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4 富谷市★★\"/>
    </mc:Choice>
  </mc:AlternateContent>
  <workbookProtection workbookAlgorithmName="SHA-512" workbookHashValue="WXqXQUYQfnEuMoW2I1yjUINgDskjTNNiIbz9yqKHTq8/0Ej8VA9DPe4Vn0eclaq8jsGFKuJhETdEXDGBzWOMzg==" workbookSaltValue="zxzvppu9/aEwuPVPwT2CY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<sst xmlns="http://schemas.openxmlformats.org/spreadsheetml/2006/main" count="228" uniqueCount="114">
  <si>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</si>
  <si>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</si>
  <si>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</si>
  <si>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</si>
  <si>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</si>
  <si>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</si>
  <si>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</si>
  <si>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</si>
  <si>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</si>
  <si>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</si>
  <si>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</si>
  <si>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</si>
  <si>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</si>
  <si>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</si>
  <si>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</si>
  <si>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</si>
  <si>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</si>
  <si>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</si>
  <si>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</si>
  <si>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</si>
  <si>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</si>
  <si>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</si>
  <si>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</si>
  <si>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</si>
  <si>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</si>
  <si>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</si>
  <si>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</si>
  <si>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</si>
  <si>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</si>
  <si>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</si>
  <si>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</si>
  <si>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</si>
  <si>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</si>
  <si>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</si>
  <si>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</si>
  <si>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</si>
  <si>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</si>
  <si>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</si>
  <si>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</si>
  <si>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</si>
  <si>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</si>
  <si>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</si>
  <si>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</si>
  <si>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</si>
  <si>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</si>
  <si>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</si>
  <si>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</si>
  <si>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</si>
  <si>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</si>
  <si>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</si>
  <si>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</si>
  <si>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</si>
  <si>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</si>
  <si>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</si>
  <si>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</si>
  <si>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</si>
  <si>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</si>
  <si>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</si>
  <si>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</si>
  <si>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</si>
  <si>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</si>
  <si>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</si>
  <si>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</si>
  <si>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</si>
  <si>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</si>
  <si>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</si>
  <si>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</si>
  <si>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</si>
  <si>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</si>
  <si>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</si>
  <si>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</si>
  <si>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</si>
  <si>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</si>
  <si>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</si>
  <si>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</si>
  <si>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</si>
  <si>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</si>
  <si>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</si>
  <si>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</si>
  <si>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</si>
  <si>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</si>
  <si>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</si>
  <si>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</si>
  <si>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</si>
  <si>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</si>
  <si>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</si>
  <si>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</si>
  <si>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</si>
  <si>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</si>
  <si>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</si>
  <si>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</si>
  <si>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</si>
  <si>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</si>
  <si>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</si>
  <si>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</si>
  <si>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</si>
  <si>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</si>
  <si>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</si>
  <si>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</si>
  <si>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</si>
  <si>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</si>
  <si>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</si>
  <si>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</si>
  <si>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</si>
  <si>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</si>
  <si>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</si>
  <si>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</si>
  <si>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</si>
  <si>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</si>
  <si>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</si>
  <si>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</si>
  <si>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管路経年変化率においては、過去の宅地造成により布設された配水管が法定耐用年数を超えたため上昇したものである。
　令和３年度から富ケ丘・鷹乃杜・太子堂の三地区について配水管の更新工事を実施したことにより、管路更新率が上昇している。
　令和４年度以降においても引き続き計画的に更新する予定としている。
　</t>
    <rPh sb="103" eb="105">
      <t>カンロ</t>
    </rPh>
    <rPh sb="105" eb="107">
      <t>コウシン</t>
    </rPh>
    <rPh sb="107" eb="108">
      <t>リツ</t>
    </rPh>
    <rPh sb="109" eb="111">
      <t>ジョウショウ</t>
    </rPh>
    <rPh sb="119" eb="121">
      <t>レイワ</t>
    </rPh>
    <rPh sb="122" eb="124">
      <t>ネンド</t>
    </rPh>
    <rPh sb="124" eb="126">
      <t>イコウ</t>
    </rPh>
    <phoneticPr fontId="4"/>
  </si>
  <si>
    <t>　今後は、企業債を借りながら老朽化に伴う施設の更新を考えているとともに、物価上昇傾向にあることから、厳しい企業経営が求められていくものと考えられる。
　その為、中長期にわたる経営判断が必要であり、今回の経営指標を参考に類似団体の動向も把握しながら、健全経営に努めていく。</t>
    <rPh sb="36" eb="40">
      <t>ブッカジョウショウ</t>
    </rPh>
    <rPh sb="40" eb="42">
      <t>ケイコウ</t>
    </rPh>
    <phoneticPr fontId="4"/>
  </si>
  <si>
    <t>　経常収支比率については、100％以上の数値で推移している。
　料金回収率においては、令和2年度に新型コロナウイルスに対する経済支援策として基本料金の2か月分減免措置を実施しており、この影響により前年度比で大きく上昇した。
　有収率において前年度と比べ悪化したものの、目標とする90％を超えることができ、この水準から下がらないように漏水修繕工事を迅速に実施していく。
　老朽管更新のため、企業債の借入を予定しており、企業債残高対給水収益比率は上昇傾向となると見込んでいる。</t>
    <rPh sb="1" eb="3">
      <t>ケイジョウ</t>
    </rPh>
    <rPh sb="3" eb="5">
      <t>シュウシ</t>
    </rPh>
    <rPh sb="5" eb="7">
      <t>ヒリツ</t>
    </rPh>
    <rPh sb="17" eb="19">
      <t>イジョウ</t>
    </rPh>
    <rPh sb="20" eb="22">
      <t>スウチ</t>
    </rPh>
    <rPh sb="23" eb="25">
      <t>スイイ</t>
    </rPh>
    <rPh sb="33" eb="35">
      <t>リョウキン</t>
    </rPh>
    <rPh sb="35" eb="37">
      <t>カイシュウ</t>
    </rPh>
    <rPh sb="37" eb="38">
      <t>リツ</t>
    </rPh>
    <rPh sb="44" eb="46">
      <t>レイワ</t>
    </rPh>
    <rPh sb="47" eb="49">
      <t>ネンド</t>
    </rPh>
    <rPh sb="50" eb="52">
      <t>シンガタ</t>
    </rPh>
    <rPh sb="60" eb="61">
      <t>タイ</t>
    </rPh>
    <rPh sb="63" eb="65">
      <t>ケイザイ</t>
    </rPh>
    <rPh sb="65" eb="67">
      <t>シエン</t>
    </rPh>
    <rPh sb="67" eb="68">
      <t>サク</t>
    </rPh>
    <rPh sb="71" eb="73">
      <t>キホン</t>
    </rPh>
    <rPh sb="73" eb="75">
      <t>リョウキン</t>
    </rPh>
    <rPh sb="78" eb="80">
      <t>ゲツブン</t>
    </rPh>
    <rPh sb="80" eb="82">
      <t>ゲンメン</t>
    </rPh>
    <rPh sb="82" eb="84">
      <t>ソチ</t>
    </rPh>
    <rPh sb="85" eb="87">
      <t>ジッシ</t>
    </rPh>
    <rPh sb="94" eb="96">
      <t>エイキョウ</t>
    </rPh>
    <rPh sb="99" eb="102">
      <t>ゼンネンド</t>
    </rPh>
    <rPh sb="102" eb="103">
      <t>ヒ</t>
    </rPh>
    <rPh sb="104" eb="105">
      <t>オオ</t>
    </rPh>
    <rPh sb="107" eb="109">
      <t>ジョウショウ</t>
    </rPh>
    <rPh sb="115" eb="116">
      <t>ユウ</t>
    </rPh>
    <rPh sb="116" eb="117">
      <t>シュウ</t>
    </rPh>
    <rPh sb="117" eb="118">
      <t>リツ</t>
    </rPh>
    <rPh sb="122" eb="125">
      <t>ゼンネンド</t>
    </rPh>
    <rPh sb="126" eb="127">
      <t>クラ</t>
    </rPh>
    <rPh sb="128" eb="130">
      <t>アッカ</t>
    </rPh>
    <rPh sb="136" eb="138">
      <t>モクヒョウ</t>
    </rPh>
    <rPh sb="145" eb="146">
      <t>コ</t>
    </rPh>
    <rPh sb="156" eb="158">
      <t>スイジュン</t>
    </rPh>
    <rPh sb="160" eb="161">
      <t>サ</t>
    </rPh>
    <rPh sb="168" eb="170">
      <t>ロウスイ</t>
    </rPh>
    <rPh sb="170" eb="172">
      <t>シュウゼン</t>
    </rPh>
    <rPh sb="172" eb="174">
      <t>コウジ</t>
    </rPh>
    <rPh sb="175" eb="177">
      <t>ジンソク</t>
    </rPh>
    <rPh sb="178" eb="180">
      <t>ジッシ</t>
    </rPh>
    <rPh sb="188" eb="190">
      <t>ロウキュウ</t>
    </rPh>
    <rPh sb="190" eb="191">
      <t>カン</t>
    </rPh>
    <rPh sb="191" eb="193">
      <t>コウシン</t>
    </rPh>
    <rPh sb="197" eb="199">
      <t>キギョウ</t>
    </rPh>
    <rPh sb="199" eb="200">
      <t>サイ</t>
    </rPh>
    <rPh sb="201" eb="203">
      <t>カリイレ</t>
    </rPh>
    <rPh sb="204" eb="206">
      <t>ヨテイ</t>
    </rPh>
    <rPh sb="211" eb="213">
      <t>キギョウ</t>
    </rPh>
    <rPh sb="213" eb="214">
      <t>サイ</t>
    </rPh>
    <rPh sb="214" eb="216">
      <t>ザンダカ</t>
    </rPh>
    <rPh sb="216" eb="217">
      <t>タイ</t>
    </rPh>
    <rPh sb="217" eb="219">
      <t>キュウスイ</t>
    </rPh>
    <rPh sb="219" eb="221">
      <t>シュウエキ</t>
    </rPh>
    <rPh sb="221" eb="223">
      <t>ヒリツ</t>
    </rPh>
    <rPh sb="224" eb="226">
      <t>ジョウショウ</t>
    </rPh>
    <rPh sb="226" eb="228">
      <t>ケイコウ</t>
    </rPh>
    <rPh sb="232" eb="23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</si>
</sst>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0.31</c:v>
                </c:pt>
                <c:pt idx="2">
                  <c:v>0.28999999999999998</c:v>
                </c:pt>
                <c:pt idx="3">
                  <c:v>0.08</c:v>
                </c:pt>
                <c:pt idx="4">
                  <c:v>0.93</c:v>
                </c:pt>
              </c:numCache>
            </c:numRef>
          </c:val>
          <c:extLst>
            <c:ext xmlns:c16="http://schemas.microsoft.com/office/drawing/2014/chart" uri="{C3380CC4-5D6E-409C-BE32-E72D297353CC}">
              <c16:uniqueId val="{00000000-F24B-453B-9A95-58DF433275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F24B-453B-9A95-58DF433275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63.75</c:v>
                </c:pt>
                <c:pt idx="1">
                  <c:v>64.599999999999994</c:v>
                </c:pt>
                <c:pt idx="2">
                  <c:v>61.32</c:v>
                </c:pt>
                <c:pt idx="3">
                  <c:v>61.25</c:v>
                </c:pt>
                <c:pt idx="4">
                  <c:v>60.74</c:v>
                </c:pt>
              </c:numCache>
            </c:numRef>
          </c:val>
          <c:extLst>
            <c:ext xmlns:c16="http://schemas.microsoft.com/office/drawing/2014/chart" uri="{C3380CC4-5D6E-409C-BE32-E72D297353CC}">
              <c16:uniqueId val="{00000000-7616-4AEC-A777-15346AF4AC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7616-4AEC-A777-15346AF4AC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86.15</c:v>
                </c:pt>
                <c:pt idx="1">
                  <c:v>84.41</c:v>
                </c:pt>
                <c:pt idx="2">
                  <c:v>87.94</c:v>
                </c:pt>
                <c:pt idx="3">
                  <c:v>91.05</c:v>
                </c:pt>
                <c:pt idx="4">
                  <c:v>90.77</c:v>
                </c:pt>
              </c:numCache>
            </c:numRef>
          </c:val>
          <c:extLst>
            <c:ext xmlns:c16="http://schemas.microsoft.com/office/drawing/2014/chart" uri="{C3380CC4-5D6E-409C-BE32-E72D297353CC}">
              <c16:uniqueId val="{00000000-0BD9-4E07-BD92-64F3028F28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BD9-4E07-BD92-64F3028F28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103.68</c:v>
                </c:pt>
                <c:pt idx="1">
                  <c:v>101.34</c:v>
                </c:pt>
                <c:pt idx="2">
                  <c:v>106.38</c:v>
                </c:pt>
                <c:pt idx="3">
                  <c:v>111.75</c:v>
                </c:pt>
                <c:pt idx="4">
                  <c:v>114.22</c:v>
                </c:pt>
              </c:numCache>
            </c:numRef>
          </c:val>
          <c:extLst>
            <c:ext xmlns:c16="http://schemas.microsoft.com/office/drawing/2014/chart" uri="{C3380CC4-5D6E-409C-BE32-E72D297353CC}">
              <c16:uniqueId val="{00000000-7C5D-4EA7-AEE4-55132683C7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C5D-4EA7-AEE4-55132683C7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52.21</c:v>
                </c:pt>
                <c:pt idx="1">
                  <c:v>53.93</c:v>
                </c:pt>
                <c:pt idx="2">
                  <c:v>54.57</c:v>
                </c:pt>
                <c:pt idx="3">
                  <c:v>56.46</c:v>
                </c:pt>
                <c:pt idx="4">
                  <c:v>57.45</c:v>
                </c:pt>
              </c:numCache>
            </c:numRef>
          </c:val>
          <c:extLst>
            <c:ext xmlns:c16="http://schemas.microsoft.com/office/drawing/2014/chart" uri="{C3380CC4-5D6E-409C-BE32-E72D297353CC}">
              <c16:uniqueId val="{00000000-046B-4411-966F-D41F9C5019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46B-4411-966F-D41F9C5019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2.12</c:v>
                </c:pt>
                <c:pt idx="1">
                  <c:v>6.79</c:v>
                </c:pt>
                <c:pt idx="2">
                  <c:v>23.18</c:v>
                </c:pt>
                <c:pt idx="3">
                  <c:v>26.6</c:v>
                </c:pt>
                <c:pt idx="4">
                  <c:v>27.91</c:v>
                </c:pt>
              </c:numCache>
            </c:numRef>
          </c:val>
          <c:extLst>
            <c:ext xmlns:c16="http://schemas.microsoft.com/office/drawing/2014/chart" uri="{C3380CC4-5D6E-409C-BE32-E72D297353CC}">
              <c16:uniqueId val="{00000000-22D9-4D24-9A2D-6FD6B34CB8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2D9-4D24-9A2D-6FD6B34CB8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F-43C3-853A-07CFC5ED4A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F7F-43C3-853A-07CFC5ED4A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995.25</c:v>
                </c:pt>
                <c:pt idx="1">
                  <c:v>791.33</c:v>
                </c:pt>
                <c:pt idx="2">
                  <c:v>1084.18</c:v>
                </c:pt>
                <c:pt idx="3">
                  <c:v>1036.79</c:v>
                </c:pt>
                <c:pt idx="4">
                  <c:v>1195.9100000000001</c:v>
                </c:pt>
              </c:numCache>
            </c:numRef>
          </c:val>
          <c:extLst>
            <c:ext xmlns:c16="http://schemas.microsoft.com/office/drawing/2014/chart" uri="{C3380CC4-5D6E-409C-BE32-E72D297353CC}">
              <c16:uniqueId val="{00000000-1157-4D6A-9DBD-6B215066EA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157-4D6A-9DBD-6B215066EA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122.67</c:v>
                </c:pt>
                <c:pt idx="1">
                  <c:v>113.13</c:v>
                </c:pt>
                <c:pt idx="2">
                  <c:v>105.92</c:v>
                </c:pt>
                <c:pt idx="3">
                  <c:v>99.25</c:v>
                </c:pt>
                <c:pt idx="4">
                  <c:v>86.85</c:v>
                </c:pt>
              </c:numCache>
            </c:numRef>
          </c:val>
          <c:extLst>
            <c:ext xmlns:c16="http://schemas.microsoft.com/office/drawing/2014/chart" uri="{C3380CC4-5D6E-409C-BE32-E72D297353CC}">
              <c16:uniqueId val="{00000000-3353-4103-B747-3BA95A5D17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353-4103-B747-3BA95A5D17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97.28</c:v>
                </c:pt>
                <c:pt idx="1">
                  <c:v>93.25</c:v>
                </c:pt>
                <c:pt idx="2">
                  <c:v>98.3</c:v>
                </c:pt>
                <c:pt idx="3">
                  <c:v>99.85</c:v>
                </c:pt>
                <c:pt idx="4">
                  <c:v>105.7</c:v>
                </c:pt>
              </c:numCache>
            </c:numRef>
          </c:val>
          <c:extLst>
            <c:ext xmlns:c16="http://schemas.microsoft.com/office/drawing/2014/chart" uri="{C3380CC4-5D6E-409C-BE32-E72D297353CC}">
              <c16:uniqueId val="{00000000-6179-4FA5-9ADD-8FB25BCF9A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179-4FA5-9ADD-8FB25BCF9A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202.92</c:v>
                </c:pt>
                <c:pt idx="1">
                  <c:v>211.94</c:v>
                </c:pt>
                <c:pt idx="2">
                  <c:v>200.14</c:v>
                </c:pt>
                <c:pt idx="3">
                  <c:v>186.76</c:v>
                </c:pt>
                <c:pt idx="4">
                  <c:v>184.96</c:v>
                </c:pt>
              </c:numCache>
            </c:numRef>
          </c:val>
          <c:extLst>
            <c:ext xmlns:c16="http://schemas.microsoft.com/office/drawing/2014/chart" uri="{C3380CC4-5D6E-409C-BE32-E72D297353CC}">
              <c16:uniqueId val="{00000000-0AE9-4CF2-8C18-8773CD754A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0AE9-4CF2-8C18-8773CD754A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富谷市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52494</v>
      </c>
      <c r="AM8" s="45"/>
      <c r="AN8" s="45"/>
      <c r="AO8" s="45"/>
      <c r="AP8" s="45"/>
      <c r="AQ8" s="45"/>
      <c r="AR8" s="45"/>
      <c r="AS8" s="45"/>
      <c r="AT8" s="46">
        <f>データ!$S$6</f>
        <v>49.18</v>
      </c>
      <c r="AU8" s="47"/>
      <c r="AV8" s="47"/>
      <c r="AW8" s="47"/>
      <c r="AX8" s="47"/>
      <c r="AY8" s="47"/>
      <c r="AZ8" s="47"/>
      <c r="BA8" s="47"/>
      <c r="BB8" s="48">
        <f>データ!$T$6</f>
        <v>1067.3900000000001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84.09</v>
      </c>
      <c r="J10" s="47"/>
      <c r="K10" s="47"/>
      <c r="L10" s="47"/>
      <c r="M10" s="47"/>
      <c r="N10" s="47"/>
      <c r="O10" s="81"/>
      <c r="P10" s="48">
        <f>データ!$P$6</f>
        <v>99.95</v>
      </c>
      <c r="Q10" s="48"/>
      <c r="R10" s="48"/>
      <c r="S10" s="48"/>
      <c r="T10" s="48"/>
      <c r="U10" s="48"/>
      <c r="V10" s="48"/>
      <c r="W10" s="45">
        <f>データ!$Q$6</f>
        <v>3344</v>
      </c>
      <c r="X10" s="45"/>
      <c r="Y10" s="45"/>
      <c r="Z10" s="45"/>
      <c r="AA10" s="45"/>
      <c r="AB10" s="45"/>
      <c r="AC10" s="45"/>
      <c r="AD10" s="2"/>
      <c r="AE10" s="2"/>
      <c r="AF10" s="2"/>
      <c r="AG10" s="2"/>
      <c r="AH10" s="2"/>
      <c r="AI10" s="2"/>
      <c r="AJ10" s="2"/>
      <c r="AK10" s="2"/>
      <c r="AL10" s="45">
        <f>データ!$U$6</f>
        <v>49131</v>
      </c>
      <c r="AM10" s="45"/>
      <c r="AN10" s="45"/>
      <c r="AO10" s="45"/>
      <c r="AP10" s="45"/>
      <c r="AQ10" s="45"/>
      <c r="AR10" s="45"/>
      <c r="AS10" s="45"/>
      <c r="AT10" s="46">
        <f>データ!$V$6</f>
        <v>48.73</v>
      </c>
      <c r="AU10" s="47"/>
      <c r="AV10" s="47"/>
      <c r="AW10" s="47"/>
      <c r="AX10" s="47"/>
      <c r="AY10" s="47"/>
      <c r="AZ10" s="47"/>
      <c r="BA10" s="47"/>
      <c r="BB10" s="48">
        <f>データ!$W$6</f>
        <v>1008.23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V5EBVYvxcRWPmCXJ3lTVSXm3F6fNDZIIJVTorYARONZbmwEhtrrWDZgnC0TQt7hia81wLglxghT4u3gtPCiyQ==" saltValue="3s4pFrZa14tJQNDzWMjX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42161</v>
      </c>
      <c r="D6" s="20">
        <f t="shared" si="3"/>
        <v>46</v>
      </c>
      <c r="E6" s="20">
        <f t="shared" si="3"/>
        <v>1</v>
      </c>
      <c r="F6" s="20">
        <f t="shared" si="3"/>
        <v>0</v>
      </c>
      <c r="G6" s="20">
        <f t="shared" si="3"/>
        <v>1</v>
      </c>
      <c r="H6" s="20" t="str">
        <f t="shared" si="3"/>
        <v>宮城県　富谷市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84.09</v>
      </c>
      <c r="P6" s="21">
        <f t="shared" si="3"/>
        <v>99.95</v>
      </c>
      <c r="Q6" s="21">
        <f t="shared" si="3"/>
        <v>3344</v>
      </c>
      <c r="R6" s="21">
        <f t="shared" si="3"/>
        <v>52494</v>
      </c>
      <c r="S6" s="21">
        <f t="shared" si="3"/>
        <v>49.18</v>
      </c>
      <c r="T6" s="21">
        <f t="shared" si="3"/>
        <v>1067.3900000000001</v>
      </c>
      <c r="U6" s="21">
        <f t="shared" si="3"/>
        <v>49131</v>
      </c>
      <c r="V6" s="21">
        <f t="shared" si="3"/>
        <v>48.73</v>
      </c>
      <c r="W6" s="21">
        <f t="shared" si="3"/>
        <v>1008.23</v>
      </c>
      <c r="X6" s="22">
        <f>IF(X7="",NA(),X7)</f>
        <v>103.68</v>
      </c>
      <c r="Y6" s="22">
        <f t="shared" ref="Y6:AG6" si="4">IF(Y7="",NA(),Y7)</f>
        <v>101.34</v>
      </c>
      <c r="Z6" s="22">
        <f t="shared" si="4"/>
        <v>106.38</v>
      </c>
      <c r="AA6" s="22">
        <f t="shared" si="4"/>
        <v>111.75</v>
      </c>
      <c r="AB6" s="22">
        <f t="shared" si="4"/>
        <v>114.22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995.25</v>
      </c>
      <c r="AU6" s="22">
        <f t="shared" ref="AU6:BC6" si="6">IF(AU7="",NA(),AU7)</f>
        <v>791.33</v>
      </c>
      <c r="AV6" s="22">
        <f t="shared" si="6"/>
        <v>1084.18</v>
      </c>
      <c r="AW6" s="22">
        <f t="shared" si="6"/>
        <v>1036.79</v>
      </c>
      <c r="AX6" s="22">
        <f t="shared" si="6"/>
        <v>1195.9100000000001</v>
      </c>
      <c r="AY6" s="22">
        <f t="shared" si="6"/>
        <v>357.34</v>
      </c>
      <c r="AZ6" s="22">
        <f t="shared" si="6"/>
        <v>366.03</v>
      </c>
      <c r="BA6" s="22">
        <f t="shared" si="6"/>
        <v>365.18</v>
      </c>
      <c r="BB6" s="22">
        <f t="shared" si="6"/>
        <v>327.77</v>
      </c>
      <c r="BC6" s="22">
        <f t="shared" si="6"/>
        <v>338.02</v>
      </c>
      <c r="BD6" s="21" t="str">
        <f>IF(BD7="","",IF(BD7="-","【-】","【"&amp;SUBSTITUTE(TEXT(BD7,"#,##0.00"),"-","△")&amp;"】"))</f>
        <v>【261.51】</v>
      </c>
      <c r="BE6" s="22">
        <f>IF(BE7="",NA(),BE7)</f>
        <v>122.67</v>
      </c>
      <c r="BF6" s="22">
        <f t="shared" ref="BF6:BN6" si="7">IF(BF7="",NA(),BF7)</f>
        <v>113.13</v>
      </c>
      <c r="BG6" s="22">
        <f t="shared" si="7"/>
        <v>105.92</v>
      </c>
      <c r="BH6" s="22">
        <f t="shared" si="7"/>
        <v>99.25</v>
      </c>
      <c r="BI6" s="22">
        <f t="shared" si="7"/>
        <v>86.85</v>
      </c>
      <c r="BJ6" s="22">
        <f t="shared" si="7"/>
        <v>373.69</v>
      </c>
      <c r="BK6" s="22">
        <f t="shared" si="7"/>
        <v>370.12</v>
      </c>
      <c r="BL6" s="22">
        <f t="shared" si="7"/>
        <v>371.65</v>
      </c>
      <c r="BM6" s="22">
        <f t="shared" si="7"/>
        <v>397.1</v>
      </c>
      <c r="BN6" s="22">
        <f t="shared" si="7"/>
        <v>379.91</v>
      </c>
      <c r="BO6" s="21" t="str">
        <f>IF(BO7="","",IF(BO7="-","【-】","【"&amp;SUBSTITUTE(TEXT(BO7,"#,##0.00"),"-","△")&amp;"】"))</f>
        <v>【265.16】</v>
      </c>
      <c r="BP6" s="22">
        <f>IF(BP7="",NA(),BP7)</f>
        <v>97.28</v>
      </c>
      <c r="BQ6" s="22">
        <f t="shared" ref="BQ6:BY6" si="8">IF(BQ7="",NA(),BQ7)</f>
        <v>93.25</v>
      </c>
      <c r="BR6" s="22">
        <f t="shared" si="8"/>
        <v>98.3</v>
      </c>
      <c r="BS6" s="22">
        <f t="shared" si="8"/>
        <v>99.85</v>
      </c>
      <c r="BT6" s="22">
        <f t="shared" si="8"/>
        <v>105.7</v>
      </c>
      <c r="BU6" s="22">
        <f t="shared" si="8"/>
        <v>99.87</v>
      </c>
      <c r="BV6" s="22">
        <f t="shared" si="8"/>
        <v>100.42</v>
      </c>
      <c r="BW6" s="22">
        <f t="shared" si="8"/>
        <v>98.77</v>
      </c>
      <c r="BX6" s="22">
        <f t="shared" si="8"/>
        <v>95.79</v>
      </c>
      <c r="BY6" s="22">
        <f t="shared" si="8"/>
        <v>98.3</v>
      </c>
      <c r="BZ6" s="21" t="str">
        <f>IF(BZ7="","",IF(BZ7="-","【-】","【"&amp;SUBSTITUTE(TEXT(BZ7,"#,##0.00"),"-","△")&amp;"】"))</f>
        <v>【102.35】</v>
      </c>
      <c r="CA6" s="22">
        <f>IF(CA7="",NA(),CA7)</f>
        <v>202.92</v>
      </c>
      <c r="CB6" s="22">
        <f t="shared" ref="CB6:CJ6" si="9">IF(CB7="",NA(),CB7)</f>
        <v>211.94</v>
      </c>
      <c r="CC6" s="22">
        <f t="shared" si="9"/>
        <v>200.14</v>
      </c>
      <c r="CD6" s="22">
        <f t="shared" si="9"/>
        <v>186.76</v>
      </c>
      <c r="CE6" s="22">
        <f t="shared" si="9"/>
        <v>184.96</v>
      </c>
      <c r="CF6" s="22">
        <f t="shared" si="9"/>
        <v>171.81</v>
      </c>
      <c r="CG6" s="22">
        <f t="shared" si="9"/>
        <v>171.67</v>
      </c>
      <c r="CH6" s="22">
        <f t="shared" si="9"/>
        <v>173.67</v>
      </c>
      <c r="CI6" s="22">
        <f t="shared" si="9"/>
        <v>171.13</v>
      </c>
      <c r="CJ6" s="22">
        <f t="shared" si="9"/>
        <v>173.7</v>
      </c>
      <c r="CK6" s="21" t="str">
        <f>IF(CK7="","",IF(CK7="-","【-】","【"&amp;SUBSTITUTE(TEXT(CK7,"#,##0.00"),"-","△")&amp;"】"))</f>
        <v>【167.74】</v>
      </c>
      <c r="CL6" s="22">
        <f>IF(CL7="",NA(),CL7)</f>
        <v>63.75</v>
      </c>
      <c r="CM6" s="22">
        <f t="shared" ref="CM6:CU6" si="10">IF(CM7="",NA(),CM7)</f>
        <v>64.599999999999994</v>
      </c>
      <c r="CN6" s="22">
        <f t="shared" si="10"/>
        <v>61.32</v>
      </c>
      <c r="CO6" s="22">
        <f t="shared" si="10"/>
        <v>61.25</v>
      </c>
      <c r="CP6" s="22">
        <f t="shared" si="10"/>
        <v>60.74</v>
      </c>
      <c r="CQ6" s="22">
        <f t="shared" si="10"/>
        <v>60.03</v>
      </c>
      <c r="CR6" s="22">
        <f t="shared" si="10"/>
        <v>59.74</v>
      </c>
      <c r="CS6" s="22">
        <f t="shared" si="10"/>
        <v>59.67</v>
      </c>
      <c r="CT6" s="22">
        <f t="shared" si="10"/>
        <v>60.12</v>
      </c>
      <c r="CU6" s="22">
        <f t="shared" si="10"/>
        <v>60.34</v>
      </c>
      <c r="CV6" s="21" t="str">
        <f>IF(CV7="","",IF(CV7="-","【-】","【"&amp;SUBSTITUTE(TEXT(CV7,"#,##0.00"),"-","△")&amp;"】"))</f>
        <v>【60.29】</v>
      </c>
      <c r="CW6" s="22">
        <f>IF(CW7="",NA(),CW7)</f>
        <v>86.15</v>
      </c>
      <c r="CX6" s="22">
        <f t="shared" ref="CX6:DF6" si="11">IF(CX7="",NA(),CX7)</f>
        <v>84.41</v>
      </c>
      <c r="CY6" s="22">
        <f t="shared" si="11"/>
        <v>87.94</v>
      </c>
      <c r="CZ6" s="22">
        <f t="shared" si="11"/>
        <v>91.05</v>
      </c>
      <c r="DA6" s="22">
        <f t="shared" si="11"/>
        <v>90.77</v>
      </c>
      <c r="DB6" s="22">
        <f t="shared" si="11"/>
        <v>84.81</v>
      </c>
      <c r="DC6" s="22">
        <f t="shared" si="11"/>
        <v>84.8</v>
      </c>
      <c r="DD6" s="22">
        <f t="shared" si="11"/>
        <v>84.6</v>
      </c>
      <c r="DE6" s="22">
        <f t="shared" si="11"/>
        <v>84.24</v>
      </c>
      <c r="DF6" s="22">
        <f t="shared" si="11"/>
        <v>84.19</v>
      </c>
      <c r="DG6" s="21" t="str">
        <f>IF(DG7="","",IF(DG7="-","【-】","【"&amp;SUBSTITUTE(TEXT(DG7,"#,##0.00"),"-","△")&amp;"】"))</f>
        <v>【90.12】</v>
      </c>
      <c r="DH6" s="22">
        <f>IF(DH7="",NA(),DH7)</f>
        <v>52.21</v>
      </c>
      <c r="DI6" s="22">
        <f t="shared" ref="DI6:DQ6" si="12">IF(DI7="",NA(),DI7)</f>
        <v>53.93</v>
      </c>
      <c r="DJ6" s="22">
        <f t="shared" si="12"/>
        <v>54.57</v>
      </c>
      <c r="DK6" s="22">
        <f t="shared" si="12"/>
        <v>56.46</v>
      </c>
      <c r="DL6" s="22">
        <f t="shared" si="12"/>
        <v>57.45</v>
      </c>
      <c r="DM6" s="22">
        <f t="shared" si="12"/>
        <v>47.28</v>
      </c>
      <c r="DN6" s="22">
        <f t="shared" si="12"/>
        <v>47.66</v>
      </c>
      <c r="DO6" s="22">
        <f t="shared" si="12"/>
        <v>48.17</v>
      </c>
      <c r="DP6" s="22">
        <f t="shared" si="12"/>
        <v>48.83</v>
      </c>
      <c r="DQ6" s="22">
        <f t="shared" si="12"/>
        <v>49.96</v>
      </c>
      <c r="DR6" s="21" t="str">
        <f>IF(DR7="","",IF(DR7="-","【-】","【"&amp;SUBSTITUTE(TEXT(DR7,"#,##0.00"),"-","△")&amp;"】"))</f>
        <v>【50.88】</v>
      </c>
      <c r="DS6" s="22">
        <f>IF(DS7="",NA(),DS7)</f>
        <v>2.12</v>
      </c>
      <c r="DT6" s="22">
        <f t="shared" ref="DT6:EB6" si="13">IF(DT7="",NA(),DT7)</f>
        <v>6.79</v>
      </c>
      <c r="DU6" s="22">
        <f t="shared" si="13"/>
        <v>23.18</v>
      </c>
      <c r="DV6" s="22">
        <f t="shared" si="13"/>
        <v>26.6</v>
      </c>
      <c r="DW6" s="22">
        <f t="shared" si="13"/>
        <v>27.91</v>
      </c>
      <c r="DX6" s="22">
        <f t="shared" si="13"/>
        <v>12.19</v>
      </c>
      <c r="DY6" s="22">
        <f t="shared" si="13"/>
        <v>15.1</v>
      </c>
      <c r="DZ6" s="22">
        <f t="shared" si="13"/>
        <v>17.12</v>
      </c>
      <c r="EA6" s="22">
        <f t="shared" si="13"/>
        <v>18.18</v>
      </c>
      <c r="EB6" s="22">
        <f t="shared" si="13"/>
        <v>19.32</v>
      </c>
      <c r="EC6" s="21" t="str">
        <f>IF(EC7="","",IF(EC7="-","【-】","【"&amp;SUBSTITUTE(TEXT(EC7,"#,##0.00"),"-","△")&amp;"】"))</f>
        <v>【22.30】</v>
      </c>
      <c r="ED6" s="22">
        <f>IF(ED7="",NA(),ED7)</f>
        <v>0.22</v>
      </c>
      <c r="EE6" s="22">
        <f t="shared" ref="EE6:EM6" si="14">IF(EE7="",NA(),EE7)</f>
        <v>0.31</v>
      </c>
      <c r="EF6" s="22">
        <f t="shared" si="14"/>
        <v>0.28999999999999998</v>
      </c>
      <c r="EG6" s="22">
        <f t="shared" si="14"/>
        <v>0.08</v>
      </c>
      <c r="EH6" s="22">
        <f t="shared" si="14"/>
        <v>0.93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42161</v>
      </c>
      <c r="D7" s="24">
        <v>46</v>
      </c>
      <c r="E7" s="24">
        <v>1</v>
      </c>
      <c r="F7" s="24">
        <v>0</v>
      </c>
      <c r="G7" s="24">
        <v>1</v>
      </c>
      <c r="H7" s="24" t="s">
        <v>93</v>
      </c>
      <c r="I7" s="24" t="s">
        <v>94</v>
      </c>
      <c r="J7" s="24" t="s">
        <v>95</v>
      </c>
      <c r="K7" s="24" t="s">
        <v>96</v>
      </c>
      <c r="L7" s="24" t="s">
        <v>97</v>
      </c>
      <c r="M7" s="24" t="s">
        <v>98</v>
      </c>
      <c r="N7" s="25" t="s">
        <v>99</v>
      </c>
      <c r="O7" s="25">
        <v>84.09</v>
      </c>
      <c r="P7" s="25">
        <v>99.95</v>
      </c>
      <c r="Q7" s="25">
        <v>3344</v>
      </c>
      <c r="R7" s="25">
        <v>52494</v>
      </c>
      <c r="S7" s="25">
        <v>49.18</v>
      </c>
      <c r="T7" s="25">
        <v>1067.3900000000001</v>
      </c>
      <c r="U7" s="25">
        <v>49131</v>
      </c>
      <c r="V7" s="25">
        <v>48.73</v>
      </c>
      <c r="W7" s="25">
        <v>1008.23</v>
      </c>
      <c r="X7" s="25">
        <v>103.68</v>
      </c>
      <c r="Y7" s="25">
        <v>101.34</v>
      </c>
      <c r="Z7" s="25">
        <v>106.38</v>
      </c>
      <c r="AA7" s="25">
        <v>111.75</v>
      </c>
      <c r="AB7" s="25">
        <v>114.22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995.25</v>
      </c>
      <c r="AU7" s="25">
        <v>791.33</v>
      </c>
      <c r="AV7" s="25">
        <v>1084.18</v>
      </c>
      <c r="AW7" s="25">
        <v>1036.79</v>
      </c>
      <c r="AX7" s="25">
        <v>1195.9100000000001</v>
      </c>
      <c r="AY7" s="25">
        <v>357.34</v>
      </c>
      <c r="AZ7" s="25">
        <v>366.03</v>
      </c>
      <c r="BA7" s="25">
        <v>365.18</v>
      </c>
      <c r="BB7" s="25">
        <v>327.77</v>
      </c>
      <c r="BC7" s="25">
        <v>338.02</v>
      </c>
      <c r="BD7" s="25">
        <v>261.51</v>
      </c>
      <c r="BE7" s="25">
        <v>122.67</v>
      </c>
      <c r="BF7" s="25">
        <v>113.13</v>
      </c>
      <c r="BG7" s="25">
        <v>105.92</v>
      </c>
      <c r="BH7" s="25">
        <v>99.25</v>
      </c>
      <c r="BI7" s="25">
        <v>86.85</v>
      </c>
      <c r="BJ7" s="25">
        <v>373.69</v>
      </c>
      <c r="BK7" s="25">
        <v>370.12</v>
      </c>
      <c r="BL7" s="25">
        <v>371.65</v>
      </c>
      <c r="BM7" s="25">
        <v>397.1</v>
      </c>
      <c r="BN7" s="25">
        <v>379.91</v>
      </c>
      <c r="BO7" s="25">
        <v>265.16000000000003</v>
      </c>
      <c r="BP7" s="25">
        <v>97.28</v>
      </c>
      <c r="BQ7" s="25">
        <v>93.25</v>
      </c>
      <c r="BR7" s="25">
        <v>98.3</v>
      </c>
      <c r="BS7" s="25">
        <v>99.85</v>
      </c>
      <c r="BT7" s="25">
        <v>105.7</v>
      </c>
      <c r="BU7" s="25">
        <v>99.87</v>
      </c>
      <c r="BV7" s="25">
        <v>100.42</v>
      </c>
      <c r="BW7" s="25">
        <v>98.77</v>
      </c>
      <c r="BX7" s="25">
        <v>95.79</v>
      </c>
      <c r="BY7" s="25">
        <v>98.3</v>
      </c>
      <c r="BZ7" s="25">
        <v>102.35</v>
      </c>
      <c r="CA7" s="25">
        <v>202.92</v>
      </c>
      <c r="CB7" s="25">
        <v>211.94</v>
      </c>
      <c r="CC7" s="25">
        <v>200.14</v>
      </c>
      <c r="CD7" s="25">
        <v>186.76</v>
      </c>
      <c r="CE7" s="25">
        <v>184.96</v>
      </c>
      <c r="CF7" s="25">
        <v>171.81</v>
      </c>
      <c r="CG7" s="25">
        <v>171.67</v>
      </c>
      <c r="CH7" s="25">
        <v>173.67</v>
      </c>
      <c r="CI7" s="25">
        <v>171.13</v>
      </c>
      <c r="CJ7" s="25">
        <v>173.7</v>
      </c>
      <c r="CK7" s="25">
        <v>167.74</v>
      </c>
      <c r="CL7" s="25">
        <v>63.75</v>
      </c>
      <c r="CM7" s="25">
        <v>64.599999999999994</v>
      </c>
      <c r="CN7" s="25">
        <v>61.32</v>
      </c>
      <c r="CO7" s="25">
        <v>61.25</v>
      </c>
      <c r="CP7" s="25">
        <v>60.74</v>
      </c>
      <c r="CQ7" s="25">
        <v>60.03</v>
      </c>
      <c r="CR7" s="25">
        <v>59.74</v>
      </c>
      <c r="CS7" s="25">
        <v>59.67</v>
      </c>
      <c r="CT7" s="25">
        <v>60.12</v>
      </c>
      <c r="CU7" s="25">
        <v>60.34</v>
      </c>
      <c r="CV7" s="25">
        <v>60.29</v>
      </c>
      <c r="CW7" s="25">
        <v>86.15</v>
      </c>
      <c r="CX7" s="25">
        <v>84.41</v>
      </c>
      <c r="CY7" s="25">
        <v>87.94</v>
      </c>
      <c r="CZ7" s="25">
        <v>91.05</v>
      </c>
      <c r="DA7" s="25">
        <v>90.77</v>
      </c>
      <c r="DB7" s="25">
        <v>84.81</v>
      </c>
      <c r="DC7" s="25">
        <v>84.8</v>
      </c>
      <c r="DD7" s="25">
        <v>84.6</v>
      </c>
      <c r="DE7" s="25">
        <v>84.24</v>
      </c>
      <c r="DF7" s="25">
        <v>84.19</v>
      </c>
      <c r="DG7" s="25">
        <v>90.12</v>
      </c>
      <c r="DH7" s="25">
        <v>52.21</v>
      </c>
      <c r="DI7" s="25">
        <v>53.93</v>
      </c>
      <c r="DJ7" s="25">
        <v>54.57</v>
      </c>
      <c r="DK7" s="25">
        <v>56.46</v>
      </c>
      <c r="DL7" s="25">
        <v>57.45</v>
      </c>
      <c r="DM7" s="25">
        <v>47.28</v>
      </c>
      <c r="DN7" s="25">
        <v>47.66</v>
      </c>
      <c r="DO7" s="25">
        <v>48.17</v>
      </c>
      <c r="DP7" s="25">
        <v>48.83</v>
      </c>
      <c r="DQ7" s="25">
        <v>49.96</v>
      </c>
      <c r="DR7" s="25">
        <v>50.88</v>
      </c>
      <c r="DS7" s="25">
        <v>2.12</v>
      </c>
      <c r="DT7" s="25">
        <v>6.79</v>
      </c>
      <c r="DU7" s="25">
        <v>23.18</v>
      </c>
      <c r="DV7" s="25">
        <v>26.6</v>
      </c>
      <c r="DW7" s="25">
        <v>27.91</v>
      </c>
      <c r="DX7" s="25">
        <v>12.19</v>
      </c>
      <c r="DY7" s="25">
        <v>15.1</v>
      </c>
      <c r="DZ7" s="25">
        <v>17.12</v>
      </c>
      <c r="EA7" s="25">
        <v>18.18</v>
      </c>
      <c r="EB7" s="25">
        <v>19.32</v>
      </c>
      <c r="EC7" s="25">
        <v>22.3</v>
      </c>
      <c r="ED7" s="25">
        <v>0.22</v>
      </c>
      <c r="EE7" s="25">
        <v>0.31</v>
      </c>
      <c r="EF7" s="25">
        <v>0.28999999999999998</v>
      </c>
      <c r="EG7" s="25">
        <v>0.08</v>
      </c>
      <c r="EH7" s="25">
        <v>0.93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2023-01-31T01:39:18Z</cp:lastPrinted>
  <dcterms:created xsi:type="dcterms:W3CDTF">2022-12-01T00:53:04Z</dcterms:created>
  <dcterms:modified xsi:type="dcterms:W3CDTF">2023-02-09T01:12:22Z</dcterms:modified>
  <cp:category/>
</cp:coreProperties>
</file>