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12 東松島市★★\"/>
    </mc:Choice>
  </mc:AlternateContent>
  <workbookProtection workbookAlgorithmName="SHA-512" workbookHashValue="uSs+KQmS94NiLSGyTgNSAtz8NhLT3k2ja81kbY3EZOkfoYNOoKa3/FY/aKzZI3Dwdi8+4pGTmfuxF8vlL89kFg==" workbookSaltValue="QvQi21f6q+8VAcnLtfCoY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<sst xmlns="http://schemas.openxmlformats.org/spreadsheetml/2006/main" count="297" uniqueCount="117">
  <si>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</si>
  <si>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</si>
  <si>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</si>
  <si>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</si>
  <si>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</si>
  <si>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</si>
  <si>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</si>
  <si>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</si>
  <si>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</si>
  <si>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</si>
  <si>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</si>
  <si>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</si>
  <si>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</si>
  <si>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</si>
  <si>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</si>
  <si>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</si>
  <si>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</si>
  <si>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</si>
  <si>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</si>
  <si>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</si>
  <si>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</si>
  <si>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</si>
  <si>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</si>
  <si>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</si>
  <si>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</si>
  <si>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</si>
  <si>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</si>
  <si>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</si>
  <si>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</si>
  <si>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</si>
  <si>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</si>
  <si>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</si>
  <si>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</si>
  <si>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</si>
  <si>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</si>
  <si>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</si>
  <si>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</si>
  <si>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</si>
  <si>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</si>
  <si>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</si>
  <si>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</si>
  <si>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</si>
  <si>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</si>
  <si>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</si>
  <si>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</si>
  <si>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</si>
  <si>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</si>
  <si>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</si>
  <si>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</si>
  <si>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</si>
  <si>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</si>
  <si>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</si>
  <si>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</si>
  <si>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</si>
  <si>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</si>
  <si>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</si>
  <si>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</si>
  <si>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</si>
  <si>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</si>
  <si>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</si>
  <si>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</si>
  <si>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</si>
  <si>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</si>
  <si>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</si>
  <si>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</si>
  <si>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</si>
  <si>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</si>
  <si>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</si>
  <si>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</si>
  <si>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</si>
  <si>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</si>
  <si>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</si>
  <si>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</si>
  <si>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</si>
  <si>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</si>
  <si>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</si>
  <si>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</si>
  <si>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</si>
  <si>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</si>
  <si>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</si>
  <si>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</si>
  <si>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</si>
  <si>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</si>
  <si>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</si>
  <si>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</si>
  <si>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</si>
  <si>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</si>
  <si>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</si>
  <si>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</si>
  <si>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</si>
  <si>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</si>
  <si>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</si>
  <si>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</si>
  <si>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</si>
  <si>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</si>
  <si>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</si>
  <si>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</si>
  <si>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</si>
  <si>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</si>
  <si>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</si>
  <si>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</si>
  <si>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</si>
  <si>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</si>
  <si>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</si>
  <si>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</si>
  <si>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</si>
  <si>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</si>
  <si>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</si>
  <si>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</si>
  <si>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</si>
  <si>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</si>
  <si>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</si>
  <si>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</si>
  <si>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</si>
  <si>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漁業集落排水事業については、東日本大震災により既存施設が全壊したことから、既存施設を全て除去した。防災集団移転地域において、平成26年度新設を行った施設であることから、有形固定資産減価償却率について、類似団体及び全国平均に比べ著しく低い数値となっている。
　引き続き適正管理を実施の上、計画的な更新を行うよう努める。</t>
    <rPh sb="1" eb="9">
      <t>ギョギョウシュウラクハイスイジギョウ</t>
    </rPh>
    <rPh sb="15" eb="21">
      <t>ヒガシニホンダイシンサイ</t>
    </rPh>
    <rPh sb="24" eb="28">
      <t>キゾンシセツ</t>
    </rPh>
    <rPh sb="29" eb="31">
      <t>ゼンカイ</t>
    </rPh>
    <rPh sb="38" eb="40">
      <t>キゾン</t>
    </rPh>
    <rPh sb="40" eb="42">
      <t>シセツ</t>
    </rPh>
    <rPh sb="43" eb="44">
      <t>スベ</t>
    </rPh>
    <rPh sb="45" eb="47">
      <t>ジョキョ</t>
    </rPh>
    <rPh sb="50" eb="58">
      <t>ボウサイシュウダンイテンチイキ</t>
    </rPh>
    <rPh sb="63" eb="65">
      <t>ヘイセイ</t>
    </rPh>
    <rPh sb="72" eb="73">
      <t>オコナ</t>
    </rPh>
    <rPh sb="75" eb="77">
      <t>シセツ</t>
    </rPh>
    <rPh sb="148" eb="150">
      <t>コウシン</t>
    </rPh>
    <rPh sb="151" eb="152">
      <t>オコナ</t>
    </rPh>
    <rPh sb="155" eb="156">
      <t>ツト</t>
    </rPh>
    <phoneticPr fontId="4"/>
  </si>
  <si>
    <t>　経常収支比率については、経常収益、経常費用ともに全体の数値は前年度から減少しているものの、前年度はストックマネジメント計画を策定したことで営業外費用が多かった分、今年度は経常比率が100%を超えている。
　使用料収入1,328千円に対し、処理場費、業務費が5,259千円であり、経費回収率等においても基本的なランニングコストを賄えない状況となっている。しかし、前述したように前年度のストックマネジメント計画策定に係る費用分が減少したことに伴い経費回収率は上昇している。
　昨今の物価上昇等により今後も厳しい経営を強いられると予測するが、使用料を2倍以上に増額するといった非現実的な対応ではなく、引き続き経営分析や経費削減による対応を行う。</t>
    <rPh sb="1" eb="7">
      <t>ケイジョウシュウシヒリツ</t>
    </rPh>
    <rPh sb="13" eb="17">
      <t>ケイジョウシュウエキ</t>
    </rPh>
    <rPh sb="18" eb="22">
      <t>ケイジョウヒヨウ</t>
    </rPh>
    <rPh sb="25" eb="27">
      <t>ゼンタイ</t>
    </rPh>
    <rPh sb="28" eb="30">
      <t>スウチ</t>
    </rPh>
    <rPh sb="31" eb="34">
      <t>ゼンネンド</t>
    </rPh>
    <rPh sb="36" eb="38">
      <t>ゲンショウ</t>
    </rPh>
    <rPh sb="60" eb="62">
      <t>ケイカク</t>
    </rPh>
    <rPh sb="63" eb="65">
      <t>サクテイ</t>
    </rPh>
    <rPh sb="70" eb="75">
      <t>エイギョウガイヒヨウ</t>
    </rPh>
    <rPh sb="76" eb="77">
      <t>オオ</t>
    </rPh>
    <rPh sb="80" eb="81">
      <t>ブン</t>
    </rPh>
    <rPh sb="82" eb="85">
      <t>コンネンド</t>
    </rPh>
    <rPh sb="96" eb="97">
      <t>コ</t>
    </rPh>
    <rPh sb="104" eb="109">
      <t>シヨウリョウシュウニュウ</t>
    </rPh>
    <rPh sb="114" eb="116">
      <t>センエン</t>
    </rPh>
    <rPh sb="117" eb="118">
      <t>タイ</t>
    </rPh>
    <rPh sb="120" eb="124">
      <t>ショリジョウヒ</t>
    </rPh>
    <rPh sb="125" eb="128">
      <t>ギョウムヒ</t>
    </rPh>
    <rPh sb="134" eb="136">
      <t>センエン</t>
    </rPh>
    <rPh sb="181" eb="183">
      <t>ゼンジュツ</t>
    </rPh>
    <rPh sb="188" eb="191">
      <t>ゼンネンド</t>
    </rPh>
    <rPh sb="202" eb="204">
      <t>ケイカク</t>
    </rPh>
    <rPh sb="204" eb="206">
      <t>サクテイ</t>
    </rPh>
    <rPh sb="207" eb="208">
      <t>カカ</t>
    </rPh>
    <rPh sb="209" eb="212">
      <t>ヒヨウブン</t>
    </rPh>
    <rPh sb="213" eb="215">
      <t>ゲンショウ</t>
    </rPh>
    <rPh sb="220" eb="221">
      <t>トモナ</t>
    </rPh>
    <rPh sb="222" eb="227">
      <t>ケイヒカイシュウリツ</t>
    </rPh>
    <rPh sb="228" eb="230">
      <t>ジョウショウ</t>
    </rPh>
    <rPh sb="244" eb="245">
      <t>トウ</t>
    </rPh>
    <phoneticPr fontId="4"/>
  </si>
  <si>
    <t>　供給地域が小規模で、使用料収入でランニングコストを賄えない構造的な問題を抱えている。一方で、本市は養殖漁業が盛んな自治体であり、河川、海域の水質保全は重要な問題となっている。このことから、本事業については、定期的な使用料の改定、経費削減の検討を行いながら、施設の適正管理により事業を継続していくこととし、経営の負担となる新たな設備投資は行わないことが重要となる。
　また、昨今の電力会社等における料金の値上げや物価高騰といった社会情勢を考慮しつつ健全な経営を行う必要がある。</t>
    <rPh sb="1" eb="3">
      <t>キョウキュウ</t>
    </rPh>
    <rPh sb="3" eb="5">
      <t>チイキ</t>
    </rPh>
    <rPh sb="6" eb="9">
      <t>ショウキボ</t>
    </rPh>
    <rPh sb="11" eb="16">
      <t>シヨウリョウシュウニュウ</t>
    </rPh>
    <rPh sb="26" eb="27">
      <t>マカナ</t>
    </rPh>
    <rPh sb="30" eb="33">
      <t>コウゾウテキ</t>
    </rPh>
    <rPh sb="34" eb="36">
      <t>モンダイ</t>
    </rPh>
    <rPh sb="37" eb="38">
      <t>カカ</t>
    </rPh>
    <rPh sb="43" eb="45">
      <t>イッポウ</t>
    </rPh>
    <rPh sb="47" eb="49">
      <t>ホンシ</t>
    </rPh>
    <rPh sb="50" eb="54">
      <t>ヨウショクギョギョウ</t>
    </rPh>
    <rPh sb="55" eb="56">
      <t>サカ</t>
    </rPh>
    <rPh sb="58" eb="61">
      <t>ジチタイ</t>
    </rPh>
    <rPh sb="65" eb="67">
      <t>カセン</t>
    </rPh>
    <rPh sb="68" eb="70">
      <t>カイイキ</t>
    </rPh>
    <rPh sb="71" eb="75">
      <t>スイシツホゼン</t>
    </rPh>
    <rPh sb="76" eb="78">
      <t>ジュウヨウ</t>
    </rPh>
    <rPh sb="79" eb="81">
      <t>モンダイ</t>
    </rPh>
    <rPh sb="95" eb="98">
      <t>ホンジギョウ</t>
    </rPh>
    <rPh sb="104" eb="107">
      <t>テイキテキ</t>
    </rPh>
    <rPh sb="108" eb="111">
      <t>シヨウリョウ</t>
    </rPh>
    <rPh sb="112" eb="114">
      <t>カイテイ</t>
    </rPh>
    <rPh sb="115" eb="119">
      <t>ケイヒサクゲン</t>
    </rPh>
    <rPh sb="120" eb="122">
      <t>ケントウ</t>
    </rPh>
    <rPh sb="123" eb="124">
      <t>オコナ</t>
    </rPh>
    <rPh sb="129" eb="131">
      <t>シセツ</t>
    </rPh>
    <rPh sb="132" eb="134">
      <t>テキセイ</t>
    </rPh>
    <rPh sb="134" eb="136">
      <t>カンリ</t>
    </rPh>
    <rPh sb="139" eb="141">
      <t>ジギョウ</t>
    </rPh>
    <rPh sb="142" eb="144">
      <t>ケイゾク</t>
    </rPh>
    <rPh sb="214" eb="218">
      <t>シャカイジョウセイ</t>
    </rPh>
    <rPh sb="219" eb="221">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</si>
</sst>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6A8-49D9-B02E-E5942CDBDF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formatCode="#,##0.00;&quot;△&quot;#,##0.00">
                  <c:v>0</c:v>
                </c:pt>
              </c:numCache>
            </c:numRef>
          </c:val>
          <c:smooth val="0"/>
          <c:extLst>
            <c:ext xmlns:c16="http://schemas.microsoft.com/office/drawing/2014/chart" uri="{C3380CC4-5D6E-409C-BE32-E72D297353CC}">
              <c16:uniqueId val="{00000001-86A8-49D9-B02E-E5942CDBDF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7FBF-499D-B8B8-A73856C702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40.29</c:v>
                </c:pt>
                <c:pt idx="4">
                  <c:v>40.11</c:v>
                </c:pt>
              </c:numCache>
            </c:numRef>
          </c:val>
          <c:smooth val="0"/>
          <c:extLst>
            <c:ext xmlns:c16="http://schemas.microsoft.com/office/drawing/2014/chart" uri="{C3380CC4-5D6E-409C-BE32-E72D297353CC}">
              <c16:uniqueId val="{00000001-7FBF-499D-B8B8-A73856C702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9191-4C19-A0A0-483E5AA8A1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87.49</c:v>
                </c:pt>
                <c:pt idx="4">
                  <c:v>87.61</c:v>
                </c:pt>
              </c:numCache>
            </c:numRef>
          </c:val>
          <c:smooth val="0"/>
          <c:extLst>
            <c:ext xmlns:c16="http://schemas.microsoft.com/office/drawing/2014/chart" uri="{C3380CC4-5D6E-409C-BE32-E72D297353CC}">
              <c16:uniqueId val="{00000001-9191-4C19-A0A0-483E5AA8A1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95.75</c:v>
                </c:pt>
                <c:pt idx="4">
                  <c:v>104.31</c:v>
                </c:pt>
              </c:numCache>
            </c:numRef>
          </c:val>
          <c:extLst>
            <c:ext xmlns:c16="http://schemas.microsoft.com/office/drawing/2014/chart" uri="{C3380CC4-5D6E-409C-BE32-E72D297353CC}">
              <c16:uniqueId val="{00000000-51C9-4751-A6D3-E3F021AD74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95.71</c:v>
                </c:pt>
                <c:pt idx="4">
                  <c:v>96.59</c:v>
                </c:pt>
              </c:numCache>
            </c:numRef>
          </c:val>
          <c:smooth val="0"/>
          <c:extLst>
            <c:ext xmlns:c16="http://schemas.microsoft.com/office/drawing/2014/chart" uri="{C3380CC4-5D6E-409C-BE32-E72D297353CC}">
              <c16:uniqueId val="{00000001-51C9-4751-A6D3-E3F021AD74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4.2300000000000004</c:v>
                </c:pt>
                <c:pt idx="4">
                  <c:v>8.4499999999999993</c:v>
                </c:pt>
              </c:numCache>
            </c:numRef>
          </c:val>
          <c:extLst>
            <c:ext xmlns:c16="http://schemas.microsoft.com/office/drawing/2014/chart" uri="{C3380CC4-5D6E-409C-BE32-E72D297353CC}">
              <c16:uniqueId val="{00000000-E1ED-49F6-8F75-8D905D7D13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29.9</c:v>
                </c:pt>
                <c:pt idx="4">
                  <c:v>32.58</c:v>
                </c:pt>
              </c:numCache>
            </c:numRef>
          </c:val>
          <c:smooth val="0"/>
          <c:extLst>
            <c:ext xmlns:c16="http://schemas.microsoft.com/office/drawing/2014/chart" uri="{C3380CC4-5D6E-409C-BE32-E72D297353CC}">
              <c16:uniqueId val="{00000001-E1ED-49F6-8F75-8D905D7D13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157-498A-B06C-EEEDDB46E0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157-498A-B06C-EEEDDB46E0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87.04</c:v>
                </c:pt>
                <c:pt idx="4">
                  <c:v>61.2</c:v>
                </c:pt>
              </c:numCache>
            </c:numRef>
          </c:val>
          <c:extLst>
            <c:ext xmlns:c16="http://schemas.microsoft.com/office/drawing/2014/chart" uri="{C3380CC4-5D6E-409C-BE32-E72D297353CC}">
              <c16:uniqueId val="{00000000-1C57-4162-8FC8-430B27A92A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11.66</c:v>
                </c:pt>
                <c:pt idx="4">
                  <c:v>18.57</c:v>
                </c:pt>
              </c:numCache>
            </c:numRef>
          </c:val>
          <c:smooth val="0"/>
          <c:extLst>
            <c:ext xmlns:c16="http://schemas.microsoft.com/office/drawing/2014/chart" uri="{C3380CC4-5D6E-409C-BE32-E72D297353CC}">
              <c16:uniqueId val="{00000001-1C57-4162-8FC8-430B27A92A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107.35</c:v>
                </c:pt>
                <c:pt idx="4">
                  <c:v>110.45</c:v>
                </c:pt>
              </c:numCache>
            </c:numRef>
          </c:val>
          <c:extLst>
            <c:ext xmlns:c16="http://schemas.microsoft.com/office/drawing/2014/chart" uri="{C3380CC4-5D6E-409C-BE32-E72D297353CC}">
              <c16:uniqueId val="{00000000-41C3-451D-AA62-1A83932A52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53.11</c:v>
                </c:pt>
                <c:pt idx="4">
                  <c:v>54.48</c:v>
                </c:pt>
              </c:numCache>
            </c:numRef>
          </c:val>
          <c:smooth val="0"/>
          <c:extLst>
            <c:ext xmlns:c16="http://schemas.microsoft.com/office/drawing/2014/chart" uri="{C3380CC4-5D6E-409C-BE32-E72D297353CC}">
              <c16:uniqueId val="{00000001-41C3-451D-AA62-1A83932A52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DC8-4B3A-B112-F3060AD9A8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807.81</c:v>
                </c:pt>
                <c:pt idx="4">
                  <c:v>733.23</c:v>
                </c:pt>
              </c:numCache>
            </c:numRef>
          </c:val>
          <c:smooth val="0"/>
          <c:extLst>
            <c:ext xmlns:c16="http://schemas.microsoft.com/office/drawing/2014/chart" uri="{C3380CC4-5D6E-409C-BE32-E72D297353CC}">
              <c16:uniqueId val="{00000001-4DC8-4B3A-B112-F3060AD9A8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15.33</c:v>
                </c:pt>
                <c:pt idx="4">
                  <c:v>38.64</c:v>
                </c:pt>
              </c:numCache>
            </c:numRef>
          </c:val>
          <c:extLst>
            <c:ext xmlns:c16="http://schemas.microsoft.com/office/drawing/2014/chart" uri="{C3380CC4-5D6E-409C-BE32-E72D297353CC}">
              <c16:uniqueId val="{00000000-E5B2-439D-B612-5961861917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49.44</c:v>
                </c:pt>
                <c:pt idx="4">
                  <c:v>54.39</c:v>
                </c:pt>
              </c:numCache>
            </c:numRef>
          </c:val>
          <c:smooth val="0"/>
          <c:extLst>
            <c:ext xmlns:c16="http://schemas.microsoft.com/office/drawing/2014/chart" uri="{C3380CC4-5D6E-409C-BE32-E72D297353CC}">
              <c16:uniqueId val="{00000001-E5B2-439D-B612-5961861917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1168.53</c:v>
                </c:pt>
                <c:pt idx="4">
                  <c:v>462.64</c:v>
                </c:pt>
              </c:numCache>
            </c:numRef>
          </c:val>
          <c:extLst>
            <c:ext xmlns:c16="http://schemas.microsoft.com/office/drawing/2014/chart" uri="{C3380CC4-5D6E-409C-BE32-E72D297353CC}">
              <c16:uniqueId val="{00000000-1FEE-4B40-B53E-4F8AB38778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343.49</c:v>
                </c:pt>
                <c:pt idx="4">
                  <c:v>318.06</c:v>
                </c:pt>
              </c:numCache>
            </c:numRef>
          </c:val>
          <c:smooth val="0"/>
          <c:extLst>
            <c:ext xmlns:c16="http://schemas.microsoft.com/office/drawing/2014/chart" uri="{C3380CC4-5D6E-409C-BE32-E72D297353CC}">
              <c16:uniqueId val="{00000001-1FEE-4B40-B53E-4F8AB38778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4"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東松島市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5">
        <f>データ!S6</f>
        <v>39304</v>
      </c>
      <c r="AM8" s="45"/>
      <c r="AN8" s="45"/>
      <c r="AO8" s="45"/>
      <c r="AP8" s="45"/>
      <c r="AQ8" s="45"/>
      <c r="AR8" s="45"/>
      <c r="AS8" s="45"/>
      <c r="AT8" s="46">
        <f>データ!T6</f>
        <v>101.3</v>
      </c>
      <c r="AU8" s="46"/>
      <c r="AV8" s="46"/>
      <c r="AW8" s="46"/>
      <c r="AX8" s="46"/>
      <c r="AY8" s="46"/>
      <c r="AZ8" s="46"/>
      <c r="BA8" s="46"/>
      <c r="BB8" s="46">
        <f>データ!U6</f>
        <v>388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93.87</v>
      </c>
      <c r="J10" s="46"/>
      <c r="K10" s="46"/>
      <c r="L10" s="46"/>
      <c r="M10" s="46"/>
      <c r="N10" s="46"/>
      <c r="O10" s="46"/>
      <c r="P10" s="46">
        <f>データ!P6</f>
        <v>0.43</v>
      </c>
      <c r="Q10" s="46"/>
      <c r="R10" s="46"/>
      <c r="S10" s="46"/>
      <c r="T10" s="46"/>
      <c r="U10" s="46"/>
      <c r="V10" s="46"/>
      <c r="W10" s="46">
        <f>データ!Q6</f>
        <v>100</v>
      </c>
      <c r="X10" s="46"/>
      <c r="Y10" s="46"/>
      <c r="Z10" s="46"/>
      <c r="AA10" s="46"/>
      <c r="AB10" s="46"/>
      <c r="AC10" s="46"/>
      <c r="AD10" s="45">
        <f>データ!R6</f>
        <v>3575</v>
      </c>
      <c r="AE10" s="45"/>
      <c r="AF10" s="45"/>
      <c r="AG10" s="45"/>
      <c r="AH10" s="45"/>
      <c r="AI10" s="45"/>
      <c r="AJ10" s="45"/>
      <c r="AK10" s="2"/>
      <c r="AL10" s="45">
        <f>データ!V6</f>
        <v>167</v>
      </c>
      <c r="AM10" s="45"/>
      <c r="AN10" s="45"/>
      <c r="AO10" s="45"/>
      <c r="AP10" s="45"/>
      <c r="AQ10" s="45"/>
      <c r="AR10" s="45"/>
      <c r="AS10" s="45"/>
      <c r="AT10" s="46">
        <f>データ!W6</f>
        <v>0.09</v>
      </c>
      <c r="AU10" s="46"/>
      <c r="AV10" s="46"/>
      <c r="AW10" s="46"/>
      <c r="AX10" s="46"/>
      <c r="AY10" s="46"/>
      <c r="AZ10" s="46"/>
      <c r="BA10" s="46"/>
      <c r="BB10" s="46">
        <f>データ!X6</f>
        <v>1855.56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S+4Nq632zN7FfZW32CCqbtblIWmegL9wHXx2NJ2POoSYSSh10ZjhundnqjLC+Yx2HjJXuTQ2PW4eh00USOC+gQ==" saltValue="nnUdB4neKMcX/P8SIESk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42145</v>
      </c>
      <c r="D6" s="19">
        <f t="shared" si="3"/>
        <v>46</v>
      </c>
      <c r="E6" s="19">
        <f t="shared" si="3"/>
        <v>17</v>
      </c>
      <c r="F6" s="19">
        <f t="shared" si="3"/>
        <v>6</v>
      </c>
      <c r="G6" s="19">
        <f t="shared" si="3"/>
        <v>0</v>
      </c>
      <c r="H6" s="19" t="str">
        <f t="shared" si="3"/>
        <v>宮城県　東松島市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93.87</v>
      </c>
      <c r="P6" s="20">
        <f t="shared" si="3"/>
        <v>0.43</v>
      </c>
      <c r="Q6" s="20">
        <f t="shared" si="3"/>
        <v>100</v>
      </c>
      <c r="R6" s="20">
        <f t="shared" si="3"/>
        <v>3575</v>
      </c>
      <c r="S6" s="20">
        <f t="shared" si="3"/>
        <v>39304</v>
      </c>
      <c r="T6" s="20">
        <f t="shared" si="3"/>
        <v>101.3</v>
      </c>
      <c r="U6" s="20">
        <f t="shared" si="3"/>
        <v>388</v>
      </c>
      <c r="V6" s="20">
        <f t="shared" si="3"/>
        <v>167</v>
      </c>
      <c r="W6" s="20">
        <f t="shared" si="3"/>
        <v>0.09</v>
      </c>
      <c r="X6" s="20">
        <f t="shared" si="3"/>
        <v>1855.56</v>
      </c>
      <c r="Y6" s="21" t="str">
        <f>IF(Y7="",NA(),Y7)</f>
        <v>-</v>
      </c>
      <c r="Z6" s="21" t="str">
        <f t="shared" ref="Z6:AH6" si="4">IF(Z7="",NA(),Z7)</f>
        <v>-</v>
      </c>
      <c r="AA6" s="21" t="str">
        <f t="shared" si="4"/>
        <v>-</v>
      </c>
      <c r="AB6" s="21">
        <f t="shared" si="4"/>
        <v>95.75</v>
      </c>
      <c r="AC6" s="21">
        <f t="shared" si="4"/>
        <v>104.31</v>
      </c>
      <c r="AD6" s="21" t="str">
        <f t="shared" si="4"/>
        <v>-</v>
      </c>
      <c r="AE6" s="21" t="str">
        <f t="shared" si="4"/>
        <v>-</v>
      </c>
      <c r="AF6" s="21" t="str">
        <f t="shared" si="4"/>
        <v>-</v>
      </c>
      <c r="AG6" s="21">
        <f t="shared" si="4"/>
        <v>95.71</v>
      </c>
      <c r="AH6" s="21">
        <f t="shared" si="4"/>
        <v>96.59</v>
      </c>
      <c r="AI6" s="20" t="str">
        <f>IF(AI7="","",IF(AI7="-","【-】","【"&amp;SUBSTITUTE(TEXT(AI7,"#,##0.00"),"-","△")&amp;"】"))</f>
        <v>【98.64】</v>
      </c>
      <c r="AJ6" s="21" t="str">
        <f>IF(AJ7="",NA(),AJ7)</f>
        <v>-</v>
      </c>
      <c r="AK6" s="21" t="str">
        <f t="shared" ref="AK6:AS6" si="5">IF(AK7="",NA(),AK7)</f>
        <v>-</v>
      </c>
      <c r="AL6" s="21" t="str">
        <f t="shared" si="5"/>
        <v>-</v>
      </c>
      <c r="AM6" s="21">
        <f t="shared" si="5"/>
        <v>87.04</v>
      </c>
      <c r="AN6" s="21">
        <f t="shared" si="5"/>
        <v>61.2</v>
      </c>
      <c r="AO6" s="21" t="str">
        <f t="shared" si="5"/>
        <v>-</v>
      </c>
      <c r="AP6" s="21" t="str">
        <f t="shared" si="5"/>
        <v>-</v>
      </c>
      <c r="AQ6" s="21" t="str">
        <f t="shared" si="5"/>
        <v>-</v>
      </c>
      <c r="AR6" s="21">
        <f t="shared" si="5"/>
        <v>11.66</v>
      </c>
      <c r="AS6" s="21">
        <f t="shared" si="5"/>
        <v>18.57</v>
      </c>
      <c r="AT6" s="20" t="str">
        <f>IF(AT7="","",IF(AT7="-","【-】","【"&amp;SUBSTITUTE(TEXT(AT7,"#,##0.00"),"-","△")&amp;"】"))</f>
        <v>【102.08】</v>
      </c>
      <c r="AU6" s="21" t="str">
        <f>IF(AU7="",NA(),AU7)</f>
        <v>-</v>
      </c>
      <c r="AV6" s="21" t="str">
        <f t="shared" ref="AV6:BD6" si="6">IF(AV7="",NA(),AV7)</f>
        <v>-</v>
      </c>
      <c r="AW6" s="21" t="str">
        <f t="shared" si="6"/>
        <v>-</v>
      </c>
      <c r="AX6" s="21">
        <f t="shared" si="6"/>
        <v>107.35</v>
      </c>
      <c r="AY6" s="21">
        <f t="shared" si="6"/>
        <v>110.45</v>
      </c>
      <c r="AZ6" s="21" t="str">
        <f t="shared" si="6"/>
        <v>-</v>
      </c>
      <c r="BA6" s="21" t="str">
        <f t="shared" si="6"/>
        <v>-</v>
      </c>
      <c r="BB6" s="21" t="str">
        <f t="shared" si="6"/>
        <v>-</v>
      </c>
      <c r="BC6" s="21">
        <f t="shared" si="6"/>
        <v>53.11</v>
      </c>
      <c r="BD6" s="21">
        <f t="shared" si="6"/>
        <v>54.48</v>
      </c>
      <c r="BE6" s="20" t="str">
        <f>IF(BE7="","",IF(BE7="-","【-】","【"&amp;SUBSTITUTE(TEXT(BE7,"#,##0.00"),"-","△")&amp;"】"))</f>
        <v>【61.46】</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807.81</v>
      </c>
      <c r="BO6" s="21">
        <f t="shared" si="7"/>
        <v>733.23</v>
      </c>
      <c r="BP6" s="20" t="str">
        <f>IF(BP7="","",IF(BP7="-","【-】","【"&amp;SUBSTITUTE(TEXT(BP7,"#,##0.00"),"-","△")&amp;"】"))</f>
        <v>【974.72】</v>
      </c>
      <c r="BQ6" s="21" t="str">
        <f>IF(BQ7="",NA(),BQ7)</f>
        <v>-</v>
      </c>
      <c r="BR6" s="21" t="str">
        <f t="shared" ref="BR6:BZ6" si="8">IF(BR7="",NA(),BR7)</f>
        <v>-</v>
      </c>
      <c r="BS6" s="21" t="str">
        <f t="shared" si="8"/>
        <v>-</v>
      </c>
      <c r="BT6" s="21">
        <f t="shared" si="8"/>
        <v>15.33</v>
      </c>
      <c r="BU6" s="21">
        <f t="shared" si="8"/>
        <v>38.64</v>
      </c>
      <c r="BV6" s="21" t="str">
        <f t="shared" si="8"/>
        <v>-</v>
      </c>
      <c r="BW6" s="21" t="str">
        <f t="shared" si="8"/>
        <v>-</v>
      </c>
      <c r="BX6" s="21" t="str">
        <f t="shared" si="8"/>
        <v>-</v>
      </c>
      <c r="BY6" s="21">
        <f t="shared" si="8"/>
        <v>49.44</v>
      </c>
      <c r="BZ6" s="21">
        <f t="shared" si="8"/>
        <v>54.39</v>
      </c>
      <c r="CA6" s="20" t="str">
        <f>IF(CA7="","",IF(CA7="-","【-】","【"&amp;SUBSTITUTE(TEXT(CA7,"#,##0.00"),"-","△")&amp;"】"))</f>
        <v>【44.22】</v>
      </c>
      <c r="CB6" s="21" t="str">
        <f>IF(CB7="",NA(),CB7)</f>
        <v>-</v>
      </c>
      <c r="CC6" s="21" t="str">
        <f t="shared" ref="CC6:CK6" si="9">IF(CC7="",NA(),CC7)</f>
        <v>-</v>
      </c>
      <c r="CD6" s="21" t="str">
        <f t="shared" si="9"/>
        <v>-</v>
      </c>
      <c r="CE6" s="21">
        <f t="shared" si="9"/>
        <v>1168.53</v>
      </c>
      <c r="CF6" s="21">
        <f t="shared" si="9"/>
        <v>462.64</v>
      </c>
      <c r="CG6" s="21" t="str">
        <f t="shared" si="9"/>
        <v>-</v>
      </c>
      <c r="CH6" s="21" t="str">
        <f t="shared" si="9"/>
        <v>-</v>
      </c>
      <c r="CI6" s="21" t="str">
        <f t="shared" si="9"/>
        <v>-</v>
      </c>
      <c r="CJ6" s="21">
        <f t="shared" si="9"/>
        <v>343.49</v>
      </c>
      <c r="CK6" s="21">
        <f t="shared" si="9"/>
        <v>318.06</v>
      </c>
      <c r="CL6" s="20" t="str">
        <f>IF(CL7="","",IF(CL7="-","【-】","【"&amp;SUBSTITUTE(TEXT(CL7,"#,##0.00"),"-","△")&amp;"】"))</f>
        <v>【392.85】</v>
      </c>
      <c r="CM6" s="21" t="str">
        <f>IF(CM7="",NA(),CM7)</f>
        <v>-</v>
      </c>
      <c r="CN6" s="21" t="str">
        <f t="shared" ref="CN6:CV6" si="10">IF(CN7="",NA(),CN7)</f>
        <v>-</v>
      </c>
      <c r="CO6" s="21" t="str">
        <f t="shared" si="10"/>
        <v>-</v>
      </c>
      <c r="CP6" s="21">
        <f t="shared" si="10"/>
        <v>100</v>
      </c>
      <c r="CQ6" s="21">
        <f t="shared" si="10"/>
        <v>100</v>
      </c>
      <c r="CR6" s="21" t="str">
        <f t="shared" si="10"/>
        <v>-</v>
      </c>
      <c r="CS6" s="21" t="str">
        <f t="shared" si="10"/>
        <v>-</v>
      </c>
      <c r="CT6" s="21" t="str">
        <f t="shared" si="10"/>
        <v>-</v>
      </c>
      <c r="CU6" s="21">
        <f t="shared" si="10"/>
        <v>40.29</v>
      </c>
      <c r="CV6" s="21">
        <f t="shared" si="10"/>
        <v>40.11</v>
      </c>
      <c r="CW6" s="20" t="str">
        <f>IF(CW7="","",IF(CW7="-","【-】","【"&amp;SUBSTITUTE(TEXT(CW7,"#,##0.00"),"-","△")&amp;"】"))</f>
        <v>【32.23】</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87.49</v>
      </c>
      <c r="DG6" s="21">
        <f t="shared" si="11"/>
        <v>87.61</v>
      </c>
      <c r="DH6" s="20" t="str">
        <f>IF(DH7="","",IF(DH7="-","【-】","【"&amp;SUBSTITUTE(TEXT(DH7,"#,##0.00"),"-","△")&amp;"】"))</f>
        <v>【80.63】</v>
      </c>
      <c r="DI6" s="21" t="str">
        <f>IF(DI7="",NA(),DI7)</f>
        <v>-</v>
      </c>
      <c r="DJ6" s="21" t="str">
        <f t="shared" ref="DJ6:DR6" si="12">IF(DJ7="",NA(),DJ7)</f>
        <v>-</v>
      </c>
      <c r="DK6" s="21" t="str">
        <f t="shared" si="12"/>
        <v>-</v>
      </c>
      <c r="DL6" s="21">
        <f t="shared" si="12"/>
        <v>4.2300000000000004</v>
      </c>
      <c r="DM6" s="21">
        <f t="shared" si="12"/>
        <v>8.4499999999999993</v>
      </c>
      <c r="DN6" s="21" t="str">
        <f t="shared" si="12"/>
        <v>-</v>
      </c>
      <c r="DO6" s="21" t="str">
        <f t="shared" si="12"/>
        <v>-</v>
      </c>
      <c r="DP6" s="21" t="str">
        <f t="shared" si="12"/>
        <v>-</v>
      </c>
      <c r="DQ6" s="21">
        <f t="shared" si="12"/>
        <v>29.9</v>
      </c>
      <c r="DR6" s="21">
        <f t="shared" si="12"/>
        <v>32.58</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0.01</v>
      </c>
      <c r="EN6" s="20">
        <f t="shared" si="14"/>
        <v>0</v>
      </c>
      <c r="EO6" s="20" t="str">
        <f>IF(EO7="","",IF(EO7="-","【-】","【"&amp;SUBSTITUTE(TEXT(EO7,"#,##0.00"),"-","△")&amp;"】"))</f>
        <v>【0.01】</v>
      </c>
    </row>
    <row r="7" spans="1:148" s="22" customFormat="1" x14ac:dyDescent="0.15">
      <c r="A7" s="14"/>
      <c r="B7" s="23">
        <v>2021</v>
      </c>
      <c r="C7" s="23">
        <v>42145</v>
      </c>
      <c r="D7" s="23">
        <v>46</v>
      </c>
      <c r="E7" s="23">
        <v>17</v>
      </c>
      <c r="F7" s="23">
        <v>6</v>
      </c>
      <c r="G7" s="23">
        <v>0</v>
      </c>
      <c r="H7" s="23" t="s">
        <v>96</v>
      </c>
      <c r="I7" s="23" t="s">
        <v>97</v>
      </c>
      <c r="J7" s="23" t="s">
        <v>98</v>
      </c>
      <c r="K7" s="23" t="s">
        <v>99</v>
      </c>
      <c r="L7" s="23" t="s">
        <v>100</v>
      </c>
      <c r="M7" s="23" t="s">
        <v>101</v>
      </c>
      <c r="N7" s="24" t="s">
        <v>102</v>
      </c>
      <c r="O7" s="24">
        <v>93.87</v>
      </c>
      <c r="P7" s="24">
        <v>0.43</v>
      </c>
      <c r="Q7" s="24">
        <v>100</v>
      </c>
      <c r="R7" s="24">
        <v>3575</v>
      </c>
      <c r="S7" s="24">
        <v>39304</v>
      </c>
      <c r="T7" s="24">
        <v>101.3</v>
      </c>
      <c r="U7" s="24">
        <v>388</v>
      </c>
      <c r="V7" s="24">
        <v>167</v>
      </c>
      <c r="W7" s="24">
        <v>0.09</v>
      </c>
      <c r="X7" s="24">
        <v>1855.56</v>
      </c>
      <c r="Y7" s="24" t="s">
        <v>102</v>
      </c>
      <c r="Z7" s="24" t="s">
        <v>102</v>
      </c>
      <c r="AA7" s="24" t="s">
        <v>102</v>
      </c>
      <c r="AB7" s="24">
        <v>95.75</v>
      </c>
      <c r="AC7" s="24">
        <v>104.31</v>
      </c>
      <c r="AD7" s="24" t="s">
        <v>102</v>
      </c>
      <c r="AE7" s="24" t="s">
        <v>102</v>
      </c>
      <c r="AF7" s="24" t="s">
        <v>102</v>
      </c>
      <c r="AG7" s="24">
        <v>95.71</v>
      </c>
      <c r="AH7" s="24">
        <v>96.59</v>
      </c>
      <c r="AI7" s="24">
        <v>98.64</v>
      </c>
      <c r="AJ7" s="24" t="s">
        <v>102</v>
      </c>
      <c r="AK7" s="24" t="s">
        <v>102</v>
      </c>
      <c r="AL7" s="24" t="s">
        <v>102</v>
      </c>
      <c r="AM7" s="24">
        <v>87.04</v>
      </c>
      <c r="AN7" s="24">
        <v>61.2</v>
      </c>
      <c r="AO7" s="24" t="s">
        <v>102</v>
      </c>
      <c r="AP7" s="24" t="s">
        <v>102</v>
      </c>
      <c r="AQ7" s="24" t="s">
        <v>102</v>
      </c>
      <c r="AR7" s="24">
        <v>11.66</v>
      </c>
      <c r="AS7" s="24">
        <v>18.57</v>
      </c>
      <c r="AT7" s="24">
        <v>102.08</v>
      </c>
      <c r="AU7" s="24" t="s">
        <v>102</v>
      </c>
      <c r="AV7" s="24" t="s">
        <v>102</v>
      </c>
      <c r="AW7" s="24" t="s">
        <v>102</v>
      </c>
      <c r="AX7" s="24">
        <v>107.35</v>
      </c>
      <c r="AY7" s="24">
        <v>110.45</v>
      </c>
      <c r="AZ7" s="24" t="s">
        <v>102</v>
      </c>
      <c r="BA7" s="24" t="s">
        <v>102</v>
      </c>
      <c r="BB7" s="24" t="s">
        <v>102</v>
      </c>
      <c r="BC7" s="24">
        <v>53.11</v>
      </c>
      <c r="BD7" s="24">
        <v>54.48</v>
      </c>
      <c r="BE7" s="24">
        <v>61.46</v>
      </c>
      <c r="BF7" s="24" t="s">
        <v>102</v>
      </c>
      <c r="BG7" s="24" t="s">
        <v>102</v>
      </c>
      <c r="BH7" s="24" t="s">
        <v>102</v>
      </c>
      <c r="BI7" s="24">
        <v>0</v>
      </c>
      <c r="BJ7" s="24">
        <v>0</v>
      </c>
      <c r="BK7" s="24" t="s">
        <v>102</v>
      </c>
      <c r="BL7" s="24" t="s">
        <v>102</v>
      </c>
      <c r="BM7" s="24" t="s">
        <v>102</v>
      </c>
      <c r="BN7" s="24">
        <v>807.81</v>
      </c>
      <c r="BO7" s="24">
        <v>733.23</v>
      </c>
      <c r="BP7" s="24">
        <v>974.72</v>
      </c>
      <c r="BQ7" s="24" t="s">
        <v>102</v>
      </c>
      <c r="BR7" s="24" t="s">
        <v>102</v>
      </c>
      <c r="BS7" s="24" t="s">
        <v>102</v>
      </c>
      <c r="BT7" s="24">
        <v>15.33</v>
      </c>
      <c r="BU7" s="24">
        <v>38.64</v>
      </c>
      <c r="BV7" s="24" t="s">
        <v>102</v>
      </c>
      <c r="BW7" s="24" t="s">
        <v>102</v>
      </c>
      <c r="BX7" s="24" t="s">
        <v>102</v>
      </c>
      <c r="BY7" s="24">
        <v>49.44</v>
      </c>
      <c r="BZ7" s="24">
        <v>54.39</v>
      </c>
      <c r="CA7" s="24">
        <v>44.22</v>
      </c>
      <c r="CB7" s="24" t="s">
        <v>102</v>
      </c>
      <c r="CC7" s="24" t="s">
        <v>102</v>
      </c>
      <c r="CD7" s="24" t="s">
        <v>102</v>
      </c>
      <c r="CE7" s="24">
        <v>1168.53</v>
      </c>
      <c r="CF7" s="24">
        <v>462.64</v>
      </c>
      <c r="CG7" s="24" t="s">
        <v>102</v>
      </c>
      <c r="CH7" s="24" t="s">
        <v>102</v>
      </c>
      <c r="CI7" s="24" t="s">
        <v>102</v>
      </c>
      <c r="CJ7" s="24">
        <v>343.49</v>
      </c>
      <c r="CK7" s="24">
        <v>318.06</v>
      </c>
      <c r="CL7" s="24">
        <v>392.85</v>
      </c>
      <c r="CM7" s="24" t="s">
        <v>102</v>
      </c>
      <c r="CN7" s="24" t="s">
        <v>102</v>
      </c>
      <c r="CO7" s="24" t="s">
        <v>102</v>
      </c>
      <c r="CP7" s="24">
        <v>100</v>
      </c>
      <c r="CQ7" s="24">
        <v>100</v>
      </c>
      <c r="CR7" s="24" t="s">
        <v>102</v>
      </c>
      <c r="CS7" s="24" t="s">
        <v>102</v>
      </c>
      <c r="CT7" s="24" t="s">
        <v>102</v>
      </c>
      <c r="CU7" s="24">
        <v>40.29</v>
      </c>
      <c r="CV7" s="24">
        <v>40.11</v>
      </c>
      <c r="CW7" s="24">
        <v>32.229999999999997</v>
      </c>
      <c r="CX7" s="24" t="s">
        <v>102</v>
      </c>
      <c r="CY7" s="24" t="s">
        <v>102</v>
      </c>
      <c r="CZ7" s="24" t="s">
        <v>102</v>
      </c>
      <c r="DA7" s="24">
        <v>100</v>
      </c>
      <c r="DB7" s="24">
        <v>100</v>
      </c>
      <c r="DC7" s="24" t="s">
        <v>102</v>
      </c>
      <c r="DD7" s="24" t="s">
        <v>102</v>
      </c>
      <c r="DE7" s="24" t="s">
        <v>102</v>
      </c>
      <c r="DF7" s="24">
        <v>87.49</v>
      </c>
      <c r="DG7" s="24">
        <v>87.61</v>
      </c>
      <c r="DH7" s="24">
        <v>80.63</v>
      </c>
      <c r="DI7" s="24" t="s">
        <v>102</v>
      </c>
      <c r="DJ7" s="24" t="s">
        <v>102</v>
      </c>
      <c r="DK7" s="24" t="s">
        <v>102</v>
      </c>
      <c r="DL7" s="24">
        <v>4.2300000000000004</v>
      </c>
      <c r="DM7" s="24">
        <v>8.4499999999999993</v>
      </c>
      <c r="DN7" s="24" t="s">
        <v>102</v>
      </c>
      <c r="DO7" s="24" t="s">
        <v>102</v>
      </c>
      <c r="DP7" s="24" t="s">
        <v>102</v>
      </c>
      <c r="DQ7" s="24">
        <v>29.9</v>
      </c>
      <c r="DR7" s="24">
        <v>32.58</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0.01</v>
      </c>
      <c r="EN7" s="24">
        <v>0</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2023-02-09T00:49:40Z</cp:lastPrinted>
  <dcterms:created xsi:type="dcterms:W3CDTF">2022-12-01T01:38:26Z</dcterms:created>
  <dcterms:modified xsi:type="dcterms:W3CDTF">2023-02-09T00:49:41Z</dcterms:modified>
  <cp:category/>
</cp:coreProperties>
</file>