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9 岩沼市★☆\"/>
    </mc:Choice>
  </mc:AlternateContent>
  <workbookProtection workbookAlgorithmName="SHA-512" workbookHashValue="rp3FkMsRXIzzj1EEs0BPrtuIMv4FGeDjUMyH4OzcLm07u1GMie5EgCEHb7GqesECjspkeYTqKcuAI+ppigtsAQ==" workbookSaltValue="bDBUH+XbE6SMzLKe5J4dAg=="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I10" i="4" s="1"/>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BB10" i="4"/>
  <c r="AT10" i="4"/>
  <c r="W10" i="4"/>
  <c r="B10" i="4"/>
  <c r="BB8" i="4"/>
  <c r="AT8" i="4"/>
  <c r="AL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<sst xmlns="http://schemas.openxmlformats.org/spreadsheetml/2006/main" count="228" uniqueCount="114">
  <si>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</si>
  <si>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</si>
  <si>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</si>
  <si>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</si>
  <si>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</si>
  <si>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</si>
  <si>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</si>
  <si>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</si>
  <si>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</si>
  <si>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</si>
  <si>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</si>
  <si>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</si>
  <si>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</si>
  <si>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</si>
  <si>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</si>
  <si>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</si>
  <si>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</si>
  <si>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</si>
  <si>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</si>
  <si>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</si>
  <si>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</si>
  <si>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</si>
  <si>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</si>
  <si>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</si>
  <si>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</si>
  <si>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</si>
  <si>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</si>
  <si>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</si>
  <si>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</si>
  <si>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</si>
  <si>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</si>
  <si>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</si>
  <si>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</si>
  <si>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</si>
  <si>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</si>
  <si>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</si>
  <si>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</si>
  <si>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</si>
  <si>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</si>
  <si>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</si>
  <si>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</si>
  <si>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</si>
  <si>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</si>
  <si>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</si>
  <si>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</si>
  <si>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</si>
  <si>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</si>
  <si>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</si>
  <si>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</si>
  <si>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</si>
  <si>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</si>
  <si>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</si>
  <si>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</si>
  <si>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</si>
  <si>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</si>
  <si>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</si>
  <si>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</si>
  <si>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</si>
  <si>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</si>
  <si>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</si>
  <si>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</si>
  <si>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</si>
  <si>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</si>
  <si>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</si>
  <si>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</si>
  <si>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</si>
  <si>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</si>
  <si>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</si>
  <si>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</si>
  <si>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</si>
  <si>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</si>
  <si>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</si>
  <si>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</si>
  <si>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</si>
  <si>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</si>
  <si>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</si>
  <si>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</si>
  <si>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</si>
  <si>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</si>
  <si>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</si>
  <si>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</si>
  <si>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</si>
  <si>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</si>
  <si>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</si>
  <si>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</si>
  <si>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</si>
  <si>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</si>
  <si>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</si>
  <si>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</si>
  <si>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</si>
  <si>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</si>
  <si>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</si>
  <si>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</si>
  <si>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</si>
  <si>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</si>
  <si>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</si>
  <si>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</si>
  <si>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</si>
  <si>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</si>
  <si>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</si>
  <si>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</si>
  <si>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</si>
  <si>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</si>
  <si>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</si>
  <si>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</si>
  <si>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</si>
  <si>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</si>
  <si>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</si>
  <si>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</si>
  <si>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</si>
  <si>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</si>
  <si>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健全性は維持しているものの、給水人口の減少等に伴う給水収益の減少を見込む一方で、水道施設の老朽化に伴う更新等に多額の費用を見込んでいる。将来にわたり安全安心な水道水を安定して供給するため、経営戦略やアセットマネジメント等に基づき計画的な事業を推進するとともに、適切な料金設定についても検討を進め、中長期的に安定した事業運営に努めていく必要がある。</t>
    <rPh sb="0" eb="2">
      <t>ケイエイ</t>
    </rPh>
    <rPh sb="3" eb="6">
      <t>ケンゼンセイ</t>
    </rPh>
    <rPh sb="7" eb="9">
      <t>イジ</t>
    </rPh>
    <rPh sb="17" eb="19">
      <t>キュウスイ</t>
    </rPh>
    <rPh sb="24" eb="25">
      <t>ナド</t>
    </rPh>
    <rPh sb="26" eb="27">
      <t>トモナ</t>
    </rPh>
    <rPh sb="39" eb="41">
      <t>イッポウ</t>
    </rPh>
    <rPh sb="43" eb="45">
      <t>スイドウ</t>
    </rPh>
    <rPh sb="45" eb="47">
      <t>シセツ</t>
    </rPh>
    <rPh sb="48" eb="50">
      <t>ロウキュウ</t>
    </rPh>
    <rPh sb="50" eb="51">
      <t>カ</t>
    </rPh>
    <rPh sb="52" eb="53">
      <t>トモナ</t>
    </rPh>
    <rPh sb="54" eb="56">
      <t>コウシン</t>
    </rPh>
    <rPh sb="56" eb="57">
      <t>ナド</t>
    </rPh>
    <rPh sb="58" eb="60">
      <t>タガク</t>
    </rPh>
    <rPh sb="61" eb="63">
      <t>ヒヨウ</t>
    </rPh>
    <rPh sb="64" eb="66">
      <t>ミコ</t>
    </rPh>
    <rPh sb="71" eb="73">
      <t>ショウライ</t>
    </rPh>
    <rPh sb="77" eb="79">
      <t>アンゼン</t>
    </rPh>
    <rPh sb="79" eb="81">
      <t>アンシン</t>
    </rPh>
    <rPh sb="82" eb="84">
      <t>スイドウ</t>
    </rPh>
    <rPh sb="84" eb="85">
      <t>スイ</t>
    </rPh>
    <rPh sb="86" eb="88">
      <t>アンテイ</t>
    </rPh>
    <rPh sb="90" eb="92">
      <t>キョウキュウ</t>
    </rPh>
    <rPh sb="97" eb="99">
      <t>ケイエイ</t>
    </rPh>
    <rPh sb="99" eb="101">
      <t>センリャク</t>
    </rPh>
    <rPh sb="112" eb="113">
      <t>ナド</t>
    </rPh>
    <rPh sb="114" eb="115">
      <t>モト</t>
    </rPh>
    <rPh sb="117" eb="119">
      <t>ケイカク</t>
    </rPh>
    <rPh sb="119" eb="120">
      <t>テキ</t>
    </rPh>
    <rPh sb="121" eb="123">
      <t>ジギョウ</t>
    </rPh>
    <rPh sb="133" eb="135">
      <t>テキセツ</t>
    </rPh>
    <rPh sb="138" eb="140">
      <t>セッテイ</t>
    </rPh>
    <rPh sb="148" eb="149">
      <t>スス</t>
    </rPh>
    <rPh sb="151" eb="155">
      <t>チュウチョウキテキ</t>
    </rPh>
    <rPh sb="156" eb="158">
      <t>アンテイ</t>
    </rPh>
    <rPh sb="160" eb="162">
      <t>ジギョウ</t>
    </rPh>
    <rPh sb="162" eb="164">
      <t>ウンエイ</t>
    </rPh>
    <rPh sb="165" eb="166">
      <t>ツト</t>
    </rPh>
    <rPh sb="170" eb="172">
      <t>ヒツヨウ</t>
    </rPh>
    <phoneticPr fontId="4"/>
  </si>
  <si>
    <t>【①経常収支比率】経常収支比率は前年度と比較して0.35％の減となったものの100％を上回り、また全国平均や類似団体平均も上回っているため、現時点での経営状態は概ね健全であるといえる。
【②累積欠損金比率】累積欠損金は発生していない。
【③流動比率】100％を超えており、全国平均を上回る水準であることから概ね健全であるといえる。
【④企業債残高対給水収益比率】全国平均や類似団体平均と比較して財政的には健全であるものの、施設管路更新のための企業債発行が増加していく状況に備え、経営戦略等に基づいた計画的な事業運営に努める必要がある。
【⑤料金回収率】前年度より0.94％の減となったものの、事業に必要な費用を給水収益で賄えている状況にある。
【⑥給水原価】受水費の引下げ改定等により改善に努めているが、前年度より3.69％の増となった。全国平均や類似団体平均と比較すると高い水準であり、また今後も電気料金等燃料価格高騰の影響もあることから、さらなる経費削減や経営の効率化に努めていく必要がある。
【⑦施設利用率】市内の水需要を受水と自己水源（両者の割合は概ね6対4）で賄っており、受水量は宮城県及び受水市町との覚書で定めているため、自己水源を優先させて施設利用率を向上させることが難しい状況であるが、受水量の見直しを今後も行っていくこととしている。
【⑧有収率】全国平均を下回る主な要因は、配水池工事における洗浄水等の無収水量の増加である。類似団体平均と比較すると高い水準でもあるため、今後も継続した漏水調査により、有収率の維持・向上を図っていく。</t>
    <rPh sb="93" eb="95">
      <t>ケンゼン</t>
    </rPh>
    <rPh sb="106" eb="108">
      <t>ルイセキ</t>
    </rPh>
    <rPh sb="108" eb="110">
      <t>ケッソン</t>
    </rPh>
    <rPh sb="110" eb="111">
      <t>キン</t>
    </rPh>
    <rPh sb="111" eb="113">
      <t>ヒリツ</t>
    </rPh>
    <rPh sb="114" eb="116">
      <t>ルイセキ</t>
    </rPh>
    <rPh sb="116" eb="118">
      <t>ケッソン</t>
    </rPh>
    <rPh sb="118" eb="119">
      <t>キン</t>
    </rPh>
    <rPh sb="120" eb="122">
      <t>ハッセイ</t>
    </rPh>
    <rPh sb="131" eb="133">
      <t>リュウドウ</t>
    </rPh>
    <rPh sb="133" eb="135">
      <t>ヒリツ</t>
    </rPh>
    <rPh sb="141" eb="142">
      <t>コ</t>
    </rPh>
    <rPh sb="147" eb="149">
      <t>ゼンコク</t>
    </rPh>
    <rPh sb="149" eb="151">
      <t>ヘイキン</t>
    </rPh>
    <rPh sb="152" eb="154">
      <t>ウワマワ</t>
    </rPh>
    <rPh sb="155" eb="157">
      <t>スイジュン</t>
    </rPh>
    <rPh sb="164" eb="165">
      <t>オオム</t>
    </rPh>
    <rPh sb="166" eb="168">
      <t>ケンゼン</t>
    </rPh>
    <rPh sb="179" eb="181">
      <t>キギョウ</t>
    </rPh>
    <rPh sb="181" eb="182">
      <t>サイ</t>
    </rPh>
    <rPh sb="182" eb="184">
      <t>ザンダカ</t>
    </rPh>
    <rPh sb="184" eb="185">
      <t>タイ</t>
    </rPh>
    <rPh sb="185" eb="187">
      <t>キュウスイ</t>
    </rPh>
    <rPh sb="187" eb="189">
      <t>シュウエキ</t>
    </rPh>
    <rPh sb="189" eb="191">
      <t>ヒリツ</t>
    </rPh>
    <rPh sb="201" eb="203">
      <t>ヘイキン</t>
    </rPh>
    <rPh sb="204" eb="206">
      <t>ヒカク</t>
    </rPh>
    <rPh sb="222" eb="224">
      <t>シセツ</t>
    </rPh>
    <rPh sb="232" eb="234">
      <t>キギョウ</t>
    </rPh>
    <rPh sb="234" eb="235">
      <t>サイ</t>
    </rPh>
    <rPh sb="235" eb="237">
      <t>ハッコウ</t>
    </rPh>
    <rPh sb="238" eb="240">
      <t>ゾウカ</t>
    </rPh>
    <rPh sb="244" eb="246">
      <t>ジョウキョウ</t>
    </rPh>
    <rPh sb="247" eb="248">
      <t>ソナ</t>
    </rPh>
    <rPh sb="250" eb="252">
      <t>ケイエイ</t>
    </rPh>
    <rPh sb="252" eb="254">
      <t>センリャク</t>
    </rPh>
    <rPh sb="254" eb="255">
      <t>ナド</t>
    </rPh>
    <rPh sb="256" eb="257">
      <t>モト</t>
    </rPh>
    <rPh sb="260" eb="263">
      <t>ケイカクテキ</t>
    </rPh>
    <rPh sb="264" eb="266">
      <t>ジギョウ</t>
    </rPh>
    <rPh sb="266" eb="268">
      <t>ウンエイ</t>
    </rPh>
    <rPh sb="269" eb="270">
      <t>ツト</t>
    </rPh>
    <rPh sb="272" eb="274">
      <t>ヒツヨウ</t>
    </rPh>
    <rPh sb="335" eb="337">
      <t>キュウスイ</t>
    </rPh>
    <rPh sb="337" eb="339">
      <t>ゲンカ</t>
    </rPh>
    <rPh sb="344" eb="346">
      <t>ヒキサ</t>
    </rPh>
    <rPh sb="347" eb="349">
      <t>カイテイ</t>
    </rPh>
    <rPh sb="356" eb="357">
      <t>ツト</t>
    </rPh>
    <rPh sb="363" eb="366">
      <t>ゼンネンド</t>
    </rPh>
    <rPh sb="374" eb="375">
      <t>ゾウ</t>
    </rPh>
    <rPh sb="407" eb="409">
      <t>コンゴ</t>
    </rPh>
    <rPh sb="410" eb="412">
      <t>デンキ</t>
    </rPh>
    <rPh sb="412" eb="414">
      <t>リョウキン</t>
    </rPh>
    <rPh sb="414" eb="415">
      <t>ナド</t>
    </rPh>
    <rPh sb="419" eb="421">
      <t>コウトウ</t>
    </rPh>
    <rPh sb="422" eb="424">
      <t>エイキョウ</t>
    </rPh>
    <rPh sb="436" eb="438">
      <t>ケイヒ</t>
    </rPh>
    <rPh sb="438" eb="440">
      <t>サクゲン</t>
    </rPh>
    <rPh sb="441" eb="443">
      <t>ケイエイ</t>
    </rPh>
    <rPh sb="444" eb="447">
      <t>コウリツカ</t>
    </rPh>
    <rPh sb="448" eb="449">
      <t>ツト</t>
    </rPh>
    <rPh sb="453" eb="455">
      <t>ヒツヨウ</t>
    </rPh>
    <rPh sb="462" eb="464">
      <t>シセツ</t>
    </rPh>
    <rPh sb="464" eb="466">
      <t>リヨウ</t>
    </rPh>
    <rPh sb="466" eb="467">
      <t>リツ</t>
    </rPh>
    <rPh sb="468" eb="470">
      <t>シナイ</t>
    </rPh>
    <rPh sb="471" eb="472">
      <t>ミズ</t>
    </rPh>
    <rPh sb="472" eb="474">
      <t>ジュヨウ</t>
    </rPh>
    <rPh sb="475" eb="477">
      <t>ジュスイ</t>
    </rPh>
    <rPh sb="478" eb="480">
      <t>ジコ</t>
    </rPh>
    <rPh sb="480" eb="482">
      <t>スイゲン</t>
    </rPh>
    <rPh sb="483" eb="485">
      <t>リョウシャ</t>
    </rPh>
    <rPh sb="486" eb="488">
      <t>ワリアイ</t>
    </rPh>
    <rPh sb="489" eb="490">
      <t>オオム</t>
    </rPh>
    <rPh sb="492" eb="493">
      <t>タイ</t>
    </rPh>
    <rPh sb="496" eb="497">
      <t>マカナ</t>
    </rPh>
    <rPh sb="502" eb="504">
      <t>ジュスイ</t>
    </rPh>
    <rPh sb="504" eb="505">
      <t>リョウ</t>
    </rPh>
    <rPh sb="506" eb="509">
      <t>ミヤギケン</t>
    </rPh>
    <rPh sb="509" eb="510">
      <t>オヨ</t>
    </rPh>
    <rPh sb="511" eb="513">
      <t>ジュスイ</t>
    </rPh>
    <rPh sb="513" eb="515">
      <t>シチョウ</t>
    </rPh>
    <rPh sb="517" eb="519">
      <t>オボエガキ</t>
    </rPh>
    <rPh sb="520" eb="521">
      <t>サダ</t>
    </rPh>
    <rPh sb="528" eb="530">
      <t>ジコ</t>
    </rPh>
    <rPh sb="530" eb="532">
      <t>スイゲン</t>
    </rPh>
    <rPh sb="533" eb="535">
      <t>ユウセン</t>
    </rPh>
    <rPh sb="538" eb="540">
      <t>シセツ</t>
    </rPh>
    <rPh sb="540" eb="542">
      <t>リヨウ</t>
    </rPh>
    <rPh sb="542" eb="543">
      <t>リツ</t>
    </rPh>
    <rPh sb="544" eb="546">
      <t>コウジョウ</t>
    </rPh>
    <rPh sb="552" eb="553">
      <t>ムズカ</t>
    </rPh>
    <rPh sb="555" eb="557">
      <t>ジョウキョウ</t>
    </rPh>
    <rPh sb="562" eb="564">
      <t>ジュスイ</t>
    </rPh>
    <rPh sb="564" eb="565">
      <t>リョウ</t>
    </rPh>
    <rPh sb="566" eb="568">
      <t>ミナオ</t>
    </rPh>
    <rPh sb="570" eb="572">
      <t>コンゴ</t>
    </rPh>
    <rPh sb="573" eb="574">
      <t>オコナ</t>
    </rPh>
    <rPh sb="589" eb="592">
      <t>ユウシュウリツ</t>
    </rPh>
    <rPh sb="601" eb="602">
      <t>オモ</t>
    </rPh>
    <rPh sb="603" eb="605">
      <t>ヨウイン</t>
    </rPh>
    <rPh sb="611" eb="613">
      <t>コウジ</t>
    </rPh>
    <rPh sb="617" eb="619">
      <t>センジョウ</t>
    </rPh>
    <rPh sb="619" eb="620">
      <t>スイ</t>
    </rPh>
    <rPh sb="620" eb="621">
      <t>ナド</t>
    </rPh>
    <rPh sb="621" eb="625">
      <t>ムシュウスイリョウ</t>
    </rPh>
    <rPh sb="626" eb="628">
      <t>ゾウカ</t>
    </rPh>
    <rPh sb="632" eb="634">
      <t>ルイジ</t>
    </rPh>
    <rPh sb="634" eb="636">
      <t>ダンタイ</t>
    </rPh>
    <rPh sb="636" eb="638">
      <t>ヘイキン</t>
    </rPh>
    <rPh sb="640" eb="642">
      <t>ヒカク</t>
    </rPh>
    <rPh sb="645" eb="646">
      <t>タカ</t>
    </rPh>
    <rPh sb="647" eb="649">
      <t>スイジュン</t>
    </rPh>
    <rPh sb="655" eb="657">
      <t>コンゴ</t>
    </rPh>
    <rPh sb="658" eb="660">
      <t>ケイゾク</t>
    </rPh>
    <rPh sb="662" eb="664">
      <t>ロウスイ</t>
    </rPh>
    <rPh sb="664" eb="666">
      <t>チョウサ</t>
    </rPh>
    <rPh sb="670" eb="673">
      <t>ユウシュウリツイジコウジョウハカ</t>
    </rPh>
    <phoneticPr fontId="4"/>
  </si>
  <si>
    <r>
      <t>【①有形固定資産減価償却率】全国平均や</t>
    </r>
    <r>
      <rPr>
        <sz val="11"/>
        <rFont val="ＭＳ ゴシック"/>
        <family val="3"/>
        <charset val="128"/>
      </rPr>
      <t>類似団体平均と同程度であり、有形固定資産の減価償却が進んでいることを示している。</t>
    </r>
    <r>
      <rPr>
        <sz val="11"/>
        <color theme="1"/>
        <rFont val="ＭＳ ゴシック"/>
        <family val="3"/>
        <charset val="128"/>
      </rPr>
      <t xml:space="preserve">
【②管路経年化率】直近年度で法定耐用年数を経過した管路の割合が増加しており、今後修繕や更新投資の必要性が本格的に高まる時期に差し掛かっていることを示している。
【③管路更新率】配水池工事を中心に実施したため、前年度より0.47％の減となったが、前年度までは全国平均や類似団体平均と比較すると高い水準となっており、引き続き計画的な管路の更新を実施する必要がある。</t>
    </r>
    <rPh sb="2" eb="4">
      <t>ユウケイ</t>
    </rPh>
    <rPh sb="4" eb="6">
      <t>コテイ</t>
    </rPh>
    <rPh sb="6" eb="8">
      <t>シサン</t>
    </rPh>
    <rPh sb="8" eb="10">
      <t>ゲンカ</t>
    </rPh>
    <rPh sb="10" eb="12">
      <t>ショウキャク</t>
    </rPh>
    <rPh sb="12" eb="13">
      <t>リツ</t>
    </rPh>
    <rPh sb="14" eb="16">
      <t>ゼンコク</t>
    </rPh>
    <rPh sb="16" eb="18">
      <t>ヘイキン</t>
    </rPh>
    <rPh sb="33" eb="35">
      <t>ユウケイ</t>
    </rPh>
    <rPh sb="35" eb="37">
      <t>コテイ</t>
    </rPh>
    <rPh sb="37" eb="39">
      <t>シサン</t>
    </rPh>
    <rPh sb="40" eb="42">
      <t>ゲンカ</t>
    </rPh>
    <rPh sb="42" eb="44">
      <t>ショウキャク</t>
    </rPh>
    <rPh sb="45" eb="46">
      <t>スス</t>
    </rPh>
    <rPh sb="53" eb="54">
      <t>シメ</t>
    </rPh>
    <rPh sb="62" eb="64">
      <t>カンロ</t>
    </rPh>
    <rPh sb="64" eb="67">
      <t>ケイネンカ</t>
    </rPh>
    <rPh sb="67" eb="68">
      <t>リツ</t>
    </rPh>
    <rPh sb="133" eb="134">
      <t>シメ</t>
    </rPh>
    <rPh sb="142" eb="144">
      <t>カンロ</t>
    </rPh>
    <rPh sb="144" eb="146">
      <t>コウシン</t>
    </rPh>
    <rPh sb="146" eb="147">
      <t>リツ</t>
    </rPh>
    <rPh sb="148" eb="151">
      <t>ハイスイチ</t>
    </rPh>
    <rPh sb="151" eb="153">
      <t>コウジ</t>
    </rPh>
    <rPh sb="154" eb="156">
      <t>チュウシン</t>
    </rPh>
    <rPh sb="157" eb="159">
      <t>ジッシ</t>
    </rPh>
    <rPh sb="164" eb="167">
      <t>ゼンネンド</t>
    </rPh>
    <rPh sb="175" eb="176">
      <t>ゲン</t>
    </rPh>
    <rPh sb="182" eb="183">
      <t>ゼン</t>
    </rPh>
    <rPh sb="183" eb="185">
      <t>ネンド</t>
    </rPh>
    <rPh sb="193" eb="195">
      <t>ルイジ</t>
    </rPh>
    <rPh sb="195" eb="197">
      <t>ダンタイ</t>
    </rPh>
    <rPh sb="197" eb="199">
      <t>ヘイキン</t>
    </rPh>
    <rPh sb="222" eb="223">
      <t>テキ</t>
    </rPh>
    <rPh sb="224" eb="226">
      <t>カンロ</t>
    </rPh>
    <rPh sb="227" eb="229">
      <t>コウシン</t>
    </rPh>
    <rPh sb="230" eb="232">
      <t>ジッシ</t>
    </rPh>
    <rPh sb="234" eb="2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</si>
</sst>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2.61</c:v>
                </c:pt>
                <c:pt idx="1">
                  <c:v>1.64</c:v>
                </c:pt>
                <c:pt idx="2">
                  <c:v>2.84</c:v>
                </c:pt>
                <c:pt idx="3">
                  <c:v>0.93</c:v>
                </c:pt>
                <c:pt idx="4">
                  <c:v>0.46</c:v>
                </c:pt>
              </c:numCache>
            </c:numRef>
          </c:val>
          <c:extLst>
            <c:ext xmlns:c16="http://schemas.microsoft.com/office/drawing/2014/chart" uri="{C3380CC4-5D6E-409C-BE32-E72D297353CC}">
              <c16:uniqueId val="{00000000-E22B-48AA-B9B8-FE0FED40DC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E22B-48AA-B9B8-FE0FED40DC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55.39</c:v>
                </c:pt>
                <c:pt idx="1">
                  <c:v>56.12</c:v>
                </c:pt>
                <c:pt idx="2">
                  <c:v>56.17</c:v>
                </c:pt>
                <c:pt idx="3">
                  <c:v>59.53</c:v>
                </c:pt>
                <c:pt idx="4">
                  <c:v>58.44</c:v>
                </c:pt>
              </c:numCache>
            </c:numRef>
          </c:val>
          <c:extLst>
            <c:ext xmlns:c16="http://schemas.microsoft.com/office/drawing/2014/chart" uri="{C3380CC4-5D6E-409C-BE32-E72D297353CC}">
              <c16:uniqueId val="{00000000-5823-4DBD-ACF1-36128341DE0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5823-4DBD-ACF1-36128341DE0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91.03</c:v>
                </c:pt>
                <c:pt idx="1">
                  <c:v>88.02</c:v>
                </c:pt>
                <c:pt idx="2">
                  <c:v>86.94</c:v>
                </c:pt>
                <c:pt idx="3">
                  <c:v>87.21</c:v>
                </c:pt>
                <c:pt idx="4">
                  <c:v>89.03</c:v>
                </c:pt>
              </c:numCache>
            </c:numRef>
          </c:val>
          <c:extLst>
            <c:ext xmlns:c16="http://schemas.microsoft.com/office/drawing/2014/chart" uri="{C3380CC4-5D6E-409C-BE32-E72D297353CC}">
              <c16:uniqueId val="{00000000-C574-4A90-BD8A-C4F2E78FF4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C574-4A90-BD8A-C4F2E78FF4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106.06</c:v>
                </c:pt>
                <c:pt idx="1">
                  <c:v>104.29</c:v>
                </c:pt>
                <c:pt idx="2">
                  <c:v>104.95</c:v>
                </c:pt>
                <c:pt idx="3">
                  <c:v>112.75</c:v>
                </c:pt>
                <c:pt idx="4">
                  <c:v>112.4</c:v>
                </c:pt>
              </c:numCache>
            </c:numRef>
          </c:val>
          <c:extLst>
            <c:ext xmlns:c16="http://schemas.microsoft.com/office/drawing/2014/chart" uri="{C3380CC4-5D6E-409C-BE32-E72D297353CC}">
              <c16:uniqueId val="{00000000-FDF8-4CA3-B79E-B9AFBA51B7D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FDF8-4CA3-B79E-B9AFBA51B7D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47.67</c:v>
                </c:pt>
                <c:pt idx="1">
                  <c:v>47.47</c:v>
                </c:pt>
                <c:pt idx="2">
                  <c:v>48.12</c:v>
                </c:pt>
                <c:pt idx="3">
                  <c:v>48.04</c:v>
                </c:pt>
                <c:pt idx="4">
                  <c:v>49.11</c:v>
                </c:pt>
              </c:numCache>
            </c:numRef>
          </c:val>
          <c:extLst>
            <c:ext xmlns:c16="http://schemas.microsoft.com/office/drawing/2014/chart" uri="{C3380CC4-5D6E-409C-BE32-E72D297353CC}">
              <c16:uniqueId val="{00000000-854C-429D-9417-D62422E5FC5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854C-429D-9417-D62422E5FC5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15.28</c:v>
                </c:pt>
                <c:pt idx="1">
                  <c:v>14.27</c:v>
                </c:pt>
                <c:pt idx="2">
                  <c:v>14.12</c:v>
                </c:pt>
                <c:pt idx="3">
                  <c:v>19.23</c:v>
                </c:pt>
                <c:pt idx="4">
                  <c:v>29.2</c:v>
                </c:pt>
              </c:numCache>
            </c:numRef>
          </c:val>
          <c:extLst>
            <c:ext xmlns:c16="http://schemas.microsoft.com/office/drawing/2014/chart" uri="{C3380CC4-5D6E-409C-BE32-E72D297353CC}">
              <c16:uniqueId val="{00000000-B1B7-4E16-895B-64BBC4344FB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B1B7-4E16-895B-64BBC4344FB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06-440E-BB37-406132A0123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5B06-440E-BB37-406132A0123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215.97</c:v>
                </c:pt>
                <c:pt idx="1">
                  <c:v>232.73</c:v>
                </c:pt>
                <c:pt idx="2">
                  <c:v>289.07</c:v>
                </c:pt>
                <c:pt idx="3">
                  <c:v>276.91000000000003</c:v>
                </c:pt>
                <c:pt idx="4">
                  <c:v>286.60000000000002</c:v>
                </c:pt>
              </c:numCache>
            </c:numRef>
          </c:val>
          <c:extLst>
            <c:ext xmlns:c16="http://schemas.microsoft.com/office/drawing/2014/chart" uri="{C3380CC4-5D6E-409C-BE32-E72D297353CC}">
              <c16:uniqueId val="{00000000-E127-4762-BFAA-D2681919BB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E127-4762-BFAA-D2681919BB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228.76</c:v>
                </c:pt>
                <c:pt idx="1">
                  <c:v>245.85</c:v>
                </c:pt>
                <c:pt idx="2">
                  <c:v>258.14</c:v>
                </c:pt>
                <c:pt idx="3">
                  <c:v>272.64999999999998</c:v>
                </c:pt>
                <c:pt idx="4">
                  <c:v>273.38</c:v>
                </c:pt>
              </c:numCache>
            </c:numRef>
          </c:val>
          <c:extLst>
            <c:ext xmlns:c16="http://schemas.microsoft.com/office/drawing/2014/chart" uri="{C3380CC4-5D6E-409C-BE32-E72D297353CC}">
              <c16:uniqueId val="{00000000-8F76-4B0F-A345-32AE1B35D42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8F76-4B0F-A345-32AE1B35D42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101.65</c:v>
                </c:pt>
                <c:pt idx="1">
                  <c:v>98.39</c:v>
                </c:pt>
                <c:pt idx="2">
                  <c:v>98.44</c:v>
                </c:pt>
                <c:pt idx="3">
                  <c:v>107.59</c:v>
                </c:pt>
                <c:pt idx="4">
                  <c:v>106.65</c:v>
                </c:pt>
              </c:numCache>
            </c:numRef>
          </c:val>
          <c:extLst>
            <c:ext xmlns:c16="http://schemas.microsoft.com/office/drawing/2014/chart" uri="{C3380CC4-5D6E-409C-BE32-E72D297353CC}">
              <c16:uniqueId val="{00000000-E494-4FEF-84BA-291AE94B5BC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E494-4FEF-84BA-291AE94B5BC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233.98</c:v>
                </c:pt>
                <c:pt idx="1">
                  <c:v>241.49</c:v>
                </c:pt>
                <c:pt idx="2">
                  <c:v>242.17</c:v>
                </c:pt>
                <c:pt idx="3">
                  <c:v>219.49</c:v>
                </c:pt>
                <c:pt idx="4">
                  <c:v>223.18</c:v>
                </c:pt>
              </c:numCache>
            </c:numRef>
          </c:val>
          <c:extLst>
            <c:ext xmlns:c16="http://schemas.microsoft.com/office/drawing/2014/chart" uri="{C3380CC4-5D6E-409C-BE32-E72D297353CC}">
              <c16:uniqueId val="{00000000-BDBE-41CC-8F10-99DF75FAFC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BDBE-41CC-8F10-99DF75FAFC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岩沼市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43878</v>
      </c>
      <c r="AM8" s="45"/>
      <c r="AN8" s="45"/>
      <c r="AO8" s="45"/>
      <c r="AP8" s="45"/>
      <c r="AQ8" s="45"/>
      <c r="AR8" s="45"/>
      <c r="AS8" s="45"/>
      <c r="AT8" s="46">
        <f>データ!$S$6</f>
        <v>60.45</v>
      </c>
      <c r="AU8" s="47"/>
      <c r="AV8" s="47"/>
      <c r="AW8" s="47"/>
      <c r="AX8" s="47"/>
      <c r="AY8" s="47"/>
      <c r="AZ8" s="47"/>
      <c r="BA8" s="47"/>
      <c r="BB8" s="48">
        <f>データ!$T$6</f>
        <v>725.86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61.72</v>
      </c>
      <c r="J10" s="47"/>
      <c r="K10" s="47"/>
      <c r="L10" s="47"/>
      <c r="M10" s="47"/>
      <c r="N10" s="47"/>
      <c r="O10" s="81"/>
      <c r="P10" s="48">
        <f>データ!$P$6</f>
        <v>99.95</v>
      </c>
      <c r="Q10" s="48"/>
      <c r="R10" s="48"/>
      <c r="S10" s="48"/>
      <c r="T10" s="48"/>
      <c r="U10" s="48"/>
      <c r="V10" s="48"/>
      <c r="W10" s="45">
        <f>データ!$Q$6</f>
        <v>3388</v>
      </c>
      <c r="X10" s="45"/>
      <c r="Y10" s="45"/>
      <c r="Z10" s="45"/>
      <c r="AA10" s="45"/>
      <c r="AB10" s="45"/>
      <c r="AC10" s="45"/>
      <c r="AD10" s="2"/>
      <c r="AE10" s="2"/>
      <c r="AF10" s="2"/>
      <c r="AG10" s="2"/>
      <c r="AH10" s="2"/>
      <c r="AI10" s="2"/>
      <c r="AJ10" s="2"/>
      <c r="AK10" s="2"/>
      <c r="AL10" s="45">
        <f>データ!$U$6</f>
        <v>43759</v>
      </c>
      <c r="AM10" s="45"/>
      <c r="AN10" s="45"/>
      <c r="AO10" s="45"/>
      <c r="AP10" s="45"/>
      <c r="AQ10" s="45"/>
      <c r="AR10" s="45"/>
      <c r="AS10" s="45"/>
      <c r="AT10" s="46">
        <f>データ!$V$6</f>
        <v>60.45</v>
      </c>
      <c r="AU10" s="47"/>
      <c r="AV10" s="47"/>
      <c r="AW10" s="47"/>
      <c r="AX10" s="47"/>
      <c r="AY10" s="47"/>
      <c r="AZ10" s="47"/>
      <c r="BA10" s="47"/>
      <c r="BB10" s="48">
        <f>データ!$W$6</f>
        <v>723.89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7TrJwsSO08mW1fiS06brD7pjdLXHriCyolXzKkZF4IxE4lc78Eq3RriGjEAIRnXl5zCHBJ9uxCjRIp3B2OvUkg==" saltValue="tUpA7k4XmzO/Q12mZmtAl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42111</v>
      </c>
      <c r="D6" s="20">
        <f t="shared" si="3"/>
        <v>46</v>
      </c>
      <c r="E6" s="20">
        <f t="shared" si="3"/>
        <v>1</v>
      </c>
      <c r="F6" s="20">
        <f t="shared" si="3"/>
        <v>0</v>
      </c>
      <c r="G6" s="20">
        <f t="shared" si="3"/>
        <v>1</v>
      </c>
      <c r="H6" s="20" t="str">
        <f t="shared" si="3"/>
        <v>宮城県　岩沼市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61.72</v>
      </c>
      <c r="P6" s="21">
        <f t="shared" si="3"/>
        <v>99.95</v>
      </c>
      <c r="Q6" s="21">
        <f t="shared" si="3"/>
        <v>3388</v>
      </c>
      <c r="R6" s="21">
        <f t="shared" si="3"/>
        <v>43878</v>
      </c>
      <c r="S6" s="21">
        <f t="shared" si="3"/>
        <v>60.45</v>
      </c>
      <c r="T6" s="21">
        <f t="shared" si="3"/>
        <v>725.86</v>
      </c>
      <c r="U6" s="21">
        <f t="shared" si="3"/>
        <v>43759</v>
      </c>
      <c r="V6" s="21">
        <f t="shared" si="3"/>
        <v>60.45</v>
      </c>
      <c r="W6" s="21">
        <f t="shared" si="3"/>
        <v>723.89</v>
      </c>
      <c r="X6" s="22">
        <f>IF(X7="",NA(),X7)</f>
        <v>106.06</v>
      </c>
      <c r="Y6" s="22">
        <f t="shared" ref="Y6:AG6" si="4">IF(Y7="",NA(),Y7)</f>
        <v>104.29</v>
      </c>
      <c r="Z6" s="22">
        <f t="shared" si="4"/>
        <v>104.95</v>
      </c>
      <c r="AA6" s="22">
        <f t="shared" si="4"/>
        <v>112.75</v>
      </c>
      <c r="AB6" s="22">
        <f t="shared" si="4"/>
        <v>112.4</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215.97</v>
      </c>
      <c r="AU6" s="22">
        <f t="shared" ref="AU6:BC6" si="6">IF(AU7="",NA(),AU7)</f>
        <v>232.73</v>
      </c>
      <c r="AV6" s="22">
        <f t="shared" si="6"/>
        <v>289.07</v>
      </c>
      <c r="AW6" s="22">
        <f t="shared" si="6"/>
        <v>276.91000000000003</v>
      </c>
      <c r="AX6" s="22">
        <f t="shared" si="6"/>
        <v>286.60000000000002</v>
      </c>
      <c r="AY6" s="22">
        <f t="shared" si="6"/>
        <v>357.34</v>
      </c>
      <c r="AZ6" s="22">
        <f t="shared" si="6"/>
        <v>366.03</v>
      </c>
      <c r="BA6" s="22">
        <f t="shared" si="6"/>
        <v>365.18</v>
      </c>
      <c r="BB6" s="22">
        <f t="shared" si="6"/>
        <v>327.77</v>
      </c>
      <c r="BC6" s="22">
        <f t="shared" si="6"/>
        <v>338.02</v>
      </c>
      <c r="BD6" s="21" t="str">
        <f>IF(BD7="","",IF(BD7="-","【-】","【"&amp;SUBSTITUTE(TEXT(BD7,"#,##0.00"),"-","△")&amp;"】"))</f>
        <v>【261.51】</v>
      </c>
      <c r="BE6" s="22">
        <f>IF(BE7="",NA(),BE7)</f>
        <v>228.76</v>
      </c>
      <c r="BF6" s="22">
        <f t="shared" ref="BF6:BN6" si="7">IF(BF7="",NA(),BF7)</f>
        <v>245.85</v>
      </c>
      <c r="BG6" s="22">
        <f t="shared" si="7"/>
        <v>258.14</v>
      </c>
      <c r="BH6" s="22">
        <f t="shared" si="7"/>
        <v>272.64999999999998</v>
      </c>
      <c r="BI6" s="22">
        <f t="shared" si="7"/>
        <v>273.38</v>
      </c>
      <c r="BJ6" s="22">
        <f t="shared" si="7"/>
        <v>373.69</v>
      </c>
      <c r="BK6" s="22">
        <f t="shared" si="7"/>
        <v>370.12</v>
      </c>
      <c r="BL6" s="22">
        <f t="shared" si="7"/>
        <v>371.65</v>
      </c>
      <c r="BM6" s="22">
        <f t="shared" si="7"/>
        <v>397.1</v>
      </c>
      <c r="BN6" s="22">
        <f t="shared" si="7"/>
        <v>379.91</v>
      </c>
      <c r="BO6" s="21" t="str">
        <f>IF(BO7="","",IF(BO7="-","【-】","【"&amp;SUBSTITUTE(TEXT(BO7,"#,##0.00"),"-","△")&amp;"】"))</f>
        <v>【265.16】</v>
      </c>
      <c r="BP6" s="22">
        <f>IF(BP7="",NA(),BP7)</f>
        <v>101.65</v>
      </c>
      <c r="BQ6" s="22">
        <f t="shared" ref="BQ6:BY6" si="8">IF(BQ7="",NA(),BQ7)</f>
        <v>98.39</v>
      </c>
      <c r="BR6" s="22">
        <f t="shared" si="8"/>
        <v>98.44</v>
      </c>
      <c r="BS6" s="22">
        <f t="shared" si="8"/>
        <v>107.59</v>
      </c>
      <c r="BT6" s="22">
        <f t="shared" si="8"/>
        <v>106.65</v>
      </c>
      <c r="BU6" s="22">
        <f t="shared" si="8"/>
        <v>99.87</v>
      </c>
      <c r="BV6" s="22">
        <f t="shared" si="8"/>
        <v>100.42</v>
      </c>
      <c r="BW6" s="22">
        <f t="shared" si="8"/>
        <v>98.77</v>
      </c>
      <c r="BX6" s="22">
        <f t="shared" si="8"/>
        <v>95.79</v>
      </c>
      <c r="BY6" s="22">
        <f t="shared" si="8"/>
        <v>98.3</v>
      </c>
      <c r="BZ6" s="21" t="str">
        <f>IF(BZ7="","",IF(BZ7="-","【-】","【"&amp;SUBSTITUTE(TEXT(BZ7,"#,##0.00"),"-","△")&amp;"】"))</f>
        <v>【102.35】</v>
      </c>
      <c r="CA6" s="22">
        <f>IF(CA7="",NA(),CA7)</f>
        <v>233.98</v>
      </c>
      <c r="CB6" s="22">
        <f t="shared" ref="CB6:CJ6" si="9">IF(CB7="",NA(),CB7)</f>
        <v>241.49</v>
      </c>
      <c r="CC6" s="22">
        <f t="shared" si="9"/>
        <v>242.17</v>
      </c>
      <c r="CD6" s="22">
        <f t="shared" si="9"/>
        <v>219.49</v>
      </c>
      <c r="CE6" s="22">
        <f t="shared" si="9"/>
        <v>223.18</v>
      </c>
      <c r="CF6" s="22">
        <f t="shared" si="9"/>
        <v>171.81</v>
      </c>
      <c r="CG6" s="22">
        <f t="shared" si="9"/>
        <v>171.67</v>
      </c>
      <c r="CH6" s="22">
        <f t="shared" si="9"/>
        <v>173.67</v>
      </c>
      <c r="CI6" s="22">
        <f t="shared" si="9"/>
        <v>171.13</v>
      </c>
      <c r="CJ6" s="22">
        <f t="shared" si="9"/>
        <v>173.7</v>
      </c>
      <c r="CK6" s="21" t="str">
        <f>IF(CK7="","",IF(CK7="-","【-】","【"&amp;SUBSTITUTE(TEXT(CK7,"#,##0.00"),"-","△")&amp;"】"))</f>
        <v>【167.74】</v>
      </c>
      <c r="CL6" s="22">
        <f>IF(CL7="",NA(),CL7)</f>
        <v>55.39</v>
      </c>
      <c r="CM6" s="22">
        <f t="shared" ref="CM6:CU6" si="10">IF(CM7="",NA(),CM7)</f>
        <v>56.12</v>
      </c>
      <c r="CN6" s="22">
        <f t="shared" si="10"/>
        <v>56.17</v>
      </c>
      <c r="CO6" s="22">
        <f t="shared" si="10"/>
        <v>59.53</v>
      </c>
      <c r="CP6" s="22">
        <f t="shared" si="10"/>
        <v>58.44</v>
      </c>
      <c r="CQ6" s="22">
        <f t="shared" si="10"/>
        <v>60.03</v>
      </c>
      <c r="CR6" s="22">
        <f t="shared" si="10"/>
        <v>59.74</v>
      </c>
      <c r="CS6" s="22">
        <f t="shared" si="10"/>
        <v>59.67</v>
      </c>
      <c r="CT6" s="22">
        <f t="shared" si="10"/>
        <v>60.12</v>
      </c>
      <c r="CU6" s="22">
        <f t="shared" si="10"/>
        <v>60.34</v>
      </c>
      <c r="CV6" s="21" t="str">
        <f>IF(CV7="","",IF(CV7="-","【-】","【"&amp;SUBSTITUTE(TEXT(CV7,"#,##0.00"),"-","△")&amp;"】"))</f>
        <v>【60.29】</v>
      </c>
      <c r="CW6" s="22">
        <f>IF(CW7="",NA(),CW7)</f>
        <v>91.03</v>
      </c>
      <c r="CX6" s="22">
        <f t="shared" ref="CX6:DF6" si="11">IF(CX7="",NA(),CX7)</f>
        <v>88.02</v>
      </c>
      <c r="CY6" s="22">
        <f t="shared" si="11"/>
        <v>86.94</v>
      </c>
      <c r="CZ6" s="22">
        <f t="shared" si="11"/>
        <v>87.21</v>
      </c>
      <c r="DA6" s="22">
        <f t="shared" si="11"/>
        <v>89.03</v>
      </c>
      <c r="DB6" s="22">
        <f t="shared" si="11"/>
        <v>84.81</v>
      </c>
      <c r="DC6" s="22">
        <f t="shared" si="11"/>
        <v>84.8</v>
      </c>
      <c r="DD6" s="22">
        <f t="shared" si="11"/>
        <v>84.6</v>
      </c>
      <c r="DE6" s="22">
        <f t="shared" si="11"/>
        <v>84.24</v>
      </c>
      <c r="DF6" s="22">
        <f t="shared" si="11"/>
        <v>84.19</v>
      </c>
      <c r="DG6" s="21" t="str">
        <f>IF(DG7="","",IF(DG7="-","【-】","【"&amp;SUBSTITUTE(TEXT(DG7,"#,##0.00"),"-","△")&amp;"】"))</f>
        <v>【90.12】</v>
      </c>
      <c r="DH6" s="22">
        <f>IF(DH7="",NA(),DH7)</f>
        <v>47.67</v>
      </c>
      <c r="DI6" s="22">
        <f t="shared" ref="DI6:DQ6" si="12">IF(DI7="",NA(),DI7)</f>
        <v>47.47</v>
      </c>
      <c r="DJ6" s="22">
        <f t="shared" si="12"/>
        <v>48.12</v>
      </c>
      <c r="DK6" s="22">
        <f t="shared" si="12"/>
        <v>48.04</v>
      </c>
      <c r="DL6" s="22">
        <f t="shared" si="12"/>
        <v>49.11</v>
      </c>
      <c r="DM6" s="22">
        <f t="shared" si="12"/>
        <v>47.28</v>
      </c>
      <c r="DN6" s="22">
        <f t="shared" si="12"/>
        <v>47.66</v>
      </c>
      <c r="DO6" s="22">
        <f t="shared" si="12"/>
        <v>48.17</v>
      </c>
      <c r="DP6" s="22">
        <f t="shared" si="12"/>
        <v>48.83</v>
      </c>
      <c r="DQ6" s="22">
        <f t="shared" si="12"/>
        <v>49.96</v>
      </c>
      <c r="DR6" s="21" t="str">
        <f>IF(DR7="","",IF(DR7="-","【-】","【"&amp;SUBSTITUTE(TEXT(DR7,"#,##0.00"),"-","△")&amp;"】"))</f>
        <v>【50.88】</v>
      </c>
      <c r="DS6" s="22">
        <f>IF(DS7="",NA(),DS7)</f>
        <v>15.28</v>
      </c>
      <c r="DT6" s="22">
        <f t="shared" ref="DT6:EB6" si="13">IF(DT7="",NA(),DT7)</f>
        <v>14.27</v>
      </c>
      <c r="DU6" s="22">
        <f t="shared" si="13"/>
        <v>14.12</v>
      </c>
      <c r="DV6" s="22">
        <f t="shared" si="13"/>
        <v>19.23</v>
      </c>
      <c r="DW6" s="22">
        <f t="shared" si="13"/>
        <v>29.2</v>
      </c>
      <c r="DX6" s="22">
        <f t="shared" si="13"/>
        <v>12.19</v>
      </c>
      <c r="DY6" s="22">
        <f t="shared" si="13"/>
        <v>15.1</v>
      </c>
      <c r="DZ6" s="22">
        <f t="shared" si="13"/>
        <v>17.12</v>
      </c>
      <c r="EA6" s="22">
        <f t="shared" si="13"/>
        <v>18.18</v>
      </c>
      <c r="EB6" s="22">
        <f t="shared" si="13"/>
        <v>19.32</v>
      </c>
      <c r="EC6" s="21" t="str">
        <f>IF(EC7="","",IF(EC7="-","【-】","【"&amp;SUBSTITUTE(TEXT(EC7,"#,##0.00"),"-","△")&amp;"】"))</f>
        <v>【22.30】</v>
      </c>
      <c r="ED6" s="22">
        <f>IF(ED7="",NA(),ED7)</f>
        <v>2.61</v>
      </c>
      <c r="EE6" s="22">
        <f t="shared" ref="EE6:EM6" si="14">IF(EE7="",NA(),EE7)</f>
        <v>1.64</v>
      </c>
      <c r="EF6" s="22">
        <f t="shared" si="14"/>
        <v>2.84</v>
      </c>
      <c r="EG6" s="22">
        <f t="shared" si="14"/>
        <v>0.93</v>
      </c>
      <c r="EH6" s="22">
        <f t="shared" si="14"/>
        <v>0.46</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42111</v>
      </c>
      <c r="D7" s="24">
        <v>46</v>
      </c>
      <c r="E7" s="24">
        <v>1</v>
      </c>
      <c r="F7" s="24">
        <v>0</v>
      </c>
      <c r="G7" s="24">
        <v>1</v>
      </c>
      <c r="H7" s="24" t="s">
        <v>93</v>
      </c>
      <c r="I7" s="24" t="s">
        <v>94</v>
      </c>
      <c r="J7" s="24" t="s">
        <v>95</v>
      </c>
      <c r="K7" s="24" t="s">
        <v>96</v>
      </c>
      <c r="L7" s="24" t="s">
        <v>97</v>
      </c>
      <c r="M7" s="24" t="s">
        <v>98</v>
      </c>
      <c r="N7" s="25" t="s">
        <v>99</v>
      </c>
      <c r="O7" s="25">
        <v>61.72</v>
      </c>
      <c r="P7" s="25">
        <v>99.95</v>
      </c>
      <c r="Q7" s="25">
        <v>3388</v>
      </c>
      <c r="R7" s="25">
        <v>43878</v>
      </c>
      <c r="S7" s="25">
        <v>60.45</v>
      </c>
      <c r="T7" s="25">
        <v>725.86</v>
      </c>
      <c r="U7" s="25">
        <v>43759</v>
      </c>
      <c r="V7" s="25">
        <v>60.45</v>
      </c>
      <c r="W7" s="25">
        <v>723.89</v>
      </c>
      <c r="X7" s="25">
        <v>106.06</v>
      </c>
      <c r="Y7" s="25">
        <v>104.29</v>
      </c>
      <c r="Z7" s="25">
        <v>104.95</v>
      </c>
      <c r="AA7" s="25">
        <v>112.75</v>
      </c>
      <c r="AB7" s="25">
        <v>112.4</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215.97</v>
      </c>
      <c r="AU7" s="25">
        <v>232.73</v>
      </c>
      <c r="AV7" s="25">
        <v>289.07</v>
      </c>
      <c r="AW7" s="25">
        <v>276.91000000000003</v>
      </c>
      <c r="AX7" s="25">
        <v>286.60000000000002</v>
      </c>
      <c r="AY7" s="25">
        <v>357.34</v>
      </c>
      <c r="AZ7" s="25">
        <v>366.03</v>
      </c>
      <c r="BA7" s="25">
        <v>365.18</v>
      </c>
      <c r="BB7" s="25">
        <v>327.77</v>
      </c>
      <c r="BC7" s="25">
        <v>338.02</v>
      </c>
      <c r="BD7" s="25">
        <v>261.51</v>
      </c>
      <c r="BE7" s="25">
        <v>228.76</v>
      </c>
      <c r="BF7" s="25">
        <v>245.85</v>
      </c>
      <c r="BG7" s="25">
        <v>258.14</v>
      </c>
      <c r="BH7" s="25">
        <v>272.64999999999998</v>
      </c>
      <c r="BI7" s="25">
        <v>273.38</v>
      </c>
      <c r="BJ7" s="25">
        <v>373.69</v>
      </c>
      <c r="BK7" s="25">
        <v>370.12</v>
      </c>
      <c r="BL7" s="25">
        <v>371.65</v>
      </c>
      <c r="BM7" s="25">
        <v>397.1</v>
      </c>
      <c r="BN7" s="25">
        <v>379.91</v>
      </c>
      <c r="BO7" s="25">
        <v>265.16000000000003</v>
      </c>
      <c r="BP7" s="25">
        <v>101.65</v>
      </c>
      <c r="BQ7" s="25">
        <v>98.39</v>
      </c>
      <c r="BR7" s="25">
        <v>98.44</v>
      </c>
      <c r="BS7" s="25">
        <v>107.59</v>
      </c>
      <c r="BT7" s="25">
        <v>106.65</v>
      </c>
      <c r="BU7" s="25">
        <v>99.87</v>
      </c>
      <c r="BV7" s="25">
        <v>100.42</v>
      </c>
      <c r="BW7" s="25">
        <v>98.77</v>
      </c>
      <c r="BX7" s="25">
        <v>95.79</v>
      </c>
      <c r="BY7" s="25">
        <v>98.3</v>
      </c>
      <c r="BZ7" s="25">
        <v>102.35</v>
      </c>
      <c r="CA7" s="25">
        <v>233.98</v>
      </c>
      <c r="CB7" s="25">
        <v>241.49</v>
      </c>
      <c r="CC7" s="25">
        <v>242.17</v>
      </c>
      <c r="CD7" s="25">
        <v>219.49</v>
      </c>
      <c r="CE7" s="25">
        <v>223.18</v>
      </c>
      <c r="CF7" s="25">
        <v>171.81</v>
      </c>
      <c r="CG7" s="25">
        <v>171.67</v>
      </c>
      <c r="CH7" s="25">
        <v>173.67</v>
      </c>
      <c r="CI7" s="25">
        <v>171.13</v>
      </c>
      <c r="CJ7" s="25">
        <v>173.7</v>
      </c>
      <c r="CK7" s="25">
        <v>167.74</v>
      </c>
      <c r="CL7" s="25">
        <v>55.39</v>
      </c>
      <c r="CM7" s="25">
        <v>56.12</v>
      </c>
      <c r="CN7" s="25">
        <v>56.17</v>
      </c>
      <c r="CO7" s="25">
        <v>59.53</v>
      </c>
      <c r="CP7" s="25">
        <v>58.44</v>
      </c>
      <c r="CQ7" s="25">
        <v>60.03</v>
      </c>
      <c r="CR7" s="25">
        <v>59.74</v>
      </c>
      <c r="CS7" s="25">
        <v>59.67</v>
      </c>
      <c r="CT7" s="25">
        <v>60.12</v>
      </c>
      <c r="CU7" s="25">
        <v>60.34</v>
      </c>
      <c r="CV7" s="25">
        <v>60.29</v>
      </c>
      <c r="CW7" s="25">
        <v>91.03</v>
      </c>
      <c r="CX7" s="25">
        <v>88.02</v>
      </c>
      <c r="CY7" s="25">
        <v>86.94</v>
      </c>
      <c r="CZ7" s="25">
        <v>87.21</v>
      </c>
      <c r="DA7" s="25">
        <v>89.03</v>
      </c>
      <c r="DB7" s="25">
        <v>84.81</v>
      </c>
      <c r="DC7" s="25">
        <v>84.8</v>
      </c>
      <c r="DD7" s="25">
        <v>84.6</v>
      </c>
      <c r="DE7" s="25">
        <v>84.24</v>
      </c>
      <c r="DF7" s="25">
        <v>84.19</v>
      </c>
      <c r="DG7" s="25">
        <v>90.12</v>
      </c>
      <c r="DH7" s="25">
        <v>47.67</v>
      </c>
      <c r="DI7" s="25">
        <v>47.47</v>
      </c>
      <c r="DJ7" s="25">
        <v>48.12</v>
      </c>
      <c r="DK7" s="25">
        <v>48.04</v>
      </c>
      <c r="DL7" s="25">
        <v>49.11</v>
      </c>
      <c r="DM7" s="25">
        <v>47.28</v>
      </c>
      <c r="DN7" s="25">
        <v>47.66</v>
      </c>
      <c r="DO7" s="25">
        <v>48.17</v>
      </c>
      <c r="DP7" s="25">
        <v>48.83</v>
      </c>
      <c r="DQ7" s="25">
        <v>49.96</v>
      </c>
      <c r="DR7" s="25">
        <v>50.88</v>
      </c>
      <c r="DS7" s="25">
        <v>15.28</v>
      </c>
      <c r="DT7" s="25">
        <v>14.27</v>
      </c>
      <c r="DU7" s="25">
        <v>14.12</v>
      </c>
      <c r="DV7" s="25">
        <v>19.23</v>
      </c>
      <c r="DW7" s="25">
        <v>29.2</v>
      </c>
      <c r="DX7" s="25">
        <v>12.19</v>
      </c>
      <c r="DY7" s="25">
        <v>15.1</v>
      </c>
      <c r="DZ7" s="25">
        <v>17.12</v>
      </c>
      <c r="EA7" s="25">
        <v>18.18</v>
      </c>
      <c r="EB7" s="25">
        <v>19.32</v>
      </c>
      <c r="EC7" s="25">
        <v>22.3</v>
      </c>
      <c r="ED7" s="25">
        <v>2.61</v>
      </c>
      <c r="EE7" s="25">
        <v>1.64</v>
      </c>
      <c r="EF7" s="25">
        <v>2.84</v>
      </c>
      <c r="EG7" s="25">
        <v>0.93</v>
      </c>
      <c r="EH7" s="25">
        <v>0.46</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2023-02-02T02:14:57Z</cp:lastPrinted>
  <dcterms:created xsi:type="dcterms:W3CDTF">2022-12-01T00:53:01Z</dcterms:created>
  <dcterms:modified xsi:type="dcterms:W3CDTF">2023-02-02T02:15:03Z</dcterms:modified>
  <cp:category/>
</cp:coreProperties>
</file>