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635" activeTab="0"/>
  </bookViews>
  <sheets>
    <sheet name="第１表" sheetId="1" r:id="rId1"/>
  </sheets>
  <externalReferences>
    <externalReference r:id="rId4"/>
  </externalReferences>
  <definedNames>
    <definedName name="_1NEN">#REF!</definedName>
    <definedName name="_Regression_Int" localSheetId="0" hidden="1">1</definedName>
    <definedName name="_xlfn.RANK.EQ" hidden="1">#NAME?</definedName>
    <definedName name="a">#REF!</definedName>
    <definedName name="b">#REF!</definedName>
    <definedName name="_xlnm.Print_Area" localSheetId="0">'第１表'!$A$1:$M$57</definedName>
    <definedName name="Print_Area_MI">'第１表'!$A$1:$M$50</definedName>
    <definedName name="Print_Titles_MI">#REF!</definedName>
    <definedName name="義務教育のみ">#REF!</definedName>
  </definedNames>
  <calcPr fullCalcOnLoad="1"/>
</workbook>
</file>

<file path=xl/sharedStrings.xml><?xml version="1.0" encoding="utf-8"?>
<sst xmlns="http://schemas.openxmlformats.org/spreadsheetml/2006/main" count="109" uniqueCount="51">
  <si>
    <t>男</t>
  </si>
  <si>
    <t>女</t>
  </si>
  <si>
    <t>計</t>
  </si>
  <si>
    <t>…</t>
  </si>
  <si>
    <t>学級数</t>
  </si>
  <si>
    <t>本校</t>
  </si>
  <si>
    <t>分校</t>
  </si>
  <si>
    <t xml:space="preserve">  学   校   数</t>
  </si>
  <si>
    <t xml:space="preserve">   在   学   者   数</t>
  </si>
  <si>
    <t xml:space="preserve">   教員数 (本務者）</t>
  </si>
  <si>
    <t>職員数</t>
  </si>
  <si>
    <t>(本務者)</t>
  </si>
  <si>
    <t xml:space="preserve"> 計</t>
  </si>
  <si>
    <t>国立</t>
  </si>
  <si>
    <t>公立</t>
  </si>
  <si>
    <t>私立</t>
  </si>
  <si>
    <t>私立</t>
  </si>
  <si>
    <t>第１表    学校種別学校数・学級数・在学者数及び教職員数</t>
  </si>
  <si>
    <t>区    分</t>
  </si>
  <si>
    <t>小学校</t>
  </si>
  <si>
    <t>中学校</t>
  </si>
  <si>
    <t>高等学校
通信教育</t>
  </si>
  <si>
    <t>特別支援</t>
  </si>
  <si>
    <t>幼稚園</t>
  </si>
  <si>
    <t>専修学校</t>
  </si>
  <si>
    <t>注１</t>
  </si>
  <si>
    <t>注２</t>
  </si>
  <si>
    <t>注３</t>
  </si>
  <si>
    <t>中等教育学校の学級数は，前期課程のみ</t>
  </si>
  <si>
    <t>平成27年度</t>
  </si>
  <si>
    <t>幼保連携
型認定　
こども園</t>
  </si>
  <si>
    <t>…</t>
  </si>
  <si>
    <t>平成28年度</t>
  </si>
  <si>
    <t>2 (2)</t>
  </si>
  <si>
    <t>2 (2)</t>
  </si>
  <si>
    <t>1 (2)</t>
  </si>
  <si>
    <t>1 (2)</t>
  </si>
  <si>
    <t>学校</t>
  </si>
  <si>
    <t>各種学校</t>
  </si>
  <si>
    <t>中等教育
学校</t>
  </si>
  <si>
    <t>（単位：校，学級，人）</t>
  </si>
  <si>
    <t>高等学校通信教育の学校数は，全日制課程との併置校は外数として（　）書きし，合計には含めていない</t>
  </si>
  <si>
    <t>高等学校通信教育の在学者数等は，外数として（　）書きし，年計には含めていない</t>
  </si>
  <si>
    <t>平成29年度</t>
  </si>
  <si>
    <t>平成30年度</t>
  </si>
  <si>
    <t>令和元年度</t>
  </si>
  <si>
    <t>令和２年度</t>
  </si>
  <si>
    <t>令和３年度</t>
  </si>
  <si>
    <t>令和４年度</t>
  </si>
  <si>
    <t>義務教育
学校</t>
  </si>
  <si>
    <t>高等学校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</si>
</sst>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53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9"/>
      <name val="書院細明朝体"/>
      <family val="1"/>
    </font>
    <font>
      <sz val="8"/>
      <name val="書院細明朝体"/>
      <family val="1"/>
    </font>
    <font>
      <sz val="10"/>
      <name val="書院細明朝体"/>
      <family val="1"/>
    </font>
    <font>
      <sz val="11"/>
      <name val="書院細明朝体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4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37" fontId="9" fillId="0" borderId="10" xfId="0" applyNumberFormat="1" applyFont="1" applyFill="1" applyBorder="1" applyAlignment="1" applyProtection="1">
      <alignment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11" xfId="0" applyNumberFormat="1" applyFont="1" applyFill="1" applyBorder="1" applyAlignment="1" applyProtection="1">
      <alignment horizontal="centerContinuous" vertical="center"/>
      <protection/>
    </xf>
    <xf numFmtId="37" fontId="11" fillId="0" borderId="10" xfId="0" applyNumberFormat="1" applyFont="1" applyFill="1" applyBorder="1" applyAlignment="1" applyProtection="1">
      <alignment horizontal="centerContinuous" vertical="center"/>
      <protection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65" applyFont="1" applyFill="1" applyAlignment="1">
      <alignment vertical="center"/>
      <protection/>
    </xf>
    <xf numFmtId="0" fontId="11" fillId="0" borderId="13" xfId="0" applyFont="1" applyFill="1" applyBorder="1" applyAlignment="1">
      <alignment horizontal="center" vertical="center"/>
    </xf>
    <xf numFmtId="38" fontId="11" fillId="0" borderId="12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14" xfId="65" applyFont="1" applyFill="1" applyBorder="1" applyAlignment="1">
      <alignment vertical="center"/>
      <protection/>
    </xf>
    <xf numFmtId="0" fontId="11" fillId="0" borderId="15" xfId="65" applyFont="1" applyFill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vertical="center"/>
      <protection/>
    </xf>
    <xf numFmtId="227" fontId="11" fillId="0" borderId="12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vertical="center"/>
    </xf>
    <xf numFmtId="227" fontId="11" fillId="0" borderId="0" xfId="49" applyNumberFormat="1" applyFont="1" applyFill="1" applyBorder="1" applyAlignment="1">
      <alignment horizontal="right" vertical="center"/>
    </xf>
    <xf numFmtId="0" fontId="11" fillId="0" borderId="0" xfId="65" applyFont="1" applyFill="1" applyBorder="1" applyAlignment="1">
      <alignment vertical="center"/>
      <protection/>
    </xf>
    <xf numFmtId="0" fontId="11" fillId="0" borderId="10" xfId="65" applyFont="1" applyFill="1" applyBorder="1" applyAlignment="1">
      <alignment vertical="center"/>
      <protection/>
    </xf>
    <xf numFmtId="0" fontId="11" fillId="0" borderId="16" xfId="65" applyFont="1" applyFill="1" applyBorder="1" applyAlignment="1">
      <alignment vertical="center"/>
      <protection/>
    </xf>
    <xf numFmtId="227" fontId="11" fillId="0" borderId="0" xfId="51" applyNumberFormat="1" applyFont="1" applyFill="1" applyBorder="1" applyAlignment="1">
      <alignment vertical="center"/>
    </xf>
    <xf numFmtId="227" fontId="11" fillId="0" borderId="10" xfId="51" applyNumberFormat="1" applyFont="1" applyFill="1" applyBorder="1" applyAlignment="1">
      <alignment vertical="center"/>
    </xf>
    <xf numFmtId="227" fontId="11" fillId="0" borderId="0" xfId="51" applyNumberFormat="1" applyFont="1" applyFill="1" applyBorder="1" applyAlignment="1" quotePrefix="1">
      <alignment horizontal="right" vertical="center"/>
    </xf>
    <xf numFmtId="227" fontId="11" fillId="0" borderId="0" xfId="51" applyNumberFormat="1" applyFont="1" applyFill="1" applyBorder="1" applyAlignment="1">
      <alignment horizontal="right" vertical="center"/>
    </xf>
    <xf numFmtId="227" fontId="11" fillId="0" borderId="10" xfId="51" applyNumberFormat="1" applyFont="1" applyFill="1" applyBorder="1" applyAlignment="1">
      <alignment horizontal="right" vertical="center"/>
    </xf>
    <xf numFmtId="0" fontId="11" fillId="0" borderId="13" xfId="65" applyNumberFormat="1" applyFont="1" applyFill="1" applyBorder="1" applyAlignment="1">
      <alignment horizontal="centerContinuous" vertical="center"/>
      <protection/>
    </xf>
    <xf numFmtId="228" fontId="11" fillId="0" borderId="12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horizontal="right" vertical="center"/>
    </xf>
    <xf numFmtId="228" fontId="11" fillId="0" borderId="0" xfId="51" applyNumberFormat="1" applyFont="1" applyFill="1" applyBorder="1" applyAlignment="1" quotePrefix="1">
      <alignment vertical="center"/>
    </xf>
    <xf numFmtId="213" fontId="11" fillId="0" borderId="12" xfId="51" applyNumberFormat="1" applyFont="1" applyFill="1" applyBorder="1" applyAlignment="1">
      <alignment horizontal="right" vertical="center"/>
    </xf>
    <xf numFmtId="213" fontId="11" fillId="0" borderId="0" xfId="51" applyNumberFormat="1" applyFont="1" applyFill="1" applyBorder="1" applyAlignment="1">
      <alignment horizontal="right" vertical="center"/>
    </xf>
    <xf numFmtId="228" fontId="11" fillId="0" borderId="11" xfId="51" applyNumberFormat="1" applyFont="1" applyFill="1" applyBorder="1" applyAlignment="1">
      <alignment horizontal="right" vertical="center"/>
    </xf>
    <xf numFmtId="228" fontId="11" fillId="0" borderId="10" xfId="51" applyNumberFormat="1" applyFont="1" applyFill="1" applyBorder="1" applyAlignment="1">
      <alignment horizontal="right" vertical="center"/>
    </xf>
    <xf numFmtId="227" fontId="11" fillId="0" borderId="0" xfId="65" applyNumberFormat="1" applyFont="1" applyFill="1" applyBorder="1" applyAlignment="1">
      <alignment vertical="center"/>
      <protection/>
    </xf>
    <xf numFmtId="227" fontId="11" fillId="0" borderId="10" xfId="65" applyNumberFormat="1" applyFont="1" applyFill="1" applyBorder="1" applyAlignment="1">
      <alignment vertical="center"/>
      <protection/>
    </xf>
    <xf numFmtId="0" fontId="11" fillId="0" borderId="0" xfId="65" applyFont="1" applyFill="1" applyAlignment="1">
      <alignment horizontal="center"/>
      <protection/>
    </xf>
    <xf numFmtId="0" fontId="11" fillId="0" borderId="0" xfId="65" applyFont="1" applyFill="1" applyAlignment="1">
      <alignment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229" fontId="52" fillId="0" borderId="0" xfId="65" applyNumberFormat="1" applyFont="1" applyFill="1" applyAlignment="1">
      <alignment vertical="center"/>
      <protection/>
    </xf>
    <xf numFmtId="227" fontId="11" fillId="0" borderId="17" xfId="49" applyNumberFormat="1" applyFont="1" applyFill="1" applyBorder="1" applyAlignment="1">
      <alignment vertical="center"/>
    </xf>
    <xf numFmtId="227" fontId="11" fillId="0" borderId="14" xfId="49" applyNumberFormat="1" applyFont="1" applyFill="1" applyBorder="1" applyAlignment="1">
      <alignment vertical="center"/>
    </xf>
    <xf numFmtId="227" fontId="11" fillId="0" borderId="17" xfId="65" applyNumberFormat="1" applyFont="1" applyFill="1" applyBorder="1" applyAlignment="1">
      <alignment vertical="center"/>
      <protection/>
    </xf>
    <xf numFmtId="227" fontId="11" fillId="0" borderId="14" xfId="65" applyNumberFormat="1" applyFont="1" applyFill="1" applyBorder="1" applyAlignment="1">
      <alignment vertical="center"/>
      <protection/>
    </xf>
    <xf numFmtId="227" fontId="11" fillId="0" borderId="12" xfId="65" applyNumberFormat="1" applyFont="1" applyFill="1" applyBorder="1" applyAlignment="1">
      <alignment vertical="center"/>
      <protection/>
    </xf>
    <xf numFmtId="227" fontId="11" fillId="0" borderId="11" xfId="65" applyNumberFormat="1" applyFont="1" applyFill="1" applyBorder="1" applyAlignment="1">
      <alignment vertical="center"/>
      <protection/>
    </xf>
    <xf numFmtId="227" fontId="11" fillId="0" borderId="12" xfId="51" applyNumberFormat="1" applyFont="1" applyFill="1" applyBorder="1" applyAlignment="1">
      <alignment vertical="center"/>
    </xf>
    <xf numFmtId="227" fontId="11" fillId="0" borderId="11" xfId="51" applyNumberFormat="1" applyFont="1" applyFill="1" applyBorder="1" applyAlignment="1">
      <alignment vertical="center"/>
    </xf>
    <xf numFmtId="227" fontId="11" fillId="0" borderId="17" xfId="51" applyNumberFormat="1" applyFont="1" applyFill="1" applyBorder="1" applyAlignment="1">
      <alignment vertical="center"/>
    </xf>
    <xf numFmtId="227" fontId="11" fillId="0" borderId="14" xfId="51" applyNumberFormat="1" applyFont="1" applyFill="1" applyBorder="1" applyAlignment="1">
      <alignment vertical="center"/>
    </xf>
    <xf numFmtId="228" fontId="11" fillId="0" borderId="10" xfId="51" applyNumberFormat="1" applyFont="1" applyFill="1" applyBorder="1" applyAlignment="1" quotePrefix="1">
      <alignment horizontal="right" vertical="center"/>
    </xf>
    <xf numFmtId="228" fontId="11" fillId="0" borderId="10" xfId="51" applyNumberFormat="1" applyFont="1" applyFill="1" applyBorder="1" applyAlignment="1" quotePrefix="1">
      <alignment vertical="center"/>
    </xf>
    <xf numFmtId="37" fontId="12" fillId="0" borderId="0" xfId="0" applyNumberFormat="1" applyFont="1" applyFill="1" applyAlignment="1" applyProtection="1">
      <alignment horizontal="center" vertical="center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0" fontId="11" fillId="0" borderId="10" xfId="65" applyNumberFormat="1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14" xfId="65" applyFont="1" applyFill="1" applyBorder="1" applyAlignment="1">
      <alignment horizontal="center" vertical="center" wrapText="1" shrinkToFit="1"/>
      <protection/>
    </xf>
    <xf numFmtId="0" fontId="11" fillId="0" borderId="0" xfId="65" applyFont="1" applyFill="1" applyBorder="1" applyAlignment="1">
      <alignment horizontal="center" vertical="center" wrapText="1" shrinkToFit="1"/>
      <protection/>
    </xf>
    <xf numFmtId="0" fontId="11" fillId="0" borderId="10" xfId="65" applyFont="1" applyFill="1" applyBorder="1" applyAlignment="1">
      <alignment horizontal="center" vertical="center" wrapText="1" shrinkToFit="1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horizontal="center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4" xfId="65" applyFont="1" applyFill="1" applyBorder="1" applyAlignment="1">
      <alignment horizontal="center" vertical="center"/>
      <protection/>
    </xf>
    <xf numFmtId="0" fontId="12" fillId="0" borderId="0" xfId="64" applyFont="1" applyFill="1" applyAlignment="1">
      <alignment vertical="center" wrapText="1"/>
      <protection/>
    </xf>
    <xf numFmtId="0" fontId="12" fillId="0" borderId="10" xfId="64" applyFont="1" applyFill="1" applyBorder="1" applyAlignment="1">
      <alignment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総括表H13  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30&#23398;&#26657;&#22522;&#26412;&#35519;&#26619;\12%20&#36895;&#22577;\01&#20844;&#34920;&#65288;&#35352;&#32773;&#30330;&#34920;&#65289;\01&#36895;&#22577;&#65288;8&#26376;2&#26085;&#65289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紙"/>
      <sheetName val="速報目次 "/>
      <sheetName val="調査の概要 "/>
      <sheetName val="総括表"/>
      <sheetName val="小学校 "/>
      <sheetName val="中学校"/>
      <sheetName val="義務・中等教育学校"/>
      <sheetName val="高等学校"/>
      <sheetName val="特別支援学校"/>
      <sheetName val="幼稚園"/>
      <sheetName val="幼保連携型認定こども園"/>
      <sheetName val="専修学校"/>
      <sheetName val="各種学校"/>
      <sheetName val="卒後中学"/>
      <sheetName val="卒後高校"/>
      <sheetName val="卒後中等"/>
      <sheetName val="卒後支援学校"/>
      <sheetName val="付表－１"/>
      <sheetName val="付表－２"/>
      <sheetName val="付表－３"/>
      <sheetName val="付表－４"/>
      <sheetName val="付表－５"/>
      <sheetName val="付表－６"/>
      <sheetName val="付表－７"/>
      <sheetName val="用語の解説"/>
      <sheetName val="用語の解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  <pageSetUpPr fitToPage="1"/>
  </sheetPr>
  <dimension ref="A1:O57"/>
  <sheetViews>
    <sheetView showGridLines="0" tabSelected="1" zoomScaleSheetLayoutView="130" zoomScalePageLayoutView="0" workbookViewId="0" topLeftCell="A1">
      <pane xSplit="2" ySplit="4" topLeftCell="C56" activePane="bottomRight" state="frozen"/>
      <selection pane="topLeft" activeCell="G62" sqref="G62"/>
      <selection pane="topRight" activeCell="G62" sqref="G62"/>
      <selection pane="bottomLeft" activeCell="G62" sqref="G62"/>
      <selection pane="bottomRight" activeCell="R10" sqref="R10"/>
    </sheetView>
  </sheetViews>
  <sheetFormatPr defaultColWidth="8.75" defaultRowHeight="13.5" customHeight="1"/>
  <cols>
    <col min="1" max="1" width="8.58203125" style="12" customWidth="1"/>
    <col min="2" max="2" width="4.25" style="11" customWidth="1"/>
    <col min="3" max="5" width="5.08203125" style="11" customWidth="1"/>
    <col min="6" max="6" width="5.58203125" style="11" customWidth="1"/>
    <col min="7" max="9" width="7.08203125" style="11" customWidth="1"/>
    <col min="10" max="13" width="6.58203125" style="11" customWidth="1"/>
    <col min="14" max="16384" width="8.75" style="11" customWidth="1"/>
  </cols>
  <sheetData>
    <row r="1" spans="1:13" s="1" customFormat="1" ht="15.75" customHeigh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4" t="s">
        <v>40</v>
      </c>
    </row>
    <row r="3" spans="1:14" s="1" customFormat="1" ht="15.75" customHeight="1">
      <c r="A3" s="72" t="s">
        <v>18</v>
      </c>
      <c r="B3" s="73"/>
      <c r="C3" s="5" t="s">
        <v>7</v>
      </c>
      <c r="D3" s="6"/>
      <c r="E3" s="6"/>
      <c r="F3" s="61" t="s">
        <v>4</v>
      </c>
      <c r="G3" s="5" t="s">
        <v>8</v>
      </c>
      <c r="H3" s="6"/>
      <c r="I3" s="6"/>
      <c r="J3" s="5" t="s">
        <v>9</v>
      </c>
      <c r="K3" s="6"/>
      <c r="L3" s="6"/>
      <c r="M3" s="7" t="s">
        <v>10</v>
      </c>
      <c r="N3" s="8"/>
    </row>
    <row r="4" spans="1:14" s="1" customFormat="1" ht="15.75" customHeight="1">
      <c r="A4" s="74"/>
      <c r="B4" s="75"/>
      <c r="C4" s="9" t="s">
        <v>2</v>
      </c>
      <c r="D4" s="9" t="s">
        <v>5</v>
      </c>
      <c r="E4" s="9" t="s">
        <v>6</v>
      </c>
      <c r="F4" s="62"/>
      <c r="G4" s="9" t="s">
        <v>2</v>
      </c>
      <c r="H4" s="9" t="s">
        <v>0</v>
      </c>
      <c r="I4" s="9" t="s">
        <v>1</v>
      </c>
      <c r="J4" s="9" t="s">
        <v>2</v>
      </c>
      <c r="K4" s="9" t="s">
        <v>0</v>
      </c>
      <c r="L4" s="9" t="s">
        <v>1</v>
      </c>
      <c r="M4" s="9" t="s">
        <v>11</v>
      </c>
      <c r="N4" s="8"/>
    </row>
    <row r="5" spans="1:14" ht="15.75" customHeight="1">
      <c r="A5" s="8" t="s">
        <v>29</v>
      </c>
      <c r="B5" s="14" t="s">
        <v>2</v>
      </c>
      <c r="C5" s="15">
        <v>1102</v>
      </c>
      <c r="D5" s="16">
        <v>1083</v>
      </c>
      <c r="E5" s="16">
        <v>19</v>
      </c>
      <c r="F5" s="16">
        <v>9557</v>
      </c>
      <c r="G5" s="16">
        <v>299833</v>
      </c>
      <c r="H5" s="16">
        <v>152609</v>
      </c>
      <c r="I5" s="16">
        <v>147224</v>
      </c>
      <c r="J5" s="16">
        <v>22709</v>
      </c>
      <c r="K5" s="16">
        <v>10877</v>
      </c>
      <c r="L5" s="16">
        <v>11832</v>
      </c>
      <c r="M5" s="16">
        <v>4310</v>
      </c>
      <c r="N5" s="10"/>
    </row>
    <row r="6" spans="1:14" ht="15.75" customHeight="1">
      <c r="A6" s="8" t="s">
        <v>32</v>
      </c>
      <c r="B6" s="14" t="s">
        <v>2</v>
      </c>
      <c r="C6" s="15">
        <v>1092</v>
      </c>
      <c r="D6" s="16">
        <v>1074</v>
      </c>
      <c r="E6" s="16">
        <v>18</v>
      </c>
      <c r="F6" s="16">
        <v>9494</v>
      </c>
      <c r="G6" s="16">
        <v>296846</v>
      </c>
      <c r="H6" s="16">
        <v>151125</v>
      </c>
      <c r="I6" s="16">
        <v>145721</v>
      </c>
      <c r="J6" s="16">
        <v>22720</v>
      </c>
      <c r="K6" s="16">
        <v>10805</v>
      </c>
      <c r="L6" s="16">
        <v>11915</v>
      </c>
      <c r="M6" s="16">
        <v>4421</v>
      </c>
      <c r="N6" s="10"/>
    </row>
    <row r="7" spans="1:14" ht="15.75" customHeight="1">
      <c r="A7" s="8" t="s">
        <v>43</v>
      </c>
      <c r="B7" s="14" t="s">
        <v>2</v>
      </c>
      <c r="C7" s="15">
        <v>1088</v>
      </c>
      <c r="D7" s="16">
        <v>1069</v>
      </c>
      <c r="E7" s="16">
        <v>19</v>
      </c>
      <c r="F7" s="16">
        <v>9446</v>
      </c>
      <c r="G7" s="16">
        <v>293639</v>
      </c>
      <c r="H7" s="16">
        <v>149596</v>
      </c>
      <c r="I7" s="16">
        <v>144043</v>
      </c>
      <c r="J7" s="16">
        <v>22830</v>
      </c>
      <c r="K7" s="16">
        <v>10784</v>
      </c>
      <c r="L7" s="16">
        <v>12046</v>
      </c>
      <c r="M7" s="16">
        <v>4432</v>
      </c>
      <c r="N7" s="10"/>
    </row>
    <row r="8" spans="1:14" s="1" customFormat="1" ht="15.75" customHeight="1">
      <c r="A8" s="8" t="s">
        <v>44</v>
      </c>
      <c r="B8" s="14" t="s">
        <v>2</v>
      </c>
      <c r="C8" s="15">
        <v>1082</v>
      </c>
      <c r="D8" s="16">
        <v>1064</v>
      </c>
      <c r="E8" s="16">
        <v>18</v>
      </c>
      <c r="F8" s="16">
        <v>9420</v>
      </c>
      <c r="G8" s="16">
        <v>290527</v>
      </c>
      <c r="H8" s="16">
        <v>147793</v>
      </c>
      <c r="I8" s="16">
        <v>142734</v>
      </c>
      <c r="J8" s="16">
        <v>23110</v>
      </c>
      <c r="K8" s="16">
        <v>10756</v>
      </c>
      <c r="L8" s="16">
        <v>12354</v>
      </c>
      <c r="M8" s="16">
        <v>4450</v>
      </c>
      <c r="N8" s="8"/>
    </row>
    <row r="9" spans="1:14" s="1" customFormat="1" ht="15.75" customHeight="1">
      <c r="A9" s="8" t="s">
        <v>45</v>
      </c>
      <c r="B9" s="14" t="s">
        <v>2</v>
      </c>
      <c r="C9" s="15">
        <v>1091</v>
      </c>
      <c r="D9" s="16">
        <v>1072</v>
      </c>
      <c r="E9" s="16">
        <v>19</v>
      </c>
      <c r="F9" s="16">
        <v>9402</v>
      </c>
      <c r="G9" s="16">
        <v>288029</v>
      </c>
      <c r="H9" s="16">
        <v>146689</v>
      </c>
      <c r="I9" s="16">
        <v>141340</v>
      </c>
      <c r="J9" s="16">
        <v>23404</v>
      </c>
      <c r="K9" s="16">
        <v>10729</v>
      </c>
      <c r="L9" s="16">
        <v>12675</v>
      </c>
      <c r="M9" s="16">
        <v>4522</v>
      </c>
      <c r="N9" s="8"/>
    </row>
    <row r="10" spans="1:14" ht="15.75" customHeight="1">
      <c r="A10" s="8" t="s">
        <v>46</v>
      </c>
      <c r="B10" s="14" t="s">
        <v>2</v>
      </c>
      <c r="C10" s="15">
        <v>1101</v>
      </c>
      <c r="D10" s="16">
        <v>1083</v>
      </c>
      <c r="E10" s="16">
        <v>18</v>
      </c>
      <c r="F10" s="16">
        <v>9398</v>
      </c>
      <c r="G10" s="16">
        <v>285565</v>
      </c>
      <c r="H10" s="16">
        <v>145264</v>
      </c>
      <c r="I10" s="16">
        <v>140301</v>
      </c>
      <c r="J10" s="16">
        <v>23610</v>
      </c>
      <c r="K10" s="16">
        <v>10645</v>
      </c>
      <c r="L10" s="16">
        <v>12965</v>
      </c>
      <c r="M10" s="16">
        <v>4662</v>
      </c>
      <c r="N10" s="10"/>
    </row>
    <row r="11" spans="1:14" ht="15.75" customHeight="1">
      <c r="A11" s="18"/>
      <c r="B11" s="19" t="s">
        <v>12</v>
      </c>
      <c r="C11" s="48">
        <f>SUM(C12:C14)</f>
        <v>1100</v>
      </c>
      <c r="D11" s="49">
        <f aca="true" t="shared" si="0" ref="D11:M11">SUM(D12:D14)</f>
        <v>1083</v>
      </c>
      <c r="E11" s="49">
        <f t="shared" si="0"/>
        <v>17</v>
      </c>
      <c r="F11" s="49">
        <f t="shared" si="0"/>
        <v>9451</v>
      </c>
      <c r="G11" s="49">
        <f t="shared" si="0"/>
        <v>283098</v>
      </c>
      <c r="H11" s="49">
        <f t="shared" si="0"/>
        <v>143925</v>
      </c>
      <c r="I11" s="49">
        <f t="shared" si="0"/>
        <v>139173</v>
      </c>
      <c r="J11" s="49">
        <f t="shared" si="0"/>
        <v>24096</v>
      </c>
      <c r="K11" s="49">
        <f t="shared" si="0"/>
        <v>10617</v>
      </c>
      <c r="L11" s="49">
        <f t="shared" si="0"/>
        <v>13479</v>
      </c>
      <c r="M11" s="49">
        <f t="shared" si="0"/>
        <v>3986</v>
      </c>
      <c r="N11" s="10"/>
    </row>
    <row r="12" spans="1:14" ht="15.75" customHeight="1">
      <c r="A12" s="63" t="s">
        <v>47</v>
      </c>
      <c r="B12" s="21" t="s">
        <v>13</v>
      </c>
      <c r="C12" s="22">
        <v>4</v>
      </c>
      <c r="D12" s="23">
        <v>4</v>
      </c>
      <c r="E12" s="24">
        <v>0</v>
      </c>
      <c r="F12" s="23">
        <v>50</v>
      </c>
      <c r="G12" s="23">
        <v>1379</v>
      </c>
      <c r="H12" s="23">
        <v>697</v>
      </c>
      <c r="I12" s="23">
        <v>682</v>
      </c>
      <c r="J12" s="23">
        <v>98</v>
      </c>
      <c r="K12" s="23">
        <v>56</v>
      </c>
      <c r="L12" s="23">
        <v>42</v>
      </c>
      <c r="M12" s="23">
        <v>6</v>
      </c>
      <c r="N12" s="10"/>
    </row>
    <row r="13" spans="1:14" ht="15.75" customHeight="1">
      <c r="A13" s="63"/>
      <c r="B13" s="21" t="s">
        <v>14</v>
      </c>
      <c r="C13" s="22">
        <v>748</v>
      </c>
      <c r="D13" s="23">
        <v>731</v>
      </c>
      <c r="E13" s="23">
        <v>17</v>
      </c>
      <c r="F13" s="23">
        <v>8051</v>
      </c>
      <c r="G13" s="23">
        <v>214609</v>
      </c>
      <c r="H13" s="23">
        <v>109912</v>
      </c>
      <c r="I13" s="23">
        <v>104697</v>
      </c>
      <c r="J13" s="23">
        <v>18225</v>
      </c>
      <c r="K13" s="23">
        <v>8927</v>
      </c>
      <c r="L13" s="23">
        <v>9298</v>
      </c>
      <c r="M13" s="23">
        <v>2674</v>
      </c>
      <c r="N13" s="10"/>
    </row>
    <row r="14" spans="1:14" ht="15.75" customHeight="1">
      <c r="A14" s="25"/>
      <c r="B14" s="21" t="s">
        <v>15</v>
      </c>
      <c r="C14" s="22">
        <v>348</v>
      </c>
      <c r="D14" s="23">
        <v>348</v>
      </c>
      <c r="E14" s="24">
        <v>0</v>
      </c>
      <c r="F14" s="23">
        <v>1350</v>
      </c>
      <c r="G14" s="23">
        <v>67110</v>
      </c>
      <c r="H14" s="23">
        <v>33316</v>
      </c>
      <c r="I14" s="23">
        <v>33794</v>
      </c>
      <c r="J14" s="23">
        <v>5773</v>
      </c>
      <c r="K14" s="23">
        <v>1634</v>
      </c>
      <c r="L14" s="23">
        <v>4139</v>
      </c>
      <c r="M14" s="23">
        <v>1306</v>
      </c>
      <c r="N14" s="10"/>
    </row>
    <row r="15" spans="1:14" ht="15.75" customHeight="1">
      <c r="A15" s="18"/>
      <c r="B15" s="19" t="s">
        <v>12</v>
      </c>
      <c r="C15" s="50">
        <f>SUM(C16:C18)</f>
        <v>1101</v>
      </c>
      <c r="D15" s="51">
        <f aca="true" t="shared" si="1" ref="D15:M15">SUM(D16:D18)</f>
        <v>1084</v>
      </c>
      <c r="E15" s="51">
        <f t="shared" si="1"/>
        <v>17</v>
      </c>
      <c r="F15" s="51">
        <f>SUM(F16:F18)</f>
        <v>9454</v>
      </c>
      <c r="G15" s="51">
        <f>SUM(G16:G18)</f>
        <v>279275</v>
      </c>
      <c r="H15" s="51">
        <f t="shared" si="1"/>
        <v>141940</v>
      </c>
      <c r="I15" s="51">
        <f t="shared" si="1"/>
        <v>137335</v>
      </c>
      <c r="J15" s="51">
        <f t="shared" si="1"/>
        <v>24438</v>
      </c>
      <c r="K15" s="51">
        <f t="shared" si="1"/>
        <v>10546</v>
      </c>
      <c r="L15" s="51">
        <f t="shared" si="1"/>
        <v>13892</v>
      </c>
      <c r="M15" s="51">
        <f t="shared" si="1"/>
        <v>4013</v>
      </c>
      <c r="N15" s="10"/>
    </row>
    <row r="16" spans="1:14" ht="15.75" customHeight="1">
      <c r="A16" s="63" t="s">
        <v>48</v>
      </c>
      <c r="B16" s="21" t="s">
        <v>13</v>
      </c>
      <c r="C16" s="52">
        <f aca="true" t="shared" si="2" ref="C16:M16">C20+C24+C40+C44</f>
        <v>4</v>
      </c>
      <c r="D16" s="41">
        <f t="shared" si="2"/>
        <v>4</v>
      </c>
      <c r="E16" s="41">
        <f t="shared" si="2"/>
        <v>0</v>
      </c>
      <c r="F16" s="41">
        <f t="shared" si="2"/>
        <v>50</v>
      </c>
      <c r="G16" s="41">
        <f t="shared" si="2"/>
        <v>1382</v>
      </c>
      <c r="H16" s="41">
        <f t="shared" si="2"/>
        <v>696</v>
      </c>
      <c r="I16" s="41">
        <f t="shared" si="2"/>
        <v>686</v>
      </c>
      <c r="J16" s="41">
        <f t="shared" si="2"/>
        <v>99</v>
      </c>
      <c r="K16" s="41">
        <f t="shared" si="2"/>
        <v>56</v>
      </c>
      <c r="L16" s="41">
        <f t="shared" si="2"/>
        <v>43</v>
      </c>
      <c r="M16" s="41">
        <f t="shared" si="2"/>
        <v>8</v>
      </c>
      <c r="N16" s="10"/>
    </row>
    <row r="17" spans="1:14" ht="15.75" customHeight="1">
      <c r="A17" s="63"/>
      <c r="B17" s="21" t="s">
        <v>14</v>
      </c>
      <c r="C17" s="52">
        <f>C21+C25+C28+C31+C34+C41+C45+C51+C37+C48</f>
        <v>734</v>
      </c>
      <c r="D17" s="41">
        <f>D21+D25+D28+D31+D34+D41+D45+D51+D37+D48</f>
        <v>717</v>
      </c>
      <c r="E17" s="41">
        <f>E21+E25+E28+E31+E34+E41+E45+E51+E37+E48</f>
        <v>17</v>
      </c>
      <c r="F17" s="41">
        <f>F21+F25+F28+F41+F45+F37+F48</f>
        <v>8039</v>
      </c>
      <c r="G17" s="41">
        <f aca="true" t="shared" si="3" ref="G17:M17">G21+G25+G28+G31+G41+G45+G51+G37+G48</f>
        <v>211181</v>
      </c>
      <c r="H17" s="41">
        <f t="shared" si="3"/>
        <v>108390</v>
      </c>
      <c r="I17" s="41">
        <f t="shared" si="3"/>
        <v>102791</v>
      </c>
      <c r="J17" s="41">
        <f t="shared" si="3"/>
        <v>18181</v>
      </c>
      <c r="K17" s="41">
        <f t="shared" si="3"/>
        <v>8847</v>
      </c>
      <c r="L17" s="41">
        <f t="shared" si="3"/>
        <v>9334</v>
      </c>
      <c r="M17" s="41">
        <f t="shared" si="3"/>
        <v>2643</v>
      </c>
      <c r="N17" s="10"/>
    </row>
    <row r="18" spans="1:14" ht="15.75" customHeight="1">
      <c r="A18" s="26"/>
      <c r="B18" s="27" t="s">
        <v>15</v>
      </c>
      <c r="C18" s="53">
        <f>C22+C26+C32+C42+C46+C52+C54+C38+C49+1</f>
        <v>363</v>
      </c>
      <c r="D18" s="42">
        <f>D22+D26+D32+D42+D46+D52+D54+D38+D49+1</f>
        <v>363</v>
      </c>
      <c r="E18" s="29">
        <f>E22+E26+E32+E42+E46+E52+E54+E38</f>
        <v>0</v>
      </c>
      <c r="F18" s="42">
        <f>F22+F26+F38+F42+F46+F49</f>
        <v>1365</v>
      </c>
      <c r="G18" s="42">
        <f aca="true" t="shared" si="4" ref="G18:M18">G22+G26+G32+G42+G46+G52+G54+G38+G49</f>
        <v>66712</v>
      </c>
      <c r="H18" s="42">
        <f t="shared" si="4"/>
        <v>32854</v>
      </c>
      <c r="I18" s="42">
        <f t="shared" si="4"/>
        <v>33858</v>
      </c>
      <c r="J18" s="42">
        <f t="shared" si="4"/>
        <v>6158</v>
      </c>
      <c r="K18" s="42">
        <f t="shared" si="4"/>
        <v>1643</v>
      </c>
      <c r="L18" s="42">
        <f t="shared" si="4"/>
        <v>4515</v>
      </c>
      <c r="M18" s="42">
        <f t="shared" si="4"/>
        <v>1362</v>
      </c>
      <c r="N18" s="10"/>
    </row>
    <row r="19" spans="1:14" ht="15.75" customHeight="1">
      <c r="A19" s="25"/>
      <c r="B19" s="21" t="s">
        <v>12</v>
      </c>
      <c r="C19" s="52">
        <f>SUM(C20:C22)</f>
        <v>367</v>
      </c>
      <c r="D19" s="41">
        <f aca="true" t="shared" si="5" ref="D19:M19">SUM(D20:D22)</f>
        <v>361</v>
      </c>
      <c r="E19" s="41">
        <f t="shared" si="5"/>
        <v>6</v>
      </c>
      <c r="F19" s="41">
        <f t="shared" si="5"/>
        <v>4959</v>
      </c>
      <c r="G19" s="41">
        <f>SUM(G20:G22)</f>
        <v>111148</v>
      </c>
      <c r="H19" s="41">
        <f t="shared" si="5"/>
        <v>56953</v>
      </c>
      <c r="I19" s="41">
        <f t="shared" si="5"/>
        <v>54195</v>
      </c>
      <c r="J19" s="41">
        <f t="shared" si="5"/>
        <v>7941</v>
      </c>
      <c r="K19" s="41">
        <f t="shared" si="5"/>
        <v>3148</v>
      </c>
      <c r="L19" s="41">
        <f t="shared" si="5"/>
        <v>4793</v>
      </c>
      <c r="M19" s="41">
        <f t="shared" si="5"/>
        <v>965</v>
      </c>
      <c r="N19" s="10"/>
    </row>
    <row r="20" spans="1:14" ht="15.75" customHeight="1">
      <c r="A20" s="63" t="s">
        <v>19</v>
      </c>
      <c r="B20" s="21" t="s">
        <v>13</v>
      </c>
      <c r="C20" s="54">
        <f>SUM(D20:E20)</f>
        <v>1</v>
      </c>
      <c r="D20" s="28">
        <v>1</v>
      </c>
      <c r="E20" s="28">
        <v>0</v>
      </c>
      <c r="F20" s="28">
        <v>24</v>
      </c>
      <c r="G20" s="28">
        <f>SUM(H20:I20)</f>
        <v>712</v>
      </c>
      <c r="H20" s="28">
        <v>356</v>
      </c>
      <c r="I20" s="28">
        <v>356</v>
      </c>
      <c r="J20" s="28">
        <f>SUM(K20:L20)</f>
        <v>36</v>
      </c>
      <c r="K20" s="28">
        <v>23</v>
      </c>
      <c r="L20" s="28">
        <v>13</v>
      </c>
      <c r="M20" s="28">
        <v>3</v>
      </c>
      <c r="N20" s="10"/>
    </row>
    <row r="21" spans="1:14" ht="15.75" customHeight="1">
      <c r="A21" s="63"/>
      <c r="B21" s="21" t="s">
        <v>14</v>
      </c>
      <c r="C21" s="54">
        <f>SUM(D21:E21)</f>
        <v>361</v>
      </c>
      <c r="D21" s="28">
        <v>355</v>
      </c>
      <c r="E21" s="28">
        <v>6</v>
      </c>
      <c r="F21" s="28">
        <v>4892</v>
      </c>
      <c r="G21" s="28">
        <f>SUM(H21:I21)</f>
        <v>109542</v>
      </c>
      <c r="H21" s="28">
        <v>56257</v>
      </c>
      <c r="I21" s="28">
        <v>53285</v>
      </c>
      <c r="J21" s="28">
        <f>SUM(K21:L21)</f>
        <v>7816</v>
      </c>
      <c r="K21" s="28">
        <v>3094</v>
      </c>
      <c r="L21" s="28">
        <v>4722</v>
      </c>
      <c r="M21" s="28">
        <v>947</v>
      </c>
      <c r="N21" s="10"/>
    </row>
    <row r="22" spans="1:14" ht="15.75" customHeight="1">
      <c r="A22" s="26"/>
      <c r="B22" s="27" t="s">
        <v>15</v>
      </c>
      <c r="C22" s="55">
        <f>SUM(D22:E22)</f>
        <v>5</v>
      </c>
      <c r="D22" s="29">
        <v>5</v>
      </c>
      <c r="E22" s="29">
        <v>0</v>
      </c>
      <c r="F22" s="29">
        <v>43</v>
      </c>
      <c r="G22" s="29">
        <f>SUM(H22:I22)</f>
        <v>894</v>
      </c>
      <c r="H22" s="29">
        <v>340</v>
      </c>
      <c r="I22" s="29">
        <v>554</v>
      </c>
      <c r="J22" s="29">
        <f>SUM(K22:L22)</f>
        <v>89</v>
      </c>
      <c r="K22" s="29">
        <v>31</v>
      </c>
      <c r="L22" s="29">
        <v>58</v>
      </c>
      <c r="M22" s="29">
        <v>15</v>
      </c>
      <c r="N22" s="10"/>
    </row>
    <row r="23" spans="1:14" ht="15.75" customHeight="1">
      <c r="A23" s="25"/>
      <c r="B23" s="21" t="s">
        <v>12</v>
      </c>
      <c r="C23" s="52">
        <f>SUM(C24:C26)</f>
        <v>203</v>
      </c>
      <c r="D23" s="41">
        <f>SUM(D24:D26)</f>
        <v>201</v>
      </c>
      <c r="E23" s="41">
        <f>SUM(E24:E26)</f>
        <v>2</v>
      </c>
      <c r="F23" s="41">
        <f>SUM(F24:F26)</f>
        <v>2315</v>
      </c>
      <c r="G23" s="41">
        <f aca="true" t="shared" si="6" ref="G23:M23">SUM(G24:G26)</f>
        <v>58247</v>
      </c>
      <c r="H23" s="41">
        <f t="shared" si="6"/>
        <v>29824</v>
      </c>
      <c r="I23" s="41">
        <f t="shared" si="6"/>
        <v>28423</v>
      </c>
      <c r="J23" s="41">
        <f t="shared" si="6"/>
        <v>4875</v>
      </c>
      <c r="K23" s="41">
        <f t="shared" si="6"/>
        <v>2668</v>
      </c>
      <c r="L23" s="41">
        <f t="shared" si="6"/>
        <v>2207</v>
      </c>
      <c r="M23" s="41">
        <f t="shared" si="6"/>
        <v>479</v>
      </c>
      <c r="N23" s="10"/>
    </row>
    <row r="24" spans="1:14" ht="15.75" customHeight="1">
      <c r="A24" s="63" t="s">
        <v>20</v>
      </c>
      <c r="B24" s="21" t="s">
        <v>13</v>
      </c>
      <c r="C24" s="54">
        <f>SUM(D24:E24)</f>
        <v>1</v>
      </c>
      <c r="D24" s="28">
        <v>1</v>
      </c>
      <c r="E24" s="28">
        <v>0</v>
      </c>
      <c r="F24" s="28">
        <v>12</v>
      </c>
      <c r="G24" s="28">
        <f>SUM(H24:I24)</f>
        <v>475</v>
      </c>
      <c r="H24" s="28">
        <v>238</v>
      </c>
      <c r="I24" s="28">
        <v>237</v>
      </c>
      <c r="J24" s="28">
        <f>SUM(K24:L24)</f>
        <v>23</v>
      </c>
      <c r="K24" s="28">
        <v>15</v>
      </c>
      <c r="L24" s="28">
        <v>8</v>
      </c>
      <c r="M24" s="28">
        <v>0</v>
      </c>
      <c r="N24" s="10"/>
    </row>
    <row r="25" spans="1:14" ht="15.75" customHeight="1">
      <c r="A25" s="63"/>
      <c r="B25" s="21" t="s">
        <v>14</v>
      </c>
      <c r="C25" s="54">
        <f>SUM(D25:E25)</f>
        <v>194</v>
      </c>
      <c r="D25" s="28">
        <v>192</v>
      </c>
      <c r="E25" s="28">
        <v>2</v>
      </c>
      <c r="F25" s="28">
        <v>2253</v>
      </c>
      <c r="G25" s="28">
        <f>SUM(H25:I25)</f>
        <v>56445</v>
      </c>
      <c r="H25" s="28">
        <v>28976</v>
      </c>
      <c r="I25" s="28">
        <v>27469</v>
      </c>
      <c r="J25" s="28">
        <f>SUM(K25:L25)</f>
        <v>4733</v>
      </c>
      <c r="K25" s="28">
        <v>2586</v>
      </c>
      <c r="L25" s="28">
        <v>2147</v>
      </c>
      <c r="M25" s="28">
        <v>461</v>
      </c>
      <c r="N25" s="10"/>
    </row>
    <row r="26" spans="1:14" ht="15.75" customHeight="1">
      <c r="A26" s="26"/>
      <c r="B26" s="27" t="s">
        <v>15</v>
      </c>
      <c r="C26" s="55">
        <f>SUM(D26:E26)</f>
        <v>8</v>
      </c>
      <c r="D26" s="29">
        <v>8</v>
      </c>
      <c r="E26" s="29">
        <v>0</v>
      </c>
      <c r="F26" s="29">
        <v>50</v>
      </c>
      <c r="G26" s="29">
        <f>SUM(H26:I26)</f>
        <v>1327</v>
      </c>
      <c r="H26" s="29">
        <v>610</v>
      </c>
      <c r="I26" s="29">
        <v>717</v>
      </c>
      <c r="J26" s="29">
        <f>SUM(K26:L26)</f>
        <v>119</v>
      </c>
      <c r="K26" s="29">
        <v>67</v>
      </c>
      <c r="L26" s="29">
        <v>52</v>
      </c>
      <c r="M26" s="29">
        <v>18</v>
      </c>
      <c r="N26" s="10"/>
    </row>
    <row r="27" spans="1:14" ht="15.75" customHeight="1">
      <c r="A27" s="67" t="s">
        <v>49</v>
      </c>
      <c r="B27" s="21" t="s">
        <v>12</v>
      </c>
      <c r="C27" s="56">
        <f aca="true" t="shared" si="7" ref="C27:M27">SUM(C28:C29)</f>
        <v>2</v>
      </c>
      <c r="D27" s="57">
        <f t="shared" si="7"/>
        <v>2</v>
      </c>
      <c r="E27" s="57">
        <f t="shared" si="7"/>
        <v>0</v>
      </c>
      <c r="F27" s="57">
        <f t="shared" si="7"/>
        <v>43</v>
      </c>
      <c r="G27" s="57">
        <f t="shared" si="7"/>
        <v>836</v>
      </c>
      <c r="H27" s="57">
        <f t="shared" si="7"/>
        <v>417</v>
      </c>
      <c r="I27" s="57">
        <f t="shared" si="7"/>
        <v>419</v>
      </c>
      <c r="J27" s="57">
        <f t="shared" si="7"/>
        <v>80</v>
      </c>
      <c r="K27" s="57">
        <f t="shared" si="7"/>
        <v>39</v>
      </c>
      <c r="L27" s="57">
        <f t="shared" si="7"/>
        <v>41</v>
      </c>
      <c r="M27" s="57">
        <f t="shared" si="7"/>
        <v>17</v>
      </c>
      <c r="N27" s="10"/>
    </row>
    <row r="28" spans="1:14" ht="15.75" customHeight="1">
      <c r="A28" s="63"/>
      <c r="B28" s="21" t="s">
        <v>14</v>
      </c>
      <c r="C28" s="54">
        <f>SUM(D28:E28)</f>
        <v>2</v>
      </c>
      <c r="D28" s="28">
        <v>2</v>
      </c>
      <c r="E28" s="28">
        <v>0</v>
      </c>
      <c r="F28" s="28">
        <v>43</v>
      </c>
      <c r="G28" s="28">
        <f>SUM(H28:I28)</f>
        <v>836</v>
      </c>
      <c r="H28" s="28">
        <v>417</v>
      </c>
      <c r="I28" s="28">
        <v>419</v>
      </c>
      <c r="J28" s="28">
        <f>SUM(K28:L28)</f>
        <v>80</v>
      </c>
      <c r="K28" s="28">
        <v>39</v>
      </c>
      <c r="L28" s="28">
        <v>41</v>
      </c>
      <c r="M28" s="28">
        <v>17</v>
      </c>
      <c r="N28" s="10"/>
    </row>
    <row r="29" spans="1:14" ht="15.75" customHeight="1">
      <c r="A29" s="68"/>
      <c r="B29" s="27" t="s">
        <v>15</v>
      </c>
      <c r="C29" s="55">
        <f>SUM(D29:E29)</f>
        <v>0</v>
      </c>
      <c r="D29" s="29">
        <v>0</v>
      </c>
      <c r="E29" s="29">
        <v>0</v>
      </c>
      <c r="F29" s="29">
        <v>0</v>
      </c>
      <c r="G29" s="29">
        <f>SUM(H29:I29)</f>
        <v>0</v>
      </c>
      <c r="H29" s="29">
        <v>0</v>
      </c>
      <c r="I29" s="29">
        <v>0</v>
      </c>
      <c r="J29" s="29">
        <f>SUM(K29:L29)</f>
        <v>0</v>
      </c>
      <c r="K29" s="29">
        <v>0</v>
      </c>
      <c r="L29" s="29">
        <v>0</v>
      </c>
      <c r="M29" s="29">
        <v>0</v>
      </c>
      <c r="N29" s="10"/>
    </row>
    <row r="30" spans="1:14" ht="15.75" customHeight="1">
      <c r="A30" s="25"/>
      <c r="B30" s="21" t="s">
        <v>12</v>
      </c>
      <c r="C30" s="52">
        <f>SUM(C31:C32)</f>
        <v>95</v>
      </c>
      <c r="D30" s="41">
        <f>SUM(D31:D32)</f>
        <v>92</v>
      </c>
      <c r="E30" s="41">
        <f>SUM(E31:E32)</f>
        <v>3</v>
      </c>
      <c r="F30" s="30" t="s">
        <v>3</v>
      </c>
      <c r="G30" s="41">
        <f aca="true" t="shared" si="8" ref="G30:M30">SUM(G31:G32)</f>
        <v>54112</v>
      </c>
      <c r="H30" s="41">
        <f t="shared" si="8"/>
        <v>27524</v>
      </c>
      <c r="I30" s="41">
        <f t="shared" si="8"/>
        <v>26588</v>
      </c>
      <c r="J30" s="41">
        <f t="shared" si="8"/>
        <v>4492</v>
      </c>
      <c r="K30" s="41">
        <f t="shared" si="8"/>
        <v>3154</v>
      </c>
      <c r="L30" s="41">
        <f t="shared" si="8"/>
        <v>1338</v>
      </c>
      <c r="M30" s="41">
        <f t="shared" si="8"/>
        <v>1085</v>
      </c>
      <c r="N30" s="10"/>
    </row>
    <row r="31" spans="1:14" ht="15.75" customHeight="1">
      <c r="A31" s="20" t="s">
        <v>50</v>
      </c>
      <c r="B31" s="21" t="s">
        <v>14</v>
      </c>
      <c r="C31" s="54">
        <f>SUM(D31:E31)</f>
        <v>76</v>
      </c>
      <c r="D31" s="28">
        <v>73</v>
      </c>
      <c r="E31" s="28">
        <v>3</v>
      </c>
      <c r="F31" s="31" t="s">
        <v>3</v>
      </c>
      <c r="G31" s="28">
        <f>SUM(H31:I31)</f>
        <v>37800</v>
      </c>
      <c r="H31" s="28">
        <v>19065</v>
      </c>
      <c r="I31" s="28">
        <v>18735</v>
      </c>
      <c r="J31" s="28">
        <f>SUM(K31:L31)</f>
        <v>3371</v>
      </c>
      <c r="K31" s="28">
        <v>2393</v>
      </c>
      <c r="L31" s="28">
        <v>978</v>
      </c>
      <c r="M31" s="28">
        <v>830</v>
      </c>
      <c r="N31" s="10"/>
    </row>
    <row r="32" spans="1:14" ht="15.75" customHeight="1">
      <c r="A32" s="26"/>
      <c r="B32" s="27" t="s">
        <v>15</v>
      </c>
      <c r="C32" s="55">
        <f>SUM(D32:E32)</f>
        <v>19</v>
      </c>
      <c r="D32" s="29">
        <v>19</v>
      </c>
      <c r="E32" s="29">
        <v>0</v>
      </c>
      <c r="F32" s="32" t="s">
        <v>3</v>
      </c>
      <c r="G32" s="29">
        <f>SUM(H32:I32)</f>
        <v>16312</v>
      </c>
      <c r="H32" s="29">
        <v>8459</v>
      </c>
      <c r="I32" s="29">
        <v>7853</v>
      </c>
      <c r="J32" s="29">
        <f>SUM(K32:L32)</f>
        <v>1121</v>
      </c>
      <c r="K32" s="29">
        <v>761</v>
      </c>
      <c r="L32" s="29">
        <v>360</v>
      </c>
      <c r="M32" s="29">
        <v>255</v>
      </c>
      <c r="N32" s="10"/>
    </row>
    <row r="33" spans="1:14" ht="15.75" customHeight="1">
      <c r="A33" s="64" t="s">
        <v>21</v>
      </c>
      <c r="B33" s="33" t="s">
        <v>2</v>
      </c>
      <c r="C33" s="34" t="s">
        <v>33</v>
      </c>
      <c r="D33" s="35" t="s">
        <v>34</v>
      </c>
      <c r="E33" s="28">
        <v>0</v>
      </c>
      <c r="F33" s="31" t="s">
        <v>31</v>
      </c>
      <c r="G33" s="35">
        <v>5743</v>
      </c>
      <c r="H33" s="35">
        <v>1970</v>
      </c>
      <c r="I33" s="35">
        <v>3773</v>
      </c>
      <c r="J33" s="35">
        <v>154</v>
      </c>
      <c r="K33" s="35">
        <v>81</v>
      </c>
      <c r="L33" s="35">
        <v>73</v>
      </c>
      <c r="M33" s="36">
        <v>42</v>
      </c>
      <c r="N33" s="10"/>
    </row>
    <row r="34" spans="1:14" ht="15.75" customHeight="1">
      <c r="A34" s="65"/>
      <c r="B34" s="21" t="s">
        <v>14</v>
      </c>
      <c r="C34" s="37">
        <v>1</v>
      </c>
      <c r="D34" s="38">
        <v>1</v>
      </c>
      <c r="E34" s="28">
        <v>0</v>
      </c>
      <c r="F34" s="31" t="s">
        <v>3</v>
      </c>
      <c r="G34" s="35">
        <v>1089</v>
      </c>
      <c r="H34" s="35">
        <v>529</v>
      </c>
      <c r="I34" s="35">
        <v>560</v>
      </c>
      <c r="J34" s="35">
        <v>28</v>
      </c>
      <c r="K34" s="35">
        <v>16</v>
      </c>
      <c r="L34" s="35">
        <v>12</v>
      </c>
      <c r="M34" s="36">
        <v>3</v>
      </c>
      <c r="N34" s="10"/>
    </row>
    <row r="35" spans="1:14" ht="15.75" customHeight="1">
      <c r="A35" s="66"/>
      <c r="B35" s="27" t="s">
        <v>16</v>
      </c>
      <c r="C35" s="39" t="s">
        <v>35</v>
      </c>
      <c r="D35" s="40" t="s">
        <v>36</v>
      </c>
      <c r="E35" s="29">
        <v>0</v>
      </c>
      <c r="F35" s="32" t="s">
        <v>3</v>
      </c>
      <c r="G35" s="58">
        <f>G33-G34</f>
        <v>4654</v>
      </c>
      <c r="H35" s="58">
        <f aca="true" t="shared" si="9" ref="H35:M35">H33-H34</f>
        <v>1441</v>
      </c>
      <c r="I35" s="58">
        <f>I33-I34</f>
        <v>3213</v>
      </c>
      <c r="J35" s="58">
        <f t="shared" si="9"/>
        <v>126</v>
      </c>
      <c r="K35" s="58">
        <f t="shared" si="9"/>
        <v>65</v>
      </c>
      <c r="L35" s="58">
        <f t="shared" si="9"/>
        <v>61</v>
      </c>
      <c r="M35" s="59">
        <f t="shared" si="9"/>
        <v>39</v>
      </c>
      <c r="N35" s="10"/>
    </row>
    <row r="36" spans="1:14" ht="15.75" customHeight="1">
      <c r="A36" s="69" t="s">
        <v>39</v>
      </c>
      <c r="B36" s="21" t="s">
        <v>12</v>
      </c>
      <c r="C36" s="52">
        <f aca="true" t="shared" si="10" ref="C36:M36">SUM(C37:C38)</f>
        <v>1</v>
      </c>
      <c r="D36" s="41">
        <f t="shared" si="10"/>
        <v>1</v>
      </c>
      <c r="E36" s="41">
        <f t="shared" si="10"/>
        <v>0</v>
      </c>
      <c r="F36" s="41">
        <f t="shared" si="10"/>
        <v>12</v>
      </c>
      <c r="G36" s="41">
        <f t="shared" si="10"/>
        <v>803</v>
      </c>
      <c r="H36" s="41">
        <f t="shared" si="10"/>
        <v>346</v>
      </c>
      <c r="I36" s="41">
        <f t="shared" si="10"/>
        <v>457</v>
      </c>
      <c r="J36" s="41">
        <f t="shared" si="10"/>
        <v>62</v>
      </c>
      <c r="K36" s="41">
        <f t="shared" si="10"/>
        <v>42</v>
      </c>
      <c r="L36" s="41">
        <f t="shared" si="10"/>
        <v>20</v>
      </c>
      <c r="M36" s="41">
        <f t="shared" si="10"/>
        <v>9</v>
      </c>
      <c r="N36" s="10"/>
    </row>
    <row r="37" spans="1:14" ht="15.75" customHeight="1">
      <c r="A37" s="70"/>
      <c r="B37" s="21" t="s">
        <v>14</v>
      </c>
      <c r="C37" s="54">
        <f>SUM(D37:E37)</f>
        <v>1</v>
      </c>
      <c r="D37" s="28">
        <v>1</v>
      </c>
      <c r="E37" s="28">
        <v>0</v>
      </c>
      <c r="F37" s="28">
        <v>12</v>
      </c>
      <c r="G37" s="28">
        <f>SUM(H37:I37)</f>
        <v>803</v>
      </c>
      <c r="H37" s="28">
        <v>346</v>
      </c>
      <c r="I37" s="28">
        <v>457</v>
      </c>
      <c r="J37" s="28">
        <f>SUM(K37:L37)</f>
        <v>62</v>
      </c>
      <c r="K37" s="28">
        <v>42</v>
      </c>
      <c r="L37" s="28">
        <v>20</v>
      </c>
      <c r="M37" s="28">
        <v>9</v>
      </c>
      <c r="N37" s="10"/>
    </row>
    <row r="38" spans="1:14" ht="15.75" customHeight="1">
      <c r="A38" s="71"/>
      <c r="B38" s="27" t="s">
        <v>15</v>
      </c>
      <c r="C38" s="55">
        <f>SUM(D38:E38)</f>
        <v>0</v>
      </c>
      <c r="D38" s="29">
        <v>0</v>
      </c>
      <c r="E38" s="29">
        <v>0</v>
      </c>
      <c r="F38" s="29">
        <v>0</v>
      </c>
      <c r="G38" s="29">
        <f>SUM(H38:I38)</f>
        <v>0</v>
      </c>
      <c r="H38" s="29">
        <v>0</v>
      </c>
      <c r="I38" s="29">
        <v>0</v>
      </c>
      <c r="J38" s="29">
        <f>SUM(K38:L38)</f>
        <v>0</v>
      </c>
      <c r="K38" s="29">
        <v>0</v>
      </c>
      <c r="L38" s="29">
        <v>0</v>
      </c>
      <c r="M38" s="29">
        <v>0</v>
      </c>
      <c r="N38" s="10"/>
    </row>
    <row r="39" spans="1:14" ht="15.75" customHeight="1">
      <c r="A39" s="25"/>
      <c r="B39" s="21" t="s">
        <v>12</v>
      </c>
      <c r="C39" s="52">
        <f>SUM(C40:C42)</f>
        <v>29</v>
      </c>
      <c r="D39" s="41">
        <f aca="true" t="shared" si="11" ref="D39:M39">SUM(D40:D42)</f>
        <v>23</v>
      </c>
      <c r="E39" s="41">
        <f t="shared" si="11"/>
        <v>6</v>
      </c>
      <c r="F39" s="41">
        <f t="shared" si="11"/>
        <v>652</v>
      </c>
      <c r="G39" s="41">
        <f t="shared" si="11"/>
        <v>2669</v>
      </c>
      <c r="H39" s="41">
        <f t="shared" si="11"/>
        <v>1775</v>
      </c>
      <c r="I39" s="41">
        <f t="shared" si="11"/>
        <v>894</v>
      </c>
      <c r="J39" s="41">
        <f t="shared" si="11"/>
        <v>1627</v>
      </c>
      <c r="K39" s="41">
        <f t="shared" si="11"/>
        <v>654</v>
      </c>
      <c r="L39" s="41">
        <f t="shared" si="11"/>
        <v>973</v>
      </c>
      <c r="M39" s="41">
        <f t="shared" si="11"/>
        <v>299</v>
      </c>
      <c r="N39" s="10"/>
    </row>
    <row r="40" spans="1:14" ht="15.75" customHeight="1">
      <c r="A40" s="20" t="s">
        <v>22</v>
      </c>
      <c r="B40" s="21" t="s">
        <v>13</v>
      </c>
      <c r="C40" s="54">
        <f>SUM(D40:E40)</f>
        <v>1</v>
      </c>
      <c r="D40" s="28">
        <v>1</v>
      </c>
      <c r="E40" s="28">
        <v>0</v>
      </c>
      <c r="F40" s="28">
        <v>9</v>
      </c>
      <c r="G40" s="28">
        <f>SUM(H40:I40)</f>
        <v>61</v>
      </c>
      <c r="H40" s="28">
        <v>47</v>
      </c>
      <c r="I40" s="28">
        <v>14</v>
      </c>
      <c r="J40" s="28">
        <f>SUM(K40:L40)</f>
        <v>32</v>
      </c>
      <c r="K40" s="28">
        <v>15</v>
      </c>
      <c r="L40" s="28">
        <v>17</v>
      </c>
      <c r="M40" s="28">
        <v>0</v>
      </c>
      <c r="N40" s="10"/>
    </row>
    <row r="41" spans="1:14" ht="15.75" customHeight="1">
      <c r="A41" s="20" t="s">
        <v>37</v>
      </c>
      <c r="B41" s="21" t="s">
        <v>14</v>
      </c>
      <c r="C41" s="54">
        <f>SUM(D41:E41)</f>
        <v>26</v>
      </c>
      <c r="D41" s="28">
        <v>20</v>
      </c>
      <c r="E41" s="28">
        <v>6</v>
      </c>
      <c r="F41" s="41">
        <v>620</v>
      </c>
      <c r="G41" s="28">
        <f>SUM(H41:I41)</f>
        <v>2478</v>
      </c>
      <c r="H41" s="28">
        <v>1704</v>
      </c>
      <c r="I41" s="28">
        <v>774</v>
      </c>
      <c r="J41" s="28">
        <f>SUM(K41:L41)</f>
        <v>1561</v>
      </c>
      <c r="K41" s="28">
        <v>626</v>
      </c>
      <c r="L41" s="28">
        <v>935</v>
      </c>
      <c r="M41" s="28">
        <v>285</v>
      </c>
      <c r="N41" s="10"/>
    </row>
    <row r="42" spans="1:14" ht="15.75" customHeight="1">
      <c r="A42" s="26"/>
      <c r="B42" s="27" t="s">
        <v>15</v>
      </c>
      <c r="C42" s="55">
        <f>SUM(D42:E42)</f>
        <v>2</v>
      </c>
      <c r="D42" s="29">
        <v>2</v>
      </c>
      <c r="E42" s="29">
        <v>0</v>
      </c>
      <c r="F42" s="29">
        <v>23</v>
      </c>
      <c r="G42" s="29">
        <f>SUM(H42:I42)</f>
        <v>130</v>
      </c>
      <c r="H42" s="29">
        <v>24</v>
      </c>
      <c r="I42" s="29">
        <v>106</v>
      </c>
      <c r="J42" s="29">
        <f>SUM(K42:L42)</f>
        <v>34</v>
      </c>
      <c r="K42" s="29">
        <v>13</v>
      </c>
      <c r="L42" s="29">
        <v>21</v>
      </c>
      <c r="M42" s="29">
        <v>14</v>
      </c>
      <c r="N42" s="10"/>
    </row>
    <row r="43" spans="1:14" ht="15.75" customHeight="1">
      <c r="A43" s="25"/>
      <c r="B43" s="21" t="s">
        <v>12</v>
      </c>
      <c r="C43" s="52">
        <f>SUM(C44:C46)</f>
        <v>212</v>
      </c>
      <c r="D43" s="41">
        <f aca="true" t="shared" si="12" ref="D43:M43">SUM(D44:D46)</f>
        <v>212</v>
      </c>
      <c r="E43" s="41">
        <f t="shared" si="12"/>
        <v>0</v>
      </c>
      <c r="F43" s="41">
        <f t="shared" si="12"/>
        <v>1069</v>
      </c>
      <c r="G43" s="41">
        <f t="shared" si="12"/>
        <v>21180</v>
      </c>
      <c r="H43" s="41">
        <f t="shared" si="12"/>
        <v>10637</v>
      </c>
      <c r="I43" s="41">
        <f t="shared" si="12"/>
        <v>10543</v>
      </c>
      <c r="J43" s="41">
        <f t="shared" si="12"/>
        <v>2060</v>
      </c>
      <c r="K43" s="41">
        <f t="shared" si="12"/>
        <v>151</v>
      </c>
      <c r="L43" s="41">
        <f t="shared" si="12"/>
        <v>1909</v>
      </c>
      <c r="M43" s="41">
        <f t="shared" si="12"/>
        <v>379</v>
      </c>
      <c r="N43" s="10"/>
    </row>
    <row r="44" spans="1:14" ht="15.75" customHeight="1">
      <c r="A44" s="63" t="s">
        <v>23</v>
      </c>
      <c r="B44" s="21" t="s">
        <v>13</v>
      </c>
      <c r="C44" s="54">
        <f>SUM(D44:E44)</f>
        <v>1</v>
      </c>
      <c r="D44" s="28">
        <v>1</v>
      </c>
      <c r="E44" s="28">
        <v>0</v>
      </c>
      <c r="F44" s="28">
        <v>5</v>
      </c>
      <c r="G44" s="28">
        <f>SUM(H44:I44)</f>
        <v>134</v>
      </c>
      <c r="H44" s="28">
        <v>55</v>
      </c>
      <c r="I44" s="28">
        <v>79</v>
      </c>
      <c r="J44" s="28">
        <f>SUM(K44:L44)</f>
        <v>8</v>
      </c>
      <c r="K44" s="28">
        <v>3</v>
      </c>
      <c r="L44" s="28">
        <v>5</v>
      </c>
      <c r="M44" s="28">
        <v>5</v>
      </c>
      <c r="N44" s="10"/>
    </row>
    <row r="45" spans="1:14" ht="15.75" customHeight="1">
      <c r="A45" s="63"/>
      <c r="B45" s="21" t="s">
        <v>14</v>
      </c>
      <c r="C45" s="54">
        <f>SUM(D45:E45)</f>
        <v>63</v>
      </c>
      <c r="D45" s="28">
        <v>63</v>
      </c>
      <c r="E45" s="28">
        <v>0</v>
      </c>
      <c r="F45" s="28">
        <v>192</v>
      </c>
      <c r="G45" s="28">
        <f>SUM(H45:I45)</f>
        <v>2417</v>
      </c>
      <c r="H45" s="28">
        <v>1218</v>
      </c>
      <c r="I45" s="28">
        <v>1199</v>
      </c>
      <c r="J45" s="28">
        <f>SUM(K45:L45)</f>
        <v>374</v>
      </c>
      <c r="K45" s="28">
        <v>36</v>
      </c>
      <c r="L45" s="28">
        <v>338</v>
      </c>
      <c r="M45" s="28">
        <v>38</v>
      </c>
      <c r="N45" s="10"/>
    </row>
    <row r="46" spans="1:14" ht="15.75" customHeight="1">
      <c r="A46" s="26"/>
      <c r="B46" s="27" t="s">
        <v>15</v>
      </c>
      <c r="C46" s="55">
        <f>SUM(D46:E46)</f>
        <v>148</v>
      </c>
      <c r="D46" s="29">
        <v>148</v>
      </c>
      <c r="E46" s="29">
        <v>0</v>
      </c>
      <c r="F46" s="29">
        <v>872</v>
      </c>
      <c r="G46" s="29">
        <f>SUM(H46:I46)</f>
        <v>18629</v>
      </c>
      <c r="H46" s="29">
        <v>9364</v>
      </c>
      <c r="I46" s="29">
        <v>9265</v>
      </c>
      <c r="J46" s="29">
        <f>SUM(K46:L46)</f>
        <v>1678</v>
      </c>
      <c r="K46" s="29">
        <v>112</v>
      </c>
      <c r="L46" s="29">
        <v>1566</v>
      </c>
      <c r="M46" s="29">
        <v>336</v>
      </c>
      <c r="N46" s="10"/>
    </row>
    <row r="47" spans="1:14" ht="15.75" customHeight="1">
      <c r="A47" s="67" t="s">
        <v>30</v>
      </c>
      <c r="B47" s="21" t="s">
        <v>12</v>
      </c>
      <c r="C47" s="52">
        <f>SUM(C48:C49)</f>
        <v>99</v>
      </c>
      <c r="D47" s="41">
        <f aca="true" t="shared" si="13" ref="D47:M47">SUM(D48:D49)</f>
        <v>99</v>
      </c>
      <c r="E47" s="41">
        <f t="shared" si="13"/>
        <v>0</v>
      </c>
      <c r="F47" s="41">
        <f t="shared" si="13"/>
        <v>404</v>
      </c>
      <c r="G47" s="41">
        <f t="shared" si="13"/>
        <v>11984</v>
      </c>
      <c r="H47" s="41">
        <f>SUM(H48:H49)</f>
        <v>6178</v>
      </c>
      <c r="I47" s="41">
        <f>SUM(I48:I49)</f>
        <v>5806</v>
      </c>
      <c r="J47" s="41">
        <f t="shared" si="13"/>
        <v>2260</v>
      </c>
      <c r="K47" s="41">
        <f t="shared" si="13"/>
        <v>157</v>
      </c>
      <c r="L47" s="41">
        <f t="shared" si="13"/>
        <v>2103</v>
      </c>
      <c r="M47" s="41">
        <f t="shared" si="13"/>
        <v>416</v>
      </c>
      <c r="N47" s="10"/>
    </row>
    <row r="48" spans="1:14" ht="15.75" customHeight="1">
      <c r="A48" s="77"/>
      <c r="B48" s="21" t="s">
        <v>14</v>
      </c>
      <c r="C48" s="54">
        <f>SUM(D48:E48)</f>
        <v>7</v>
      </c>
      <c r="D48" s="28">
        <v>7</v>
      </c>
      <c r="E48" s="28">
        <v>0</v>
      </c>
      <c r="F48" s="28">
        <v>27</v>
      </c>
      <c r="G48" s="41">
        <f>SUM(H48:I48)</f>
        <v>586</v>
      </c>
      <c r="H48" s="28">
        <v>315</v>
      </c>
      <c r="I48" s="28">
        <v>271</v>
      </c>
      <c r="J48" s="28">
        <f>SUM(K48:L48)</f>
        <v>139</v>
      </c>
      <c r="K48" s="28">
        <v>14</v>
      </c>
      <c r="L48" s="28">
        <v>125</v>
      </c>
      <c r="M48" s="28">
        <v>41</v>
      </c>
      <c r="N48" s="10"/>
    </row>
    <row r="49" spans="1:14" ht="15.75" customHeight="1">
      <c r="A49" s="78"/>
      <c r="B49" s="27" t="s">
        <v>15</v>
      </c>
      <c r="C49" s="55">
        <f>SUM(D49:E49)</f>
        <v>92</v>
      </c>
      <c r="D49" s="29">
        <v>92</v>
      </c>
      <c r="E49" s="29">
        <v>0</v>
      </c>
      <c r="F49" s="29">
        <v>377</v>
      </c>
      <c r="G49" s="42">
        <f>SUM(H49:I49)</f>
        <v>11398</v>
      </c>
      <c r="H49" s="29">
        <v>5863</v>
      </c>
      <c r="I49" s="29">
        <v>5535</v>
      </c>
      <c r="J49" s="29">
        <f>SUM(K49:L49)</f>
        <v>2121</v>
      </c>
      <c r="K49" s="29">
        <v>143</v>
      </c>
      <c r="L49" s="29">
        <v>1978</v>
      </c>
      <c r="M49" s="29">
        <v>375</v>
      </c>
      <c r="N49" s="10"/>
    </row>
    <row r="50" spans="1:14" ht="15.75" customHeight="1">
      <c r="A50" s="25"/>
      <c r="B50" s="21" t="s">
        <v>12</v>
      </c>
      <c r="C50" s="52">
        <f>SUM(C51:C52)</f>
        <v>68</v>
      </c>
      <c r="D50" s="41">
        <f>SUM(D51:D52)</f>
        <v>68</v>
      </c>
      <c r="E50" s="41">
        <f>SUM(E51:E52)</f>
        <v>0</v>
      </c>
      <c r="F50" s="30" t="s">
        <v>3</v>
      </c>
      <c r="G50" s="41">
        <f aca="true" t="shared" si="14" ref="G50:M50">SUM(G51:G52)</f>
        <v>16977</v>
      </c>
      <c r="H50" s="41">
        <f t="shared" si="14"/>
        <v>7616</v>
      </c>
      <c r="I50" s="41">
        <f t="shared" si="14"/>
        <v>9361</v>
      </c>
      <c r="J50" s="41">
        <f t="shared" si="14"/>
        <v>928</v>
      </c>
      <c r="K50" s="41">
        <f t="shared" si="14"/>
        <v>495</v>
      </c>
      <c r="L50" s="41">
        <f t="shared" si="14"/>
        <v>433</v>
      </c>
      <c r="M50" s="41">
        <f t="shared" si="14"/>
        <v>323</v>
      </c>
      <c r="N50" s="10"/>
    </row>
    <row r="51" spans="1:13" ht="15.75" customHeight="1">
      <c r="A51" s="20" t="s">
        <v>24</v>
      </c>
      <c r="B51" s="21" t="s">
        <v>14</v>
      </c>
      <c r="C51" s="54">
        <f>SUM(D51:E51)</f>
        <v>3</v>
      </c>
      <c r="D51" s="28">
        <v>3</v>
      </c>
      <c r="E51" s="28">
        <v>0</v>
      </c>
      <c r="F51" s="31" t="s">
        <v>3</v>
      </c>
      <c r="G51" s="28">
        <f>SUM(H51:I51)</f>
        <v>274</v>
      </c>
      <c r="H51" s="28">
        <v>92</v>
      </c>
      <c r="I51" s="28">
        <v>182</v>
      </c>
      <c r="J51" s="28">
        <f>SUM(K51:L51)</f>
        <v>45</v>
      </c>
      <c r="K51" s="28">
        <v>17</v>
      </c>
      <c r="L51" s="28">
        <v>28</v>
      </c>
      <c r="M51" s="28">
        <v>15</v>
      </c>
    </row>
    <row r="52" spans="1:14" ht="15.75" customHeight="1">
      <c r="A52" s="26"/>
      <c r="B52" s="27" t="s">
        <v>15</v>
      </c>
      <c r="C52" s="55">
        <f>SUM(D52:E52)</f>
        <v>65</v>
      </c>
      <c r="D52" s="29">
        <v>65</v>
      </c>
      <c r="E52" s="29">
        <v>0</v>
      </c>
      <c r="F52" s="32" t="s">
        <v>3</v>
      </c>
      <c r="G52" s="29">
        <f>SUM(H52:I52)</f>
        <v>16703</v>
      </c>
      <c r="H52" s="29">
        <v>7524</v>
      </c>
      <c r="I52" s="29">
        <v>9179</v>
      </c>
      <c r="J52" s="29">
        <f>SUM(K52:L52)</f>
        <v>883</v>
      </c>
      <c r="K52" s="29">
        <v>478</v>
      </c>
      <c r="L52" s="29">
        <v>405</v>
      </c>
      <c r="M52" s="29">
        <v>308</v>
      </c>
      <c r="N52" s="10"/>
    </row>
    <row r="53" spans="1:14" ht="15.75" customHeight="1">
      <c r="A53" s="76" t="s">
        <v>38</v>
      </c>
      <c r="B53" s="21" t="s">
        <v>12</v>
      </c>
      <c r="C53" s="52">
        <f>SUM(C54:C54)</f>
        <v>23</v>
      </c>
      <c r="D53" s="41">
        <f>SUM(D54:D54)</f>
        <v>23</v>
      </c>
      <c r="E53" s="41">
        <v>0</v>
      </c>
      <c r="F53" s="30" t="s">
        <v>3</v>
      </c>
      <c r="G53" s="41">
        <f aca="true" t="shared" si="15" ref="G53:M53">SUM(G54:G54)</f>
        <v>1319</v>
      </c>
      <c r="H53" s="41">
        <f t="shared" si="15"/>
        <v>670</v>
      </c>
      <c r="I53" s="41">
        <f t="shared" si="15"/>
        <v>649</v>
      </c>
      <c r="J53" s="41">
        <f t="shared" si="15"/>
        <v>113</v>
      </c>
      <c r="K53" s="41">
        <f t="shared" si="15"/>
        <v>38</v>
      </c>
      <c r="L53" s="41">
        <f t="shared" si="15"/>
        <v>75</v>
      </c>
      <c r="M53" s="41">
        <f t="shared" si="15"/>
        <v>41</v>
      </c>
      <c r="N53" s="10"/>
    </row>
    <row r="54" spans="1:13" ht="15.75" customHeight="1">
      <c r="A54" s="68"/>
      <c r="B54" s="27" t="s">
        <v>15</v>
      </c>
      <c r="C54" s="55">
        <f>SUM(D54:E54)</f>
        <v>23</v>
      </c>
      <c r="D54" s="29">
        <v>23</v>
      </c>
      <c r="E54" s="29">
        <v>0</v>
      </c>
      <c r="F54" s="32" t="s">
        <v>3</v>
      </c>
      <c r="G54" s="29">
        <f>SUM(H54:I54)</f>
        <v>1319</v>
      </c>
      <c r="H54" s="42">
        <v>670</v>
      </c>
      <c r="I54" s="42">
        <v>649</v>
      </c>
      <c r="J54" s="29">
        <f>SUM(K54:L54)</f>
        <v>113</v>
      </c>
      <c r="K54" s="42">
        <v>38</v>
      </c>
      <c r="L54" s="42">
        <v>75</v>
      </c>
      <c r="M54" s="42">
        <v>41</v>
      </c>
    </row>
    <row r="55" spans="1:13" s="17" customFormat="1" ht="15.75" customHeight="1">
      <c r="A55" s="43" t="s">
        <v>25</v>
      </c>
      <c r="B55" s="44" t="s">
        <v>41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5" ht="15.75" customHeight="1">
      <c r="A56" s="45" t="s">
        <v>26</v>
      </c>
      <c r="B56" s="46" t="s">
        <v>42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3"/>
      <c r="O56" s="13"/>
    </row>
    <row r="57" spans="1:15" ht="15.75" customHeight="1">
      <c r="A57" s="45" t="s">
        <v>27</v>
      </c>
      <c r="B57" s="46" t="s">
        <v>28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13"/>
      <c r="O57" s="13"/>
    </row>
  </sheetData>
  <sheetProtection/>
  <mergeCells count="13">
    <mergeCell ref="A53:A54"/>
    <mergeCell ref="A44:A45"/>
    <mergeCell ref="A47:A49"/>
    <mergeCell ref="A1:M1"/>
    <mergeCell ref="F3:F4"/>
    <mergeCell ref="A12:A13"/>
    <mergeCell ref="A33:A35"/>
    <mergeCell ref="A27:A29"/>
    <mergeCell ref="A36:A38"/>
    <mergeCell ref="A16:A17"/>
    <mergeCell ref="A20:A21"/>
    <mergeCell ref="A24:A25"/>
    <mergeCell ref="A3:B4"/>
  </mergeCells>
  <printOptions horizontalCentered="1"/>
  <pageMargins left="0.5905511811023623" right="0.5905511811023623" top="0.7874015748031497" bottom="0.3937007874015748" header="0.31496062992125984" footer="0.31496062992125984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2023-01-26T00:55:48Z</dcterms:created>
  <dcterms:modified xsi:type="dcterms:W3CDTF">2023-01-26T00:56:26Z</dcterms:modified>
  <cp:category/>
  <cp:version/>
  <cp:contentType/>
  <cp:contentStatus/>
</cp:coreProperties>
</file>