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今回（確定）" sheetId="1" r:id="rId1"/>
  </sheets>
  <definedNames>
    <definedName name="_xlnm.Print_Area" localSheetId="0">'今回（確定）'!$B$1:$Q$37</definedName>
  </definedNames>
  <calcPr fullCalcOnLoad="1"/>
</workbook>
</file>

<file path=xl/sharedStrings.xml><?xml version="1.0" encoding="utf-8"?>
<sst xmlns="http://schemas.openxmlformats.org/spreadsheetml/2006/main" count="79" uniqueCount="68">
  <si>
    <t>市区町村名</t>
  </si>
  <si>
    <t>基準数</t>
  </si>
  <si>
    <t>設置数</t>
  </si>
  <si>
    <t>青葉区</t>
  </si>
  <si>
    <t>宮城野区</t>
  </si>
  <si>
    <t>若林区</t>
  </si>
  <si>
    <t>太白区</t>
  </si>
  <si>
    <t>泉区</t>
  </si>
  <si>
    <t>仙台市計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</si>
  <si>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</si>
  <si>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</si>
  <si>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</si>
  <si>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</si>
  <si>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</si>
  <si>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</si>
  <si>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</si>
  <si>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市部計</t>
  </si>
  <si>
    <t>蔵王町</t>
  </si>
  <si>
    <t>七ヶ宿町</t>
  </si>
  <si>
    <t>刈田郡計</t>
  </si>
  <si>
    <t>大河原町</t>
  </si>
  <si>
    <t>村田町</t>
  </si>
  <si>
    <t>柴田町</t>
  </si>
  <si>
    <t>川崎町</t>
  </si>
  <si>
    <t>柴田郡計</t>
  </si>
  <si>
    <t>丸森町</t>
  </si>
  <si>
    <t>伊具郡計</t>
  </si>
  <si>
    <t>亘理町</t>
  </si>
  <si>
    <t>山元町</t>
  </si>
  <si>
    <t>亘理郡計</t>
  </si>
  <si>
    <t>減  少</t>
  </si>
  <si>
    <t>前  回</t>
  </si>
  <si>
    <t>協議数</t>
  </si>
  <si>
    <t>減少数</t>
  </si>
  <si>
    <t>登米市</t>
  </si>
  <si>
    <t>栗原市</t>
  </si>
  <si>
    <t>東松島市</t>
  </si>
  <si>
    <t>投　票</t>
  </si>
  <si>
    <t>区　数</t>
  </si>
  <si>
    <t>宮城県選挙管理委員会　</t>
  </si>
  <si>
    <t>大崎市</t>
  </si>
  <si>
    <t>塩竈市</t>
  </si>
  <si>
    <r>
      <rPr>
        <sz val="10"/>
        <rFont val="ＭＳ 明朝"/>
        <family val="1"/>
      </rPr>
      <t>松島町</t>
    </r>
  </si>
  <si>
    <r>
      <rPr>
        <sz val="10"/>
        <rFont val="ＭＳ 明朝"/>
        <family val="1"/>
      </rPr>
      <t>七ヶ浜町</t>
    </r>
  </si>
  <si>
    <r>
      <rPr>
        <sz val="10"/>
        <rFont val="ＭＳ 明朝"/>
        <family val="1"/>
      </rPr>
      <t>利府町</t>
    </r>
  </si>
  <si>
    <r>
      <rPr>
        <sz val="10"/>
        <rFont val="ＭＳ 明朝"/>
        <family val="1"/>
      </rPr>
      <t>宮城郡計</t>
    </r>
  </si>
  <si>
    <r>
      <rPr>
        <sz val="10"/>
        <rFont val="ＭＳ 明朝"/>
        <family val="1"/>
      </rPr>
      <t>大和町</t>
    </r>
  </si>
  <si>
    <r>
      <rPr>
        <sz val="10"/>
        <rFont val="ＭＳ 明朝"/>
        <family val="1"/>
      </rPr>
      <t>大郷町</t>
    </r>
  </si>
  <si>
    <r>
      <rPr>
        <sz val="10"/>
        <rFont val="ＭＳ 明朝"/>
        <family val="1"/>
      </rPr>
      <t>大衡村</t>
    </r>
  </si>
  <si>
    <r>
      <rPr>
        <sz val="10"/>
        <rFont val="ＭＳ 明朝"/>
        <family val="1"/>
      </rPr>
      <t>黒川郡計</t>
    </r>
  </si>
  <si>
    <r>
      <rPr>
        <sz val="10"/>
        <rFont val="ＭＳ 明朝"/>
        <family val="1"/>
      </rPr>
      <t>色麻町</t>
    </r>
  </si>
  <si>
    <r>
      <rPr>
        <sz val="10"/>
        <rFont val="ＭＳ 明朝"/>
        <family val="1"/>
      </rPr>
      <t>加美町</t>
    </r>
  </si>
  <si>
    <r>
      <rPr>
        <sz val="10"/>
        <rFont val="ＭＳ 明朝"/>
        <family val="1"/>
      </rPr>
      <t>加美郡計</t>
    </r>
  </si>
  <si>
    <r>
      <rPr>
        <sz val="10"/>
        <rFont val="ＭＳ 明朝"/>
        <family val="1"/>
      </rPr>
      <t>涌谷町</t>
    </r>
  </si>
  <si>
    <r>
      <rPr>
        <sz val="10"/>
        <rFont val="ＭＳ 明朝"/>
        <family val="1"/>
      </rPr>
      <t>美里町</t>
    </r>
  </si>
  <si>
    <r>
      <rPr>
        <sz val="10"/>
        <rFont val="ＭＳ 明朝"/>
        <family val="1"/>
      </rPr>
      <t>遠田郡計</t>
    </r>
  </si>
  <si>
    <r>
      <rPr>
        <sz val="10"/>
        <rFont val="ＭＳ 明朝"/>
        <family val="1"/>
      </rPr>
      <t>女川町</t>
    </r>
  </si>
  <si>
    <r>
      <rPr>
        <sz val="10"/>
        <rFont val="ＭＳ 明朝"/>
        <family val="1"/>
      </rPr>
      <t>牡鹿郡計</t>
    </r>
  </si>
  <si>
    <r>
      <rPr>
        <sz val="10"/>
        <rFont val="ＭＳ 明朝"/>
        <family val="1"/>
      </rPr>
      <t>南三陸町</t>
    </r>
  </si>
  <si>
    <r>
      <rPr>
        <sz val="10"/>
        <rFont val="ＭＳ 明朝"/>
        <family val="1"/>
      </rPr>
      <t>本吉郡計</t>
    </r>
  </si>
  <si>
    <r>
      <rPr>
        <sz val="10"/>
        <rFont val="ＭＳ 明朝"/>
        <family val="1"/>
      </rPr>
      <t>郡部計</t>
    </r>
  </si>
  <si>
    <r>
      <rPr>
        <sz val="10"/>
        <rFont val="ＭＳ 明朝"/>
        <family val="1"/>
      </rPr>
      <t>県計</t>
    </r>
  </si>
  <si>
    <r>
      <rPr>
        <sz val="10"/>
        <rFont val="ＭＳ 明朝"/>
        <family val="1"/>
      </rPr>
      <t>備　　考</t>
    </r>
  </si>
  <si>
    <t>富谷市</t>
  </si>
  <si>
    <t>○減少協議市区町村数：３２市区町村</t>
  </si>
  <si>
    <t>(注)
　前回設置数は，平成25年10月27日執行宮城県知事選挙の数値である。なお，前回設置数の黒川郡計には，旧富谷町分を含む。</t>
  </si>
  <si>
    <t>　１２市２区１７町１村</t>
  </si>
  <si>
    <t>平成２９年１０月２２日執行宮城県知事選挙に関するポスター掲示場設置数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</si>
</sst>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33" borderId="20" xfId="0" applyFont="1" applyFill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38" fontId="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33" borderId="23" xfId="0" applyFont="1" applyFill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vertical="center"/>
      <protection/>
    </xf>
    <xf numFmtId="38" fontId="5" fillId="0" borderId="27" xfId="48" applyFont="1" applyBorder="1" applyAlignment="1" applyProtection="1">
      <alignment vertical="center"/>
      <protection locked="0"/>
    </xf>
    <xf numFmtId="38" fontId="5" fillId="0" borderId="28" xfId="48" applyFont="1" applyBorder="1" applyAlignment="1" applyProtection="1">
      <alignment vertical="center"/>
      <protection locked="0"/>
    </xf>
    <xf numFmtId="38" fontId="41" fillId="0" borderId="28" xfId="48" applyFont="1" applyBorder="1" applyAlignment="1" applyProtection="1">
      <alignment horizontal="right" vertical="center"/>
      <protection/>
    </xf>
    <xf numFmtId="38" fontId="5" fillId="33" borderId="28" xfId="48" applyFont="1" applyFill="1" applyBorder="1" applyAlignment="1" applyProtection="1">
      <alignment vertical="center"/>
      <protection locked="0"/>
    </xf>
    <xf numFmtId="38" fontId="5" fillId="0" borderId="29" xfId="48" applyFont="1" applyFill="1" applyBorder="1" applyAlignment="1" applyProtection="1">
      <alignment vertical="center"/>
      <protection/>
    </xf>
    <xf numFmtId="38" fontId="5" fillId="0" borderId="30" xfId="48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 applyProtection="1">
      <alignment vertical="center"/>
      <protection locked="0"/>
    </xf>
    <xf numFmtId="38" fontId="41" fillId="0" borderId="31" xfId="48" applyFont="1" applyBorder="1" applyAlignment="1" applyProtection="1">
      <alignment horizontal="right" vertical="center"/>
      <protection/>
    </xf>
    <xf numFmtId="38" fontId="5" fillId="0" borderId="32" xfId="48" applyFont="1" applyBorder="1" applyAlignment="1" applyProtection="1">
      <alignment vertical="center"/>
      <protection locked="0"/>
    </xf>
    <xf numFmtId="38" fontId="5" fillId="0" borderId="33" xfId="48" applyFont="1" applyBorder="1" applyAlignment="1" applyProtection="1">
      <alignment vertical="center"/>
      <protection locked="0"/>
    </xf>
    <xf numFmtId="38" fontId="41" fillId="0" borderId="33" xfId="48" applyFont="1" applyBorder="1" applyAlignment="1" applyProtection="1">
      <alignment horizontal="right" vertical="center"/>
      <protection/>
    </xf>
    <xf numFmtId="38" fontId="5" fillId="0" borderId="34" xfId="48" applyFont="1" applyFill="1" applyBorder="1" applyAlignment="1" applyProtection="1">
      <alignment vertical="center"/>
      <protection/>
    </xf>
    <xf numFmtId="38" fontId="41" fillId="33" borderId="35" xfId="48" applyFont="1" applyFill="1" applyBorder="1" applyAlignment="1" applyProtection="1">
      <alignment vertical="center"/>
      <protection/>
    </xf>
    <xf numFmtId="38" fontId="41" fillId="33" borderId="35" xfId="48" applyFont="1" applyFill="1" applyBorder="1" applyAlignment="1" applyProtection="1">
      <alignment horizontal="right" vertical="center"/>
      <protection/>
    </xf>
    <xf numFmtId="38" fontId="41" fillId="33" borderId="36" xfId="48" applyFont="1" applyFill="1" applyBorder="1" applyAlignment="1" applyProtection="1">
      <alignment vertical="center"/>
      <protection/>
    </xf>
    <xf numFmtId="38" fontId="5" fillId="0" borderId="37" xfId="48" applyFont="1" applyFill="1" applyBorder="1" applyAlignment="1" applyProtection="1">
      <alignment vertical="center"/>
      <protection/>
    </xf>
    <xf numFmtId="38" fontId="5" fillId="0" borderId="30" xfId="48" applyFont="1" applyBorder="1" applyAlignment="1" applyProtection="1">
      <alignment vertical="center"/>
      <protection locked="0"/>
    </xf>
    <xf numFmtId="38" fontId="5" fillId="0" borderId="38" xfId="48" applyFont="1" applyFill="1" applyBorder="1" applyAlignment="1" applyProtection="1">
      <alignment vertical="center"/>
      <protection/>
    </xf>
    <xf numFmtId="38" fontId="5" fillId="0" borderId="39" xfId="48" applyFont="1" applyBorder="1" applyAlignment="1" applyProtection="1">
      <alignment vertical="center"/>
      <protection locked="0"/>
    </xf>
    <xf numFmtId="38" fontId="5" fillId="0" borderId="40" xfId="48" applyFont="1" applyBorder="1" applyAlignment="1" applyProtection="1">
      <alignment vertical="center"/>
      <protection locked="0"/>
    </xf>
    <xf numFmtId="38" fontId="41" fillId="0" borderId="40" xfId="48" applyFont="1" applyBorder="1" applyAlignment="1" applyProtection="1">
      <alignment horizontal="right" vertical="center"/>
      <protection/>
    </xf>
    <xf numFmtId="38" fontId="5" fillId="0" borderId="41" xfId="48" applyFont="1" applyFill="1" applyBorder="1" applyAlignment="1" applyProtection="1">
      <alignment vertical="center"/>
      <protection/>
    </xf>
    <xf numFmtId="38" fontId="5" fillId="0" borderId="42" xfId="48" applyFont="1" applyBorder="1" applyAlignment="1" applyProtection="1">
      <alignment vertical="center"/>
      <protection locked="0"/>
    </xf>
    <xf numFmtId="38" fontId="5" fillId="0" borderId="43" xfId="48" applyFont="1" applyBorder="1" applyAlignment="1" applyProtection="1">
      <alignment vertical="center"/>
      <protection locked="0"/>
    </xf>
    <xf numFmtId="38" fontId="41" fillId="0" borderId="43" xfId="48" applyFont="1" applyBorder="1" applyAlignment="1" applyProtection="1">
      <alignment horizontal="right" vertical="center"/>
      <protection/>
    </xf>
    <xf numFmtId="38" fontId="5" fillId="0" borderId="27" xfId="48" applyFont="1" applyBorder="1" applyAlignment="1" applyProtection="1">
      <alignment horizontal="right" vertical="center"/>
      <protection locked="0"/>
    </xf>
    <xf numFmtId="38" fontId="5" fillId="0" borderId="28" xfId="48" applyFont="1" applyBorder="1" applyAlignment="1" applyProtection="1">
      <alignment horizontal="right" vertical="center"/>
      <protection locked="0"/>
    </xf>
    <xf numFmtId="38" fontId="5" fillId="0" borderId="30" xfId="48" applyFont="1" applyBorder="1" applyAlignment="1" applyProtection="1">
      <alignment horizontal="right" vertical="center"/>
      <protection locked="0"/>
    </xf>
    <xf numFmtId="38" fontId="5" fillId="0" borderId="31" xfId="48" applyFont="1" applyBorder="1" applyAlignment="1" applyProtection="1">
      <alignment horizontal="right" vertical="center"/>
      <protection locked="0"/>
    </xf>
    <xf numFmtId="38" fontId="5" fillId="0" borderId="32" xfId="48" applyFont="1" applyBorder="1" applyAlignment="1" applyProtection="1">
      <alignment horizontal="right" vertical="center"/>
      <protection locked="0"/>
    </xf>
    <xf numFmtId="38" fontId="5" fillId="0" borderId="33" xfId="48" applyFont="1" applyBorder="1" applyAlignment="1" applyProtection="1">
      <alignment horizontal="right" vertical="center"/>
      <protection locked="0"/>
    </xf>
    <xf numFmtId="38" fontId="41" fillId="33" borderId="36" xfId="48" applyFont="1" applyFill="1" applyBorder="1" applyAlignment="1" applyProtection="1">
      <alignment horizontal="right" vertical="center"/>
      <protection/>
    </xf>
    <xf numFmtId="38" fontId="5" fillId="0" borderId="29" xfId="48" applyFont="1" applyFill="1" applyBorder="1" applyAlignment="1" applyProtection="1">
      <alignment horizontal="right" vertical="center"/>
      <protection/>
    </xf>
    <xf numFmtId="38" fontId="5" fillId="0" borderId="41" xfId="48" applyFont="1" applyFill="1" applyBorder="1" applyAlignment="1" applyProtection="1">
      <alignment horizontal="right" vertical="center"/>
      <protection/>
    </xf>
    <xf numFmtId="38" fontId="5" fillId="0" borderId="37" xfId="48" applyFont="1" applyFill="1" applyBorder="1" applyAlignment="1" applyProtection="1">
      <alignment horizontal="right" vertical="center"/>
      <protection/>
    </xf>
    <xf numFmtId="38" fontId="5" fillId="0" borderId="38" xfId="48" applyFont="1" applyFill="1" applyBorder="1" applyAlignment="1" applyProtection="1">
      <alignment horizontal="right" vertical="center"/>
      <protection/>
    </xf>
    <xf numFmtId="38" fontId="5" fillId="0" borderId="39" xfId="48" applyFont="1" applyFill="1" applyBorder="1" applyAlignment="1" applyProtection="1">
      <alignment horizontal="right" vertical="center"/>
      <protection locked="0"/>
    </xf>
    <xf numFmtId="38" fontId="5" fillId="0" borderId="40" xfId="48" applyFont="1" applyFill="1" applyBorder="1" applyAlignment="1" applyProtection="1">
      <alignment horizontal="right" vertical="center"/>
      <protection locked="0"/>
    </xf>
    <xf numFmtId="38" fontId="41" fillId="0" borderId="40" xfId="48" applyFont="1" applyFill="1" applyBorder="1" applyAlignment="1" applyProtection="1">
      <alignment horizontal="right" vertical="center"/>
      <protection/>
    </xf>
    <xf numFmtId="38" fontId="5" fillId="0" borderId="34" xfId="48" applyFont="1" applyFill="1" applyBorder="1" applyAlignment="1" applyProtection="1">
      <alignment horizontal="right" vertical="center"/>
      <protection/>
    </xf>
    <xf numFmtId="38" fontId="41" fillId="33" borderId="27" xfId="48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5" fillId="0" borderId="46" xfId="48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33" borderId="12" xfId="0" applyFont="1" applyFill="1" applyBorder="1" applyAlignment="1" applyProtection="1">
      <alignment horizontal="distributed" vertical="center"/>
      <protection/>
    </xf>
    <xf numFmtId="0" fontId="2" fillId="33" borderId="15" xfId="0" applyFont="1" applyFill="1" applyBorder="1" applyAlignment="1" applyProtection="1">
      <alignment horizontal="distributed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2" fillId="0" borderId="4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48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workbookViewId="0" topLeftCell="A1">
      <selection activeCell="L29" sqref="L29:Q30"/>
    </sheetView>
  </sheetViews>
  <sheetFormatPr defaultColWidth="9.00390625" defaultRowHeight="13.5"/>
  <cols>
    <col min="1" max="1" width="1.25" style="5" customWidth="1"/>
    <col min="2" max="2" width="3.625" style="5" hidden="1" customWidth="1"/>
    <col min="3" max="3" width="10.625" style="5" customWidth="1"/>
    <col min="4" max="9" width="6.625" style="5" customWidth="1"/>
    <col min="10" max="10" width="3.625" style="5" hidden="1" customWidth="1"/>
    <col min="11" max="11" width="10.625" style="5" customWidth="1"/>
    <col min="12" max="17" width="6.625" style="5" customWidth="1"/>
    <col min="18" max="16384" width="9.00390625" style="5" customWidth="1"/>
  </cols>
  <sheetData>
    <row r="1" spans="3:17" ht="24.75" customHeight="1">
      <c r="C1" s="99" t="s">
        <v>67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4:17" ht="27.75" customHeight="1" thickBot="1">
      <c r="N2" s="100" t="s">
        <v>39</v>
      </c>
      <c r="O2" s="100"/>
      <c r="P2" s="100"/>
      <c r="Q2" s="100"/>
    </row>
    <row r="3" spans="3:17" ht="19.5" customHeight="1">
      <c r="C3" s="101" t="s">
        <v>0</v>
      </c>
      <c r="D3" s="6" t="s">
        <v>37</v>
      </c>
      <c r="E3" s="83" t="s">
        <v>1</v>
      </c>
      <c r="F3" s="7" t="s">
        <v>30</v>
      </c>
      <c r="G3" s="83" t="s">
        <v>33</v>
      </c>
      <c r="H3" s="85" t="s">
        <v>2</v>
      </c>
      <c r="I3" s="8" t="s">
        <v>31</v>
      </c>
      <c r="K3" s="101" t="s">
        <v>0</v>
      </c>
      <c r="L3" s="6" t="s">
        <v>37</v>
      </c>
      <c r="M3" s="83" t="s">
        <v>1</v>
      </c>
      <c r="N3" s="7" t="s">
        <v>30</v>
      </c>
      <c r="O3" s="83" t="s">
        <v>33</v>
      </c>
      <c r="P3" s="85" t="s">
        <v>2</v>
      </c>
      <c r="Q3" s="8" t="s">
        <v>31</v>
      </c>
    </row>
    <row r="4" spans="3:17" ht="19.5" customHeight="1" thickBot="1">
      <c r="C4" s="102"/>
      <c r="D4" s="9" t="s">
        <v>38</v>
      </c>
      <c r="E4" s="84"/>
      <c r="F4" s="10" t="s">
        <v>32</v>
      </c>
      <c r="G4" s="84"/>
      <c r="H4" s="86"/>
      <c r="I4" s="11" t="s">
        <v>2</v>
      </c>
      <c r="K4" s="102"/>
      <c r="L4" s="9" t="s">
        <v>38</v>
      </c>
      <c r="M4" s="84"/>
      <c r="N4" s="10" t="s">
        <v>32</v>
      </c>
      <c r="O4" s="84"/>
      <c r="P4" s="86"/>
      <c r="Q4" s="11" t="s">
        <v>2</v>
      </c>
    </row>
    <row r="5" spans="2:17" ht="24.75" customHeight="1">
      <c r="B5" s="5">
        <v>1</v>
      </c>
      <c r="C5" s="12" t="s">
        <v>3</v>
      </c>
      <c r="D5" s="32">
        <v>56</v>
      </c>
      <c r="E5" s="33">
        <v>427</v>
      </c>
      <c r="F5" s="34">
        <f aca="true" t="shared" si="0" ref="F5:F37">IF(E5-H5=0,"-",E5-H5)</f>
        <v>10</v>
      </c>
      <c r="G5" s="34">
        <f aca="true" t="shared" si="1" ref="G5:G37">F5</f>
        <v>10</v>
      </c>
      <c r="H5" s="35">
        <v>417</v>
      </c>
      <c r="I5" s="36">
        <v>409</v>
      </c>
      <c r="J5" s="20">
        <v>30</v>
      </c>
      <c r="K5" s="21" t="s">
        <v>42</v>
      </c>
      <c r="L5" s="32">
        <v>9</v>
      </c>
      <c r="M5" s="33">
        <v>69</v>
      </c>
      <c r="N5" s="34">
        <f aca="true" t="shared" si="2" ref="N5:N24">IF(M5-P5=0,"-",M5-P5)</f>
        <v>18</v>
      </c>
      <c r="O5" s="34">
        <f aca="true" t="shared" si="3" ref="O5:O24">N5</f>
        <v>18</v>
      </c>
      <c r="P5" s="35">
        <v>51</v>
      </c>
      <c r="Q5" s="36">
        <v>50</v>
      </c>
    </row>
    <row r="6" spans="2:17" ht="24.75" customHeight="1">
      <c r="B6" s="5">
        <v>2</v>
      </c>
      <c r="C6" s="13" t="s">
        <v>4</v>
      </c>
      <c r="D6" s="37">
        <v>28</v>
      </c>
      <c r="E6" s="38">
        <v>217</v>
      </c>
      <c r="F6" s="39" t="str">
        <f t="shared" si="0"/>
        <v>-</v>
      </c>
      <c r="G6" s="39" t="str">
        <f t="shared" si="1"/>
        <v>-</v>
      </c>
      <c r="H6" s="35">
        <v>217</v>
      </c>
      <c r="I6" s="36">
        <v>205</v>
      </c>
      <c r="J6" s="20">
        <v>31</v>
      </c>
      <c r="K6" s="22" t="s">
        <v>43</v>
      </c>
      <c r="L6" s="40">
        <v>14</v>
      </c>
      <c r="M6" s="41">
        <v>80</v>
      </c>
      <c r="N6" s="42">
        <f t="shared" si="2"/>
        <v>26</v>
      </c>
      <c r="O6" s="42">
        <f t="shared" si="3"/>
        <v>26</v>
      </c>
      <c r="P6" s="35">
        <v>54</v>
      </c>
      <c r="Q6" s="36">
        <v>51</v>
      </c>
    </row>
    <row r="7" spans="2:17" ht="24.75" customHeight="1" thickBot="1">
      <c r="B7" s="5">
        <v>3</v>
      </c>
      <c r="C7" s="13" t="s">
        <v>5</v>
      </c>
      <c r="D7" s="37">
        <v>16</v>
      </c>
      <c r="E7" s="38">
        <v>130</v>
      </c>
      <c r="F7" s="39" t="str">
        <f t="shared" si="0"/>
        <v>-</v>
      </c>
      <c r="G7" s="39" t="str">
        <f t="shared" si="1"/>
        <v>-</v>
      </c>
      <c r="H7" s="35">
        <v>130</v>
      </c>
      <c r="I7" s="36">
        <v>128</v>
      </c>
      <c r="J7" s="20">
        <v>32</v>
      </c>
      <c r="K7" s="23" t="s">
        <v>44</v>
      </c>
      <c r="L7" s="54">
        <v>14</v>
      </c>
      <c r="M7" s="55">
        <v>98</v>
      </c>
      <c r="N7" s="56">
        <f t="shared" si="2"/>
        <v>16</v>
      </c>
      <c r="O7" s="56">
        <f t="shared" si="3"/>
        <v>16</v>
      </c>
      <c r="P7" s="35">
        <v>82</v>
      </c>
      <c r="Q7" s="36">
        <v>81</v>
      </c>
    </row>
    <row r="8" spans="2:17" ht="24.75" customHeight="1" thickBot="1">
      <c r="B8" s="5">
        <v>4</v>
      </c>
      <c r="C8" s="13" t="s">
        <v>6</v>
      </c>
      <c r="D8" s="37">
        <v>35</v>
      </c>
      <c r="E8" s="38">
        <v>276</v>
      </c>
      <c r="F8" s="39">
        <f t="shared" si="0"/>
        <v>10</v>
      </c>
      <c r="G8" s="39">
        <f t="shared" si="1"/>
        <v>10</v>
      </c>
      <c r="H8" s="35">
        <v>266</v>
      </c>
      <c r="I8" s="36">
        <v>265</v>
      </c>
      <c r="J8" s="20">
        <v>33</v>
      </c>
      <c r="K8" s="24" t="s">
        <v>45</v>
      </c>
      <c r="L8" s="44">
        <f>SUM(L5:L7)</f>
        <v>37</v>
      </c>
      <c r="M8" s="44">
        <f>SUM(M5:M7)</f>
        <v>247</v>
      </c>
      <c r="N8" s="45">
        <f t="shared" si="2"/>
        <v>60</v>
      </c>
      <c r="O8" s="45">
        <f t="shared" si="3"/>
        <v>60</v>
      </c>
      <c r="P8" s="46">
        <f>SUM(P5:P7)</f>
        <v>187</v>
      </c>
      <c r="Q8" s="47">
        <v>182</v>
      </c>
    </row>
    <row r="9" spans="2:17" ht="24.75" customHeight="1" thickBot="1">
      <c r="B9" s="5">
        <v>5</v>
      </c>
      <c r="C9" s="14" t="s">
        <v>7</v>
      </c>
      <c r="D9" s="40">
        <v>36</v>
      </c>
      <c r="E9" s="41">
        <v>282</v>
      </c>
      <c r="F9" s="42" t="str">
        <f t="shared" si="0"/>
        <v>-</v>
      </c>
      <c r="G9" s="42" t="str">
        <f t="shared" si="1"/>
        <v>-</v>
      </c>
      <c r="H9" s="35">
        <v>282</v>
      </c>
      <c r="I9" s="43">
        <v>279</v>
      </c>
      <c r="J9" s="20"/>
      <c r="K9" s="21" t="s">
        <v>46</v>
      </c>
      <c r="L9" s="57">
        <v>15</v>
      </c>
      <c r="M9" s="58">
        <v>113</v>
      </c>
      <c r="N9" s="34">
        <f t="shared" si="2"/>
        <v>38</v>
      </c>
      <c r="O9" s="34">
        <f t="shared" si="3"/>
        <v>38</v>
      </c>
      <c r="P9" s="35">
        <v>75</v>
      </c>
      <c r="Q9" s="36">
        <v>75</v>
      </c>
    </row>
    <row r="10" spans="3:17" ht="24.75" customHeight="1" thickBot="1">
      <c r="C10" s="15" t="s">
        <v>8</v>
      </c>
      <c r="D10" s="44">
        <f>SUM(D5:D9)</f>
        <v>171</v>
      </c>
      <c r="E10" s="44">
        <f>SUM(E5:E9)</f>
        <v>1332</v>
      </c>
      <c r="F10" s="45">
        <f t="shared" si="0"/>
        <v>20</v>
      </c>
      <c r="G10" s="45">
        <f t="shared" si="1"/>
        <v>20</v>
      </c>
      <c r="H10" s="46">
        <f>SUM(H5:H9)</f>
        <v>1312</v>
      </c>
      <c r="I10" s="47">
        <v>1283</v>
      </c>
      <c r="J10" s="20">
        <v>34</v>
      </c>
      <c r="K10" s="25" t="s">
        <v>47</v>
      </c>
      <c r="L10" s="59">
        <v>6</v>
      </c>
      <c r="M10" s="60">
        <v>49</v>
      </c>
      <c r="N10" s="39">
        <f t="shared" si="2"/>
        <v>9</v>
      </c>
      <c r="O10" s="39">
        <f t="shared" si="3"/>
        <v>9</v>
      </c>
      <c r="P10" s="35">
        <v>40</v>
      </c>
      <c r="Q10" s="36">
        <v>40</v>
      </c>
    </row>
    <row r="11" spans="2:17" ht="24.75" customHeight="1" thickBot="1">
      <c r="B11" s="5">
        <v>6</v>
      </c>
      <c r="C11" s="12" t="s">
        <v>9</v>
      </c>
      <c r="D11" s="32">
        <v>104</v>
      </c>
      <c r="E11" s="33">
        <v>723</v>
      </c>
      <c r="F11" s="34">
        <f t="shared" si="0"/>
        <v>383</v>
      </c>
      <c r="G11" s="34">
        <f t="shared" si="1"/>
        <v>383</v>
      </c>
      <c r="H11" s="35">
        <v>340</v>
      </c>
      <c r="I11" s="36">
        <v>316</v>
      </c>
      <c r="J11" s="20">
        <v>35</v>
      </c>
      <c r="K11" s="22" t="s">
        <v>48</v>
      </c>
      <c r="L11" s="61">
        <v>6</v>
      </c>
      <c r="M11" s="62">
        <v>45</v>
      </c>
      <c r="N11" s="42">
        <f t="shared" si="2"/>
        <v>3</v>
      </c>
      <c r="O11" s="42">
        <f t="shared" si="3"/>
        <v>3</v>
      </c>
      <c r="P11" s="35">
        <v>42</v>
      </c>
      <c r="Q11" s="36">
        <v>42</v>
      </c>
    </row>
    <row r="12" spans="2:17" ht="24.75" customHeight="1" thickBot="1">
      <c r="B12" s="5">
        <v>7</v>
      </c>
      <c r="C12" s="13" t="s">
        <v>41</v>
      </c>
      <c r="D12" s="48">
        <v>26</v>
      </c>
      <c r="E12" s="38">
        <v>172</v>
      </c>
      <c r="F12" s="39">
        <f t="shared" si="0"/>
        <v>55</v>
      </c>
      <c r="G12" s="39">
        <f t="shared" si="1"/>
        <v>55</v>
      </c>
      <c r="H12" s="35">
        <v>117</v>
      </c>
      <c r="I12" s="36">
        <v>117</v>
      </c>
      <c r="J12" s="20"/>
      <c r="K12" s="24" t="s">
        <v>49</v>
      </c>
      <c r="L12" s="45">
        <f>SUM(L9:L11)</f>
        <v>27</v>
      </c>
      <c r="M12" s="45">
        <f>SUM(M9:M11)</f>
        <v>207</v>
      </c>
      <c r="N12" s="45">
        <f t="shared" si="2"/>
        <v>50</v>
      </c>
      <c r="O12" s="45">
        <f t="shared" si="3"/>
        <v>50</v>
      </c>
      <c r="P12" s="63">
        <f>SUM(P9:P11)</f>
        <v>157</v>
      </c>
      <c r="Q12" s="47">
        <v>229</v>
      </c>
    </row>
    <row r="13" spans="2:17" ht="24.75" customHeight="1">
      <c r="B13" s="5">
        <v>8</v>
      </c>
      <c r="C13" s="13" t="s">
        <v>10</v>
      </c>
      <c r="D13" s="48">
        <v>41</v>
      </c>
      <c r="E13" s="38">
        <v>295</v>
      </c>
      <c r="F13" s="39">
        <f t="shared" si="0"/>
        <v>138</v>
      </c>
      <c r="G13" s="39">
        <f t="shared" si="1"/>
        <v>138</v>
      </c>
      <c r="H13" s="35">
        <v>157</v>
      </c>
      <c r="I13" s="49">
        <v>164</v>
      </c>
      <c r="J13" s="20">
        <v>36</v>
      </c>
      <c r="K13" s="21" t="s">
        <v>50</v>
      </c>
      <c r="L13" s="57">
        <v>9</v>
      </c>
      <c r="M13" s="58">
        <v>66</v>
      </c>
      <c r="N13" s="39">
        <f t="shared" si="2"/>
        <v>35</v>
      </c>
      <c r="O13" s="34">
        <f t="shared" si="3"/>
        <v>35</v>
      </c>
      <c r="P13" s="35">
        <v>31</v>
      </c>
      <c r="Q13" s="64">
        <v>31</v>
      </c>
    </row>
    <row r="14" spans="2:17" ht="24.75" customHeight="1" thickBot="1">
      <c r="B14" s="5">
        <v>9</v>
      </c>
      <c r="C14" s="13" t="s">
        <v>11</v>
      </c>
      <c r="D14" s="48">
        <v>36</v>
      </c>
      <c r="E14" s="38">
        <v>264</v>
      </c>
      <c r="F14" s="39">
        <f t="shared" si="0"/>
        <v>74</v>
      </c>
      <c r="G14" s="39">
        <f t="shared" si="1"/>
        <v>74</v>
      </c>
      <c r="H14" s="35">
        <v>190</v>
      </c>
      <c r="I14" s="49">
        <v>190</v>
      </c>
      <c r="J14" s="20">
        <v>37</v>
      </c>
      <c r="K14" s="22" t="s">
        <v>51</v>
      </c>
      <c r="L14" s="61">
        <v>14</v>
      </c>
      <c r="M14" s="62">
        <v>110</v>
      </c>
      <c r="N14" s="42">
        <f t="shared" si="2"/>
        <v>3</v>
      </c>
      <c r="O14" s="42">
        <f t="shared" si="3"/>
        <v>3</v>
      </c>
      <c r="P14" s="35">
        <v>107</v>
      </c>
      <c r="Q14" s="65">
        <v>107</v>
      </c>
    </row>
    <row r="15" spans="2:17" ht="24.75" customHeight="1" thickBot="1">
      <c r="B15" s="5">
        <v>10</v>
      </c>
      <c r="C15" s="13" t="s">
        <v>12</v>
      </c>
      <c r="D15" s="48">
        <v>30</v>
      </c>
      <c r="E15" s="38">
        <v>213</v>
      </c>
      <c r="F15" s="39">
        <f t="shared" si="0"/>
        <v>61</v>
      </c>
      <c r="G15" s="39">
        <f t="shared" si="1"/>
        <v>61</v>
      </c>
      <c r="H15" s="35">
        <v>152</v>
      </c>
      <c r="I15" s="49">
        <v>155</v>
      </c>
      <c r="J15" s="20">
        <v>38</v>
      </c>
      <c r="K15" s="24" t="s">
        <v>52</v>
      </c>
      <c r="L15" s="45">
        <f>SUM(L13:L14)</f>
        <v>23</v>
      </c>
      <c r="M15" s="45">
        <f>SUM(M13:M14)</f>
        <v>176</v>
      </c>
      <c r="N15" s="45">
        <f t="shared" si="2"/>
        <v>38</v>
      </c>
      <c r="O15" s="45">
        <f t="shared" si="3"/>
        <v>38</v>
      </c>
      <c r="P15" s="63">
        <f>SUM(P13:P14)</f>
        <v>138</v>
      </c>
      <c r="Q15" s="66">
        <v>138</v>
      </c>
    </row>
    <row r="16" spans="2:17" ht="24.75" customHeight="1">
      <c r="B16" s="5">
        <v>11</v>
      </c>
      <c r="C16" s="13" t="s">
        <v>13</v>
      </c>
      <c r="D16" s="48">
        <v>26</v>
      </c>
      <c r="E16" s="38">
        <v>187</v>
      </c>
      <c r="F16" s="39">
        <f t="shared" si="0"/>
        <v>29</v>
      </c>
      <c r="G16" s="39">
        <f t="shared" si="1"/>
        <v>29</v>
      </c>
      <c r="H16" s="35">
        <v>158</v>
      </c>
      <c r="I16" s="49">
        <v>159</v>
      </c>
      <c r="J16" s="20"/>
      <c r="K16" s="21" t="s">
        <v>53</v>
      </c>
      <c r="L16" s="57">
        <v>10</v>
      </c>
      <c r="M16" s="58">
        <v>78</v>
      </c>
      <c r="N16" s="34" t="str">
        <f t="shared" si="2"/>
        <v>-</v>
      </c>
      <c r="O16" s="34" t="str">
        <f t="shared" si="3"/>
        <v>-</v>
      </c>
      <c r="P16" s="35">
        <v>78</v>
      </c>
      <c r="Q16" s="64">
        <v>78</v>
      </c>
    </row>
    <row r="17" spans="2:17" ht="24.75" customHeight="1" thickBot="1">
      <c r="B17" s="5">
        <v>12</v>
      </c>
      <c r="C17" s="13" t="s">
        <v>14</v>
      </c>
      <c r="D17" s="48">
        <v>19</v>
      </c>
      <c r="E17" s="38">
        <v>130</v>
      </c>
      <c r="F17" s="39" t="str">
        <f t="shared" si="0"/>
        <v>-</v>
      </c>
      <c r="G17" s="39" t="str">
        <f t="shared" si="1"/>
        <v>-</v>
      </c>
      <c r="H17" s="35">
        <v>130</v>
      </c>
      <c r="I17" s="49">
        <v>130</v>
      </c>
      <c r="J17" s="20">
        <v>39</v>
      </c>
      <c r="K17" s="25" t="s">
        <v>54</v>
      </c>
      <c r="L17" s="59">
        <v>18</v>
      </c>
      <c r="M17" s="60">
        <v>126</v>
      </c>
      <c r="N17" s="39">
        <f t="shared" si="2"/>
        <v>3</v>
      </c>
      <c r="O17" s="39">
        <f t="shared" si="3"/>
        <v>3</v>
      </c>
      <c r="P17" s="35">
        <v>123</v>
      </c>
      <c r="Q17" s="67">
        <v>123</v>
      </c>
    </row>
    <row r="18" spans="2:17" ht="24.75" customHeight="1" thickBot="1">
      <c r="B18" s="5">
        <v>13</v>
      </c>
      <c r="C18" s="13" t="s">
        <v>15</v>
      </c>
      <c r="D18" s="48">
        <v>18</v>
      </c>
      <c r="E18" s="38">
        <v>129</v>
      </c>
      <c r="F18" s="39">
        <f t="shared" si="0"/>
        <v>3</v>
      </c>
      <c r="G18" s="39">
        <f t="shared" si="1"/>
        <v>3</v>
      </c>
      <c r="H18" s="35">
        <v>126</v>
      </c>
      <c r="I18" s="49">
        <v>125</v>
      </c>
      <c r="J18" s="20">
        <v>40</v>
      </c>
      <c r="K18" s="26" t="s">
        <v>55</v>
      </c>
      <c r="L18" s="45">
        <f>SUM(L16:L17)</f>
        <v>28</v>
      </c>
      <c r="M18" s="45">
        <f>SUM(M16:M17)</f>
        <v>204</v>
      </c>
      <c r="N18" s="45">
        <f t="shared" si="2"/>
        <v>3</v>
      </c>
      <c r="O18" s="45">
        <f t="shared" si="3"/>
        <v>3</v>
      </c>
      <c r="P18" s="45">
        <f>SUM(P16:P17)</f>
        <v>201</v>
      </c>
      <c r="Q18" s="66">
        <v>201</v>
      </c>
    </row>
    <row r="19" spans="2:17" ht="24.75" customHeight="1" thickBot="1">
      <c r="B19" s="5">
        <v>14</v>
      </c>
      <c r="C19" s="13" t="s">
        <v>34</v>
      </c>
      <c r="D19" s="48">
        <v>59</v>
      </c>
      <c r="E19" s="38">
        <v>457</v>
      </c>
      <c r="F19" s="39">
        <f t="shared" si="0"/>
        <v>174</v>
      </c>
      <c r="G19" s="39">
        <f t="shared" si="1"/>
        <v>174</v>
      </c>
      <c r="H19" s="35">
        <v>283</v>
      </c>
      <c r="I19" s="49">
        <v>283</v>
      </c>
      <c r="J19" s="20"/>
      <c r="K19" s="27" t="s">
        <v>56</v>
      </c>
      <c r="L19" s="68">
        <v>4</v>
      </c>
      <c r="M19" s="69">
        <v>33</v>
      </c>
      <c r="N19" s="70" t="str">
        <f t="shared" si="2"/>
        <v>-</v>
      </c>
      <c r="O19" s="52" t="str">
        <f t="shared" si="3"/>
        <v>-</v>
      </c>
      <c r="P19" s="35">
        <v>33</v>
      </c>
      <c r="Q19" s="71">
        <v>33</v>
      </c>
    </row>
    <row r="20" spans="2:17" ht="24.75" customHeight="1" thickBot="1">
      <c r="B20" s="5">
        <v>15</v>
      </c>
      <c r="C20" s="13" t="s">
        <v>35</v>
      </c>
      <c r="D20" s="48">
        <v>57</v>
      </c>
      <c r="E20" s="38">
        <v>447</v>
      </c>
      <c r="F20" s="39">
        <f t="shared" si="0"/>
        <v>141</v>
      </c>
      <c r="G20" s="39">
        <f t="shared" si="1"/>
        <v>141</v>
      </c>
      <c r="H20" s="35">
        <v>306</v>
      </c>
      <c r="I20" s="49">
        <v>306</v>
      </c>
      <c r="J20" s="20">
        <v>41</v>
      </c>
      <c r="K20" s="26" t="s">
        <v>57</v>
      </c>
      <c r="L20" s="45">
        <f>L19</f>
        <v>4</v>
      </c>
      <c r="M20" s="45">
        <f>M19</f>
        <v>33</v>
      </c>
      <c r="N20" s="45" t="str">
        <f t="shared" si="2"/>
        <v>-</v>
      </c>
      <c r="O20" s="45" t="str">
        <f t="shared" si="3"/>
        <v>-</v>
      </c>
      <c r="P20" s="63">
        <f>P19</f>
        <v>33</v>
      </c>
      <c r="Q20" s="66">
        <v>33</v>
      </c>
    </row>
    <row r="21" spans="2:17" ht="24.75" customHeight="1" thickBot="1">
      <c r="B21" s="5">
        <v>16</v>
      </c>
      <c r="C21" s="13" t="s">
        <v>36</v>
      </c>
      <c r="D21" s="48">
        <v>22</v>
      </c>
      <c r="E21" s="38">
        <v>159</v>
      </c>
      <c r="F21" s="39">
        <f t="shared" si="0"/>
        <v>13</v>
      </c>
      <c r="G21" s="39">
        <f t="shared" si="1"/>
        <v>13</v>
      </c>
      <c r="H21" s="35">
        <v>146</v>
      </c>
      <c r="I21" s="49">
        <v>150</v>
      </c>
      <c r="J21" s="20">
        <v>42</v>
      </c>
      <c r="K21" s="25" t="s">
        <v>58</v>
      </c>
      <c r="L21" s="59">
        <v>13</v>
      </c>
      <c r="M21" s="60">
        <v>98</v>
      </c>
      <c r="N21" s="39" t="str">
        <f t="shared" si="2"/>
        <v>-</v>
      </c>
      <c r="O21" s="39" t="str">
        <f t="shared" si="3"/>
        <v>-</v>
      </c>
      <c r="P21" s="35">
        <v>98</v>
      </c>
      <c r="Q21" s="67">
        <v>79</v>
      </c>
    </row>
    <row r="22" spans="2:17" ht="24.75" customHeight="1" thickBot="1">
      <c r="B22" s="5">
        <v>17</v>
      </c>
      <c r="C22" s="16" t="s">
        <v>40</v>
      </c>
      <c r="D22" s="50">
        <v>70</v>
      </c>
      <c r="E22" s="51">
        <v>544</v>
      </c>
      <c r="F22" s="39">
        <f t="shared" si="0"/>
        <v>178</v>
      </c>
      <c r="G22" s="52">
        <f t="shared" si="1"/>
        <v>178</v>
      </c>
      <c r="H22" s="35">
        <v>366</v>
      </c>
      <c r="I22" s="43">
        <v>399</v>
      </c>
      <c r="J22" s="20">
        <v>43</v>
      </c>
      <c r="K22" s="24" t="s">
        <v>59</v>
      </c>
      <c r="L22" s="45">
        <f>SUM(L21:L21)</f>
        <v>13</v>
      </c>
      <c r="M22" s="45">
        <f>SUM(M21:M21)</f>
        <v>98</v>
      </c>
      <c r="N22" s="45" t="str">
        <f t="shared" si="2"/>
        <v>-</v>
      </c>
      <c r="O22" s="45" t="str">
        <f t="shared" si="3"/>
        <v>-</v>
      </c>
      <c r="P22" s="45">
        <f>SUM(P21:P21)</f>
        <v>98</v>
      </c>
      <c r="Q22" s="66">
        <v>79</v>
      </c>
    </row>
    <row r="23" spans="3:17" ht="24.75" customHeight="1" thickBot="1">
      <c r="C23" s="13" t="s">
        <v>63</v>
      </c>
      <c r="D23" s="59">
        <v>12</v>
      </c>
      <c r="E23" s="60">
        <v>92</v>
      </c>
      <c r="F23" s="39">
        <f>IF(E23-H23=0,"-",E23-H23)</f>
        <v>15</v>
      </c>
      <c r="G23" s="39">
        <f>F23</f>
        <v>15</v>
      </c>
      <c r="H23" s="35">
        <v>77</v>
      </c>
      <c r="I23" s="82">
        <v>72</v>
      </c>
      <c r="J23" s="20">
        <v>44</v>
      </c>
      <c r="K23" s="28" t="s">
        <v>60</v>
      </c>
      <c r="L23" s="72">
        <f>D27+D32+D34+D37+L8+L12+L15+L18+L20+L22</f>
        <v>248</v>
      </c>
      <c r="M23" s="72">
        <f>E27+E32+E34+E37+M8+M12+M15+M18+M20+M22</f>
        <v>1802</v>
      </c>
      <c r="N23" s="72">
        <f t="shared" si="2"/>
        <v>354</v>
      </c>
      <c r="O23" s="72">
        <f t="shared" si="3"/>
        <v>354</v>
      </c>
      <c r="P23" s="72">
        <f>H27+H32+H34+H37+P8+P12+P15+P18+P20+P22</f>
        <v>1448</v>
      </c>
      <c r="Q23" s="64">
        <v>1484</v>
      </c>
    </row>
    <row r="24" spans="2:17" ht="24.75" customHeight="1" thickBot="1">
      <c r="B24" s="5">
        <v>18</v>
      </c>
      <c r="C24" s="15" t="s">
        <v>16</v>
      </c>
      <c r="D24" s="44">
        <f>SUM(D10:D23)</f>
        <v>691</v>
      </c>
      <c r="E24" s="44">
        <f>SUM(E10:E23)</f>
        <v>5144</v>
      </c>
      <c r="F24" s="45">
        <f>IF(E24-H24=0,"-",E24-H24)</f>
        <v>1284</v>
      </c>
      <c r="G24" s="45">
        <f t="shared" si="1"/>
        <v>1284</v>
      </c>
      <c r="H24" s="46">
        <f>SUM(H10:H23)</f>
        <v>3860</v>
      </c>
      <c r="I24" s="47">
        <v>3780</v>
      </c>
      <c r="J24" s="20"/>
      <c r="K24" s="24" t="s">
        <v>61</v>
      </c>
      <c r="L24" s="45">
        <f>D24+L23</f>
        <v>939</v>
      </c>
      <c r="M24" s="45">
        <f>E24+M23</f>
        <v>6946</v>
      </c>
      <c r="N24" s="45">
        <f t="shared" si="2"/>
        <v>1638</v>
      </c>
      <c r="O24" s="45">
        <f t="shared" si="3"/>
        <v>1638</v>
      </c>
      <c r="P24" s="45">
        <f>H24+P23</f>
        <v>5308</v>
      </c>
      <c r="Q24" s="66">
        <v>5264</v>
      </c>
    </row>
    <row r="25" spans="2:17" ht="24.75" customHeight="1">
      <c r="B25" s="5">
        <v>19</v>
      </c>
      <c r="C25" s="13" t="s">
        <v>17</v>
      </c>
      <c r="D25" s="48">
        <v>15</v>
      </c>
      <c r="E25" s="38">
        <v>109</v>
      </c>
      <c r="F25" s="39">
        <f t="shared" si="0"/>
        <v>32</v>
      </c>
      <c r="G25" s="39">
        <f t="shared" si="1"/>
        <v>32</v>
      </c>
      <c r="H25" s="35">
        <v>77</v>
      </c>
      <c r="I25" s="49">
        <v>77</v>
      </c>
      <c r="J25" s="20">
        <v>45</v>
      </c>
      <c r="K25" s="29" t="s">
        <v>62</v>
      </c>
      <c r="L25" s="87" t="s">
        <v>64</v>
      </c>
      <c r="M25" s="88"/>
      <c r="N25" s="88"/>
      <c r="O25" s="88"/>
      <c r="P25" s="88"/>
      <c r="Q25" s="89"/>
    </row>
    <row r="26" spans="3:17" ht="24.75" customHeight="1" thickBot="1">
      <c r="C26" s="14" t="s">
        <v>18</v>
      </c>
      <c r="D26" s="40">
        <v>7</v>
      </c>
      <c r="E26" s="41">
        <v>41</v>
      </c>
      <c r="F26" s="42">
        <f t="shared" si="0"/>
        <v>16</v>
      </c>
      <c r="G26" s="42">
        <f t="shared" si="1"/>
        <v>16</v>
      </c>
      <c r="H26" s="35">
        <v>25</v>
      </c>
      <c r="I26" s="49">
        <v>26</v>
      </c>
      <c r="J26" s="20"/>
      <c r="K26" s="30"/>
      <c r="L26" s="90" t="s">
        <v>66</v>
      </c>
      <c r="M26" s="91"/>
      <c r="N26" s="91"/>
      <c r="O26" s="91"/>
      <c r="P26" s="91"/>
      <c r="Q26" s="92"/>
    </row>
    <row r="27" spans="2:17" ht="24.75" customHeight="1" thickBot="1">
      <c r="B27" s="5">
        <v>20</v>
      </c>
      <c r="C27" s="15" t="s">
        <v>19</v>
      </c>
      <c r="D27" s="44">
        <f>SUM(D25:D26)</f>
        <v>22</v>
      </c>
      <c r="E27" s="44">
        <f>SUM(E25:E26)</f>
        <v>150</v>
      </c>
      <c r="F27" s="45">
        <f>IF(E27-H27=0,"-",E27-H27)</f>
        <v>48</v>
      </c>
      <c r="G27" s="45">
        <f t="shared" si="1"/>
        <v>48</v>
      </c>
      <c r="H27" s="46">
        <f>SUM(H25:H26)</f>
        <v>102</v>
      </c>
      <c r="I27" s="47">
        <v>103</v>
      </c>
      <c r="J27" s="20">
        <v>46</v>
      </c>
      <c r="K27" s="30"/>
      <c r="L27" s="93" t="s">
        <v>65</v>
      </c>
      <c r="M27" s="94"/>
      <c r="N27" s="94"/>
      <c r="O27" s="94"/>
      <c r="P27" s="94"/>
      <c r="Q27" s="95"/>
    </row>
    <row r="28" spans="2:17" ht="24.75" customHeight="1">
      <c r="B28" s="5">
        <v>21</v>
      </c>
      <c r="C28" s="12" t="s">
        <v>20</v>
      </c>
      <c r="D28" s="32">
        <v>12</v>
      </c>
      <c r="E28" s="33">
        <v>78</v>
      </c>
      <c r="F28" s="34">
        <f t="shared" si="0"/>
        <v>3</v>
      </c>
      <c r="G28" s="34">
        <f t="shared" si="1"/>
        <v>3</v>
      </c>
      <c r="H28" s="35">
        <v>75</v>
      </c>
      <c r="I28" s="36">
        <v>73</v>
      </c>
      <c r="J28" s="20">
        <v>47</v>
      </c>
      <c r="K28" s="30"/>
      <c r="L28" s="93"/>
      <c r="M28" s="94"/>
      <c r="N28" s="94"/>
      <c r="O28" s="94"/>
      <c r="P28" s="94"/>
      <c r="Q28" s="95"/>
    </row>
    <row r="29" spans="2:17" ht="24.75" customHeight="1">
      <c r="B29" s="5">
        <v>22</v>
      </c>
      <c r="C29" s="13" t="s">
        <v>21</v>
      </c>
      <c r="D29" s="48">
        <v>13</v>
      </c>
      <c r="E29" s="38">
        <v>88</v>
      </c>
      <c r="F29" s="39">
        <f t="shared" si="0"/>
        <v>23</v>
      </c>
      <c r="G29" s="39">
        <f t="shared" si="1"/>
        <v>23</v>
      </c>
      <c r="H29" s="35">
        <v>65</v>
      </c>
      <c r="I29" s="36">
        <v>65</v>
      </c>
      <c r="J29" s="20">
        <v>48</v>
      </c>
      <c r="K29" s="30"/>
      <c r="L29" s="96"/>
      <c r="M29" s="97"/>
      <c r="N29" s="97"/>
      <c r="O29" s="97"/>
      <c r="P29" s="97"/>
      <c r="Q29" s="98"/>
    </row>
    <row r="30" spans="2:17" ht="24.75" customHeight="1">
      <c r="B30" s="5">
        <v>23</v>
      </c>
      <c r="C30" s="13" t="s">
        <v>22</v>
      </c>
      <c r="D30" s="48">
        <v>17</v>
      </c>
      <c r="E30" s="38">
        <v>119</v>
      </c>
      <c r="F30" s="39">
        <f t="shared" si="0"/>
        <v>19</v>
      </c>
      <c r="G30" s="39">
        <f t="shared" si="1"/>
        <v>19</v>
      </c>
      <c r="H30" s="35">
        <v>100</v>
      </c>
      <c r="I30" s="36">
        <v>101</v>
      </c>
      <c r="J30" s="20">
        <v>49</v>
      </c>
      <c r="K30" s="30"/>
      <c r="L30" s="96"/>
      <c r="M30" s="97"/>
      <c r="N30" s="97"/>
      <c r="O30" s="97"/>
      <c r="P30" s="97"/>
      <c r="Q30" s="98"/>
    </row>
    <row r="31" spans="3:17" ht="24.75" customHeight="1" thickBot="1">
      <c r="C31" s="14" t="s">
        <v>23</v>
      </c>
      <c r="D31" s="40">
        <v>15</v>
      </c>
      <c r="E31" s="41">
        <v>114</v>
      </c>
      <c r="F31" s="42">
        <f t="shared" si="0"/>
        <v>53</v>
      </c>
      <c r="G31" s="42">
        <f t="shared" si="1"/>
        <v>53</v>
      </c>
      <c r="H31" s="35">
        <v>61</v>
      </c>
      <c r="I31" s="36">
        <v>61</v>
      </c>
      <c r="J31" s="20"/>
      <c r="K31" s="30"/>
      <c r="L31" s="74"/>
      <c r="M31" s="75"/>
      <c r="N31" s="75"/>
      <c r="O31" s="75"/>
      <c r="P31" s="75"/>
      <c r="Q31" s="76"/>
    </row>
    <row r="32" spans="2:17" ht="24.75" customHeight="1" thickBot="1">
      <c r="B32" s="5">
        <v>24</v>
      </c>
      <c r="C32" s="15" t="s">
        <v>24</v>
      </c>
      <c r="D32" s="44">
        <f>SUM(D28:D31)</f>
        <v>57</v>
      </c>
      <c r="E32" s="44">
        <f>SUM(E28:E31)</f>
        <v>399</v>
      </c>
      <c r="F32" s="45">
        <f t="shared" si="0"/>
        <v>98</v>
      </c>
      <c r="G32" s="45">
        <f t="shared" si="1"/>
        <v>98</v>
      </c>
      <c r="H32" s="46">
        <f>SUM(H28:H31)</f>
        <v>301</v>
      </c>
      <c r="I32" s="47">
        <v>300</v>
      </c>
      <c r="J32" s="20"/>
      <c r="K32" s="30"/>
      <c r="L32" s="73"/>
      <c r="M32" s="73"/>
      <c r="N32" s="73"/>
      <c r="O32" s="73"/>
      <c r="P32" s="73"/>
      <c r="Q32" s="3"/>
    </row>
    <row r="33" spans="3:17" ht="24.75" customHeight="1" thickBot="1">
      <c r="C33" s="16" t="s">
        <v>25</v>
      </c>
      <c r="D33" s="50">
        <v>14</v>
      </c>
      <c r="E33" s="51">
        <v>115</v>
      </c>
      <c r="F33" s="52">
        <f t="shared" si="0"/>
        <v>44</v>
      </c>
      <c r="G33" s="52">
        <f t="shared" si="1"/>
        <v>44</v>
      </c>
      <c r="H33" s="35">
        <v>71</v>
      </c>
      <c r="I33" s="43">
        <v>71</v>
      </c>
      <c r="J33" s="20"/>
      <c r="K33" s="30"/>
      <c r="L33" s="73"/>
      <c r="M33" s="73"/>
      <c r="N33" s="73"/>
      <c r="O33" s="73"/>
      <c r="P33" s="73"/>
      <c r="Q33" s="3"/>
    </row>
    <row r="34" spans="2:17" ht="24.75" customHeight="1" thickBot="1">
      <c r="B34" s="5">
        <v>25</v>
      </c>
      <c r="C34" s="15" t="s">
        <v>26</v>
      </c>
      <c r="D34" s="44">
        <f>D33</f>
        <v>14</v>
      </c>
      <c r="E34" s="44">
        <f>E33</f>
        <v>115</v>
      </c>
      <c r="F34" s="45">
        <f t="shared" si="0"/>
        <v>44</v>
      </c>
      <c r="G34" s="45">
        <f t="shared" si="1"/>
        <v>44</v>
      </c>
      <c r="H34" s="46">
        <f>H33</f>
        <v>71</v>
      </c>
      <c r="I34" s="47">
        <v>71</v>
      </c>
      <c r="J34" s="20"/>
      <c r="K34" s="30"/>
      <c r="L34" s="73"/>
      <c r="M34" s="73"/>
      <c r="N34" s="73"/>
      <c r="O34" s="73"/>
      <c r="P34" s="73"/>
      <c r="Q34" s="3"/>
    </row>
    <row r="35" spans="2:17" ht="24.75" customHeight="1">
      <c r="B35" s="5">
        <v>26</v>
      </c>
      <c r="C35" s="12" t="s">
        <v>27</v>
      </c>
      <c r="D35" s="32">
        <v>15</v>
      </c>
      <c r="E35" s="33">
        <v>111</v>
      </c>
      <c r="F35" s="34">
        <f t="shared" si="0"/>
        <v>9</v>
      </c>
      <c r="G35" s="34">
        <f t="shared" si="1"/>
        <v>9</v>
      </c>
      <c r="H35" s="35">
        <v>102</v>
      </c>
      <c r="I35" s="36">
        <v>96</v>
      </c>
      <c r="J35" s="20"/>
      <c r="K35" s="30"/>
      <c r="L35" s="77"/>
      <c r="M35" s="1"/>
      <c r="N35" s="2"/>
      <c r="O35" s="2"/>
      <c r="P35" s="2"/>
      <c r="Q35" s="4"/>
    </row>
    <row r="36" spans="3:17" ht="24.75" customHeight="1" thickBot="1">
      <c r="C36" s="14" t="s">
        <v>28</v>
      </c>
      <c r="D36" s="40">
        <v>8</v>
      </c>
      <c r="E36" s="41">
        <v>62</v>
      </c>
      <c r="F36" s="42">
        <f t="shared" si="0"/>
        <v>4</v>
      </c>
      <c r="G36" s="42">
        <f t="shared" si="1"/>
        <v>4</v>
      </c>
      <c r="H36" s="35">
        <v>58</v>
      </c>
      <c r="I36" s="53">
        <v>52</v>
      </c>
      <c r="J36" s="20"/>
      <c r="K36" s="30"/>
      <c r="L36" s="77"/>
      <c r="M36" s="2"/>
      <c r="N36" s="78"/>
      <c r="O36" s="2"/>
      <c r="P36" s="2"/>
      <c r="Q36" s="4"/>
    </row>
    <row r="37" spans="3:17" ht="24.75" customHeight="1" thickBot="1">
      <c r="C37" s="15" t="s">
        <v>29</v>
      </c>
      <c r="D37" s="44">
        <f>SUM(D35:D36)</f>
        <v>23</v>
      </c>
      <c r="E37" s="44">
        <f>SUM(E35:E36)</f>
        <v>173</v>
      </c>
      <c r="F37" s="45">
        <f t="shared" si="0"/>
        <v>13</v>
      </c>
      <c r="G37" s="45">
        <f t="shared" si="1"/>
        <v>13</v>
      </c>
      <c r="H37" s="46">
        <f>SUM(H35:H36)</f>
        <v>160</v>
      </c>
      <c r="I37" s="47">
        <v>148</v>
      </c>
      <c r="K37" s="31"/>
      <c r="L37" s="79"/>
      <c r="M37" s="80"/>
      <c r="N37" s="80"/>
      <c r="O37" s="80"/>
      <c r="P37" s="80"/>
      <c r="Q37" s="81"/>
    </row>
    <row r="38" spans="12:13" ht="12">
      <c r="L38" s="17"/>
      <c r="M38" s="18"/>
    </row>
    <row r="39" ht="12">
      <c r="N39" s="19"/>
    </row>
  </sheetData>
  <sheetProtection selectLockedCells="1"/>
  <mergeCells count="14">
    <mergeCell ref="L29:Q30"/>
    <mergeCell ref="C1:Q1"/>
    <mergeCell ref="N2:Q2"/>
    <mergeCell ref="C3:C4"/>
    <mergeCell ref="E3:E4"/>
    <mergeCell ref="G3:G4"/>
    <mergeCell ref="H3:H4"/>
    <mergeCell ref="K3:K4"/>
    <mergeCell ref="M3:M4"/>
    <mergeCell ref="O3:O4"/>
    <mergeCell ref="P3:P4"/>
    <mergeCell ref="L25:Q25"/>
    <mergeCell ref="L26:Q26"/>
    <mergeCell ref="L27:Q28"/>
  </mergeCells>
  <dataValidations count="1">
    <dataValidation allowBlank="1" showInputMessage="1" showErrorMessage="1" imeMode="off" sqref="D5:I37 L5:Q10 L11:Q24"/>
  </dataValidations>
  <printOptions horizontalCentered="1"/>
  <pageMargins left="0.5905511811023623" right="0.3937007874015748" top="0.5905511811023623" bottom="0.7874015748031497" header="0.5118110236220472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</dc:creator>
  <cp:keywords/>
  <dc:description/>
  <cp:lastModifiedBy>宮城県</cp:lastModifiedBy>
  <cp:lastPrinted>2017-09-14T02:52:47Z</cp:lastPrinted>
  <dcterms:created xsi:type="dcterms:W3CDTF">2000-04-25T07:37:11Z</dcterms:created>
  <dcterms:modified xsi:type="dcterms:W3CDTF">2017-09-14T02:58:31Z</dcterms:modified>
  <cp:category/>
  <cp:version/>
  <cp:contentType/>
  <cp:contentStatus/>
</cp:coreProperties>
</file>