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0.3.73\工事契約班\★スライド\"/>
    </mc:Choice>
  </mc:AlternateContent>
  <bookViews>
    <workbookView xWindow="0" yWindow="0" windowWidth="8040" windowHeight="6360"/>
  </bookViews>
  <sheets>
    <sheet name="基本情報" sheetId="2" r:id="rId1"/>
    <sheet name="様式－１" sheetId="1" r:id="rId2"/>
    <sheet name="様式－１ー１" sheetId="3" r:id="rId3"/>
    <sheet name="様式－２" sheetId="4" r:id="rId4"/>
    <sheet name="様式－３" sheetId="5" r:id="rId5"/>
    <sheet name="様式－３ －１" sheetId="6" r:id="rId6"/>
    <sheet name="様式－３ －２" sheetId="7" r:id="rId7"/>
    <sheet name="様式－３ －３" sheetId="9" r:id="rId8"/>
    <sheet name="様式－４" sheetId="11" r:id="rId9"/>
    <sheet name="様式－５" sheetId="12" r:id="rId10"/>
    <sheet name="様式－５－１" sheetId="14" r:id="rId11"/>
    <sheet name="様式－５－１ &lt;別添&gt;" sheetId="15" r:id="rId12"/>
    <sheet name="様式－６" sheetId="16" r:id="rId13"/>
    <sheet name="様式－６ (1％未満)" sheetId="17" r:id="rId14"/>
    <sheet name="様式６－１" sheetId="18" r:id="rId15"/>
    <sheet name="様式－７" sheetId="20" r:id="rId16"/>
    <sheet name="様式７－１" sheetId="22" r:id="rId17"/>
  </sheets>
  <definedNames>
    <definedName name="_xlnm.Print_Area" localSheetId="1">'様式－１'!$A$1:$G$31</definedName>
    <definedName name="_xlnm.Print_Area" localSheetId="2">'様式－１ー１'!$A$1:$K$55</definedName>
    <definedName name="_xlnm.Print_Area" localSheetId="3">'様式－２'!$A$1:$H$25</definedName>
    <definedName name="_xlnm.Print_Area" localSheetId="4">'様式－３'!$A$1:$K$55</definedName>
    <definedName name="_xlnm.Print_Area" localSheetId="5">'様式－３ －１'!$A$1:$L$45</definedName>
    <definedName name="_xlnm.Print_Area" localSheetId="6">'様式－３ －２'!$A$1:$O$18</definedName>
    <definedName name="_xlnm.Print_Area" localSheetId="7">'様式－３ －３'!$A$1:$Q$36</definedName>
    <definedName name="_xlnm.Print_Area" localSheetId="8">'様式－４'!$A$1:$H$26</definedName>
    <definedName name="_xlnm.Print_Area" localSheetId="9">'様式－５'!$A$1:$E$30</definedName>
    <definedName name="_xlnm.Print_Area" localSheetId="10">'様式－５－１'!$A$1:$F$17</definedName>
    <definedName name="_xlnm.Print_Area" localSheetId="11">'様式－５－１ &lt;別添&gt;'!$A$1:$F$36</definedName>
    <definedName name="_xlnm.Print_Area" localSheetId="13">'様式－６ (1％未満)'!$A$1:$G$30</definedName>
    <definedName name="_xlnm.Print_Area" localSheetId="14">'様式６－１'!$A$1:$J$36</definedName>
    <definedName name="_xlnm.Print_Area" localSheetId="15">'様式－７'!$A$1:$G$27</definedName>
    <definedName name="_xlnm.Print_Area" localSheetId="16">'様式７－１'!$A$1:$G$28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22" l="1"/>
  <c r="C22" i="22"/>
  <c r="C21" i="22"/>
  <c r="C20" i="22"/>
  <c r="A6" i="22"/>
  <c r="E10" i="22"/>
  <c r="E23" i="20"/>
  <c r="E22" i="20"/>
  <c r="D21" i="20"/>
  <c r="E8" i="20"/>
  <c r="E9" i="20"/>
  <c r="E7" i="20"/>
  <c r="A5" i="20"/>
  <c r="B34" i="18"/>
  <c r="B33" i="18"/>
  <c r="B32" i="18"/>
  <c r="B28" i="18"/>
  <c r="B27" i="18"/>
  <c r="B7" i="18"/>
  <c r="C24" i="17"/>
  <c r="B14" i="17"/>
  <c r="E11" i="17"/>
  <c r="A9" i="17"/>
  <c r="C23" i="16"/>
  <c r="B12" i="16"/>
  <c r="E9" i="16"/>
  <c r="A7" i="16"/>
  <c r="D5" i="15"/>
  <c r="D9" i="15" s="1"/>
  <c r="E20" i="15" s="1"/>
  <c r="E17" i="14"/>
  <c r="D13" i="14"/>
  <c r="E10" i="14"/>
  <c r="E9" i="14"/>
  <c r="D7" i="14"/>
  <c r="D5" i="14"/>
  <c r="C19" i="11"/>
  <c r="C18" i="11"/>
  <c r="F15" i="11"/>
  <c r="A12" i="11"/>
  <c r="Q33" i="9"/>
  <c r="Q21" i="9"/>
  <c r="Q20" i="9"/>
  <c r="Q24" i="9" s="1"/>
  <c r="Q25" i="9" s="1"/>
  <c r="Q9" i="9"/>
  <c r="L17" i="7"/>
  <c r="N15" i="7"/>
  <c r="N13" i="7"/>
  <c r="N12" i="7"/>
  <c r="F12" i="7"/>
  <c r="N10" i="7"/>
  <c r="N9" i="7"/>
  <c r="F9" i="7"/>
  <c r="D33" i="6"/>
  <c r="F32" i="6"/>
  <c r="F31" i="6"/>
  <c r="F30" i="6"/>
  <c r="D28" i="6"/>
  <c r="F23" i="6"/>
  <c r="F24" i="6"/>
  <c r="F25" i="6"/>
  <c r="F26" i="6"/>
  <c r="F27" i="6"/>
  <c r="F22" i="6"/>
  <c r="B17" i="6"/>
  <c r="J13" i="6"/>
  <c r="J12" i="6"/>
  <c r="A8" i="6"/>
  <c r="B17" i="5"/>
  <c r="B17" i="3"/>
  <c r="I13" i="5"/>
  <c r="I12" i="5"/>
  <c r="A8" i="5"/>
  <c r="A16" i="4"/>
  <c r="B12" i="4"/>
  <c r="F9" i="4"/>
  <c r="A7" i="4"/>
  <c r="I13" i="3"/>
  <c r="I12" i="3"/>
  <c r="A8" i="3"/>
  <c r="A5" i="1"/>
  <c r="C24" i="1"/>
  <c r="C23" i="1"/>
  <c r="A16" i="1"/>
  <c r="C22" i="1"/>
  <c r="C21" i="1"/>
  <c r="E8" i="1"/>
  <c r="E9" i="1"/>
  <c r="E10" i="1"/>
  <c r="E7" i="1"/>
  <c r="B12" i="1"/>
  <c r="E31" i="15" l="1"/>
  <c r="E33" i="15"/>
  <c r="E26" i="16" s="1"/>
  <c r="E35" i="15" l="1"/>
  <c r="C25" i="16" s="1"/>
</calcChain>
</file>

<file path=xl/sharedStrings.xml><?xml version="1.0" encoding="utf-8"?>
<sst xmlns="http://schemas.openxmlformats.org/spreadsheetml/2006/main" count="863" uniqueCount="302">
  <si>
    <t>　　</t>
    <phoneticPr fontId="1"/>
  </si>
  <si>
    <t>工事名</t>
    <phoneticPr fontId="1"/>
  </si>
  <si>
    <t xml:space="preserve"> 令和　　　年　　月　　日</t>
    <phoneticPr fontId="1"/>
  </si>
  <si>
    <t>　　１</t>
    <phoneticPr fontId="1"/>
  </si>
  <si>
    <t>令和　　　年　　月　　日</t>
    <phoneticPr fontId="1"/>
  </si>
  <si>
    <t>受注者</t>
    <rPh sb="0" eb="3">
      <t>ジュチュウシャ</t>
    </rPh>
    <phoneticPr fontId="1"/>
  </si>
  <si>
    <t>　代表者</t>
    <rPh sb="1" eb="4">
      <t>ダイヒョウシャ</t>
    </rPh>
    <phoneticPr fontId="1"/>
  </si>
  <si>
    <t>工事請負契約書第２７条第５項に基づく請負代金額の変更請求について</t>
    <phoneticPr fontId="1"/>
  </si>
  <si>
    <t>工事名</t>
  </si>
  <si>
    <t>工事名</t>
    <rPh sb="0" eb="3">
      <t>コウジメイ</t>
    </rPh>
    <phoneticPr fontId="1"/>
  </si>
  <si>
    <t>工事番号</t>
    <rPh sb="0" eb="2">
      <t>コウジ</t>
    </rPh>
    <rPh sb="2" eb="4">
      <t>バンゴウ</t>
    </rPh>
    <phoneticPr fontId="1"/>
  </si>
  <si>
    <t>✕○✕○工事</t>
    <rPh sb="4" eb="6">
      <t>コウジ</t>
    </rPh>
    <phoneticPr fontId="1"/>
  </si>
  <si>
    <t>　　住　所</t>
    <rPh sb="2" eb="3">
      <t>ジュウ</t>
    </rPh>
    <rPh sb="4" eb="5">
      <t>ショ</t>
    </rPh>
    <phoneticPr fontId="1"/>
  </si>
  <si>
    <t>　　氏　名</t>
    <rPh sb="2" eb="3">
      <t>シ</t>
    </rPh>
    <rPh sb="4" eb="5">
      <t>ナ</t>
    </rPh>
    <phoneticPr fontId="1"/>
  </si>
  <si>
    <t>受注者</t>
    <rPh sb="0" eb="3">
      <t>ジュチュウシャ</t>
    </rPh>
    <phoneticPr fontId="1"/>
  </si>
  <si>
    <t>（合）宮城県建設工業</t>
    <rPh sb="1" eb="2">
      <t>ゴウ</t>
    </rPh>
    <rPh sb="3" eb="6">
      <t>ミヤギケン</t>
    </rPh>
    <rPh sb="6" eb="8">
      <t>ケンセツ</t>
    </rPh>
    <rPh sb="8" eb="10">
      <t>コウギョウ</t>
    </rPh>
    <phoneticPr fontId="1"/>
  </si>
  <si>
    <t>代表取締役　青葉　太郎</t>
    <rPh sb="0" eb="2">
      <t>ダイヒョウ</t>
    </rPh>
    <rPh sb="2" eb="5">
      <t>トリシマリヤク</t>
    </rPh>
    <rPh sb="6" eb="8">
      <t>アオバ</t>
    </rPh>
    <rPh sb="9" eb="11">
      <t>タロウ</t>
    </rPh>
    <phoneticPr fontId="1"/>
  </si>
  <si>
    <t>上杉　次郎</t>
    <rPh sb="0" eb="2">
      <t>カミスギ</t>
    </rPh>
    <rPh sb="3" eb="5">
      <t>ジロウ</t>
    </rPh>
    <phoneticPr fontId="1"/>
  </si>
  <si>
    <t>１</t>
    <phoneticPr fontId="1"/>
  </si>
  <si>
    <t>２</t>
  </si>
  <si>
    <t>３</t>
  </si>
  <si>
    <t>４</t>
  </si>
  <si>
    <t>５</t>
  </si>
  <si>
    <t>仙台市青葉区本町３丁目８番１号</t>
    <rPh sb="0" eb="3">
      <t>センダイシ</t>
    </rPh>
    <rPh sb="3" eb="6">
      <t>アオバク</t>
    </rPh>
    <rPh sb="6" eb="8">
      <t>ホンチョウ</t>
    </rPh>
    <rPh sb="9" eb="10">
      <t>チョウ</t>
    </rPh>
    <rPh sb="10" eb="11">
      <t>メ</t>
    </rPh>
    <rPh sb="12" eb="13">
      <t>バン</t>
    </rPh>
    <rPh sb="14" eb="15">
      <t>ゴウ</t>
    </rPh>
    <phoneticPr fontId="1"/>
  </si>
  <si>
    <t>路線名</t>
    <rPh sb="0" eb="3">
      <t>ロセンメイ</t>
    </rPh>
    <phoneticPr fontId="1"/>
  </si>
  <si>
    <t>工期</t>
    <rPh sb="0" eb="2">
      <t>コウキ</t>
    </rPh>
    <phoneticPr fontId="1"/>
  </si>
  <si>
    <t>契約日</t>
    <rPh sb="0" eb="3">
      <t>ケイヤクビ</t>
    </rPh>
    <phoneticPr fontId="1"/>
  </si>
  <si>
    <t>から</t>
    <phoneticPr fontId="1"/>
  </si>
  <si>
    <t>まで</t>
    <phoneticPr fontId="1"/>
  </si>
  <si>
    <t>記</t>
    <rPh sb="0" eb="1">
      <t>キ</t>
    </rPh>
    <phoneticPr fontId="1"/>
  </si>
  <si>
    <t>請負代金額</t>
    <rPh sb="0" eb="2">
      <t>ウケオイ</t>
    </rPh>
    <rPh sb="2" eb="4">
      <t>ダイキン</t>
    </rPh>
    <rPh sb="4" eb="5">
      <t>ガク</t>
    </rPh>
    <phoneticPr fontId="1"/>
  </si>
  <si>
    <t>請負代金額（円）</t>
    <rPh sb="0" eb="2">
      <t>ウケオイ</t>
    </rPh>
    <rPh sb="2" eb="4">
      <t>ダイキン</t>
    </rPh>
    <rPh sb="4" eb="5">
      <t>ガク</t>
    </rPh>
    <rPh sb="6" eb="7">
      <t>エン</t>
    </rPh>
    <phoneticPr fontId="1"/>
  </si>
  <si>
    <t>請求する主要品目名・材料名</t>
    <phoneticPr fontId="1"/>
  </si>
  <si>
    <t>【請求する工事材料を具体的に記載】</t>
    <rPh sb="1" eb="3">
      <t>セイキュウ</t>
    </rPh>
    <rPh sb="5" eb="7">
      <t>コウジ</t>
    </rPh>
    <rPh sb="7" eb="9">
      <t>ザイリョウ</t>
    </rPh>
    <rPh sb="10" eb="13">
      <t>グタイテキ</t>
    </rPh>
    <rPh sb="14" eb="16">
      <t>キサイ</t>
    </rPh>
    <phoneticPr fontId="1"/>
  </si>
  <si>
    <t>変更請求概算額</t>
    <rPh sb="0" eb="2">
      <t>ヘンコウ</t>
    </rPh>
    <rPh sb="2" eb="4">
      <t>セイキュウ</t>
    </rPh>
    <rPh sb="4" eb="6">
      <t>ガイサン</t>
    </rPh>
    <rPh sb="6" eb="7">
      <t>ガク</t>
    </rPh>
    <phoneticPr fontId="1"/>
  </si>
  <si>
    <t>※請求の際には，変更請求概算額およびその概算額計算書を作成し，提出すること。
　なお，今回の請求はあくまで概算額であり，精査の結果，請求額が変更となっても問題ない。</t>
  </si>
  <si>
    <t>様式－１</t>
    <rPh sb="0" eb="2">
      <t>ヨウシキ</t>
    </rPh>
    <phoneticPr fontId="1"/>
  </si>
  <si>
    <t xml:space="preserve">令和　　年　　月　　日 </t>
    <rPh sb="0" eb="2">
      <t>レイワ</t>
    </rPh>
    <rPh sb="4" eb="5">
      <t>ネン</t>
    </rPh>
    <rPh sb="7" eb="8">
      <t>ツキ</t>
    </rPh>
    <rPh sb="10" eb="11">
      <t>ニチ</t>
    </rPh>
    <phoneticPr fontId="7"/>
  </si>
  <si>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7"/>
  </si>
  <si>
    <t>（発注者）</t>
    <rPh sb="1" eb="4">
      <t>ハッチュウシャ</t>
    </rPh>
    <phoneticPr fontId="1"/>
  </si>
  <si>
    <t>品　目</t>
    <rPh sb="0" eb="1">
      <t>シナ</t>
    </rPh>
    <rPh sb="2" eb="3">
      <t>モク</t>
    </rPh>
    <phoneticPr fontId="7"/>
  </si>
  <si>
    <t>規　格</t>
    <rPh sb="0" eb="1">
      <t>タダシ</t>
    </rPh>
    <rPh sb="2" eb="3">
      <t>カク</t>
    </rPh>
    <phoneticPr fontId="7"/>
  </si>
  <si>
    <t>単位</t>
    <rPh sb="0" eb="2">
      <t>タンイ</t>
    </rPh>
    <phoneticPr fontId="7"/>
  </si>
  <si>
    <t>購入先</t>
    <rPh sb="0" eb="2">
      <t>コウニュウ</t>
    </rPh>
    <rPh sb="2" eb="3">
      <t>サキ</t>
    </rPh>
    <phoneticPr fontId="1"/>
  </si>
  <si>
    <t>購入年月</t>
    <rPh sb="0" eb="2">
      <t>コウニュウ</t>
    </rPh>
    <rPh sb="2" eb="4">
      <t>ネンゲツ</t>
    </rPh>
    <phoneticPr fontId="7"/>
  </si>
  <si>
    <t>備　考</t>
    <rPh sb="0" eb="1">
      <t>ソナエ</t>
    </rPh>
    <rPh sb="2" eb="3">
      <t>コウ</t>
    </rPh>
    <phoneticPr fontId="7"/>
  </si>
  <si>
    <t>－</t>
    <phoneticPr fontId="1"/>
  </si>
  <si>
    <t>数量</t>
    <rPh sb="0" eb="2">
      <t>スウリョウ</t>
    </rPh>
    <phoneticPr fontId="1"/>
  </si>
  <si>
    <t>当初単価</t>
    <rPh sb="0" eb="2">
      <t>トウショ</t>
    </rPh>
    <rPh sb="2" eb="4">
      <t>タンカ</t>
    </rPh>
    <phoneticPr fontId="1"/>
  </si>
  <si>
    <t>当初想定金額</t>
    <rPh sb="0" eb="2">
      <t>トウショ</t>
    </rPh>
    <rPh sb="2" eb="4">
      <t>ソウテイ</t>
    </rPh>
    <rPh sb="4" eb="6">
      <t>キンガク</t>
    </rPh>
    <phoneticPr fontId="1"/>
  </si>
  <si>
    <t>購入単価</t>
    <rPh sb="0" eb="2">
      <t>コウニュウ</t>
    </rPh>
    <rPh sb="2" eb="4">
      <t>タンカ</t>
    </rPh>
    <phoneticPr fontId="1"/>
  </si>
  <si>
    <t>購入金額</t>
    <rPh sb="0" eb="2">
      <t>コウニュウ</t>
    </rPh>
    <rPh sb="2" eb="4">
      <t>キンガク</t>
    </rPh>
    <phoneticPr fontId="1"/>
  </si>
  <si>
    <t>差額</t>
    <rPh sb="0" eb="1">
      <t>サ</t>
    </rPh>
    <rPh sb="1" eb="2">
      <t>ガク</t>
    </rPh>
    <phoneticPr fontId="7"/>
  </si>
  <si>
    <t>様式－１－１</t>
    <rPh sb="0" eb="2">
      <t>ヨウシキ</t>
    </rPh>
    <phoneticPr fontId="7"/>
  </si>
  <si>
    <t>発注者</t>
    <rPh sb="0" eb="3">
      <t>ハッチュウシャ</t>
    </rPh>
    <phoneticPr fontId="1"/>
  </si>
  <si>
    <t>□□土木事務所長</t>
    <rPh sb="2" eb="4">
      <t>ドボク</t>
    </rPh>
    <rPh sb="4" eb="7">
      <t>ジムショ</t>
    </rPh>
    <rPh sb="7" eb="8">
      <t>チョウ</t>
    </rPh>
    <phoneticPr fontId="1"/>
  </si>
  <si>
    <t>（発注者）</t>
    <phoneticPr fontId="1"/>
  </si>
  <si>
    <t>２．対象材料は、品目毎および購入年月毎にとりまとめるものとする。なお、とりまとめ数量欄が足りない場合は、複数枚になってもよい。</t>
  </si>
  <si>
    <t>３．変動額から受注者の負担額を差し引いて、単品スライド請求額を算出する計算過程を、別紙に記載すること。</t>
  </si>
  <si>
    <t>（注）</t>
    <rPh sb="1" eb="2">
      <t>チュウ</t>
    </rPh>
    <phoneticPr fontId="1"/>
  </si>
  <si>
    <t>記載例</t>
    <rPh sb="0" eb="3">
      <t>キサイレイ</t>
    </rPh>
    <phoneticPr fontId="1"/>
  </si>
  <si>
    <t>○鋼</t>
    <rPh sb="1" eb="2">
      <t>コウ</t>
    </rPh>
    <phoneticPr fontId="1"/>
  </si>
  <si>
    <t>○</t>
    <phoneticPr fontId="1"/>
  </si>
  <si>
    <t>t</t>
    <phoneticPr fontId="1"/>
  </si>
  <si>
    <t>○○.○</t>
    <phoneticPr fontId="1"/>
  </si>
  <si>
    <t>○○○.○</t>
    <phoneticPr fontId="1"/>
  </si>
  <si>
    <t>○○,○○○</t>
    <phoneticPr fontId="1"/>
  </si>
  <si>
    <t>○○○,○○○</t>
    <phoneticPr fontId="1"/>
  </si>
  <si>
    <t>○,○○○,○○○</t>
    <phoneticPr fontId="1"/>
  </si>
  <si>
    <t>R○年○月</t>
    <rPh sb="2" eb="3">
      <t>ネン</t>
    </rPh>
    <rPh sb="3" eb="5">
      <t>マルガツ</t>
    </rPh>
    <phoneticPr fontId="1"/>
  </si>
  <si>
    <t>R○年○月　計</t>
    <rPh sb="2" eb="3">
      <t>ネン</t>
    </rPh>
    <rPh sb="3" eb="5">
      <t>マルガツ</t>
    </rPh>
    <rPh sb="6" eb="7">
      <t>ケイ</t>
    </rPh>
    <phoneticPr fontId="1"/>
  </si>
  <si>
    <t>R○年△月</t>
    <rPh sb="2" eb="3">
      <t>ネン</t>
    </rPh>
    <rPh sb="4" eb="5">
      <t>ガツ</t>
    </rPh>
    <phoneticPr fontId="1"/>
  </si>
  <si>
    <t>R○年△月　計</t>
    <rPh sb="2" eb="3">
      <t>ネン</t>
    </rPh>
    <rPh sb="4" eb="5">
      <t>ガツ</t>
    </rPh>
    <rPh sb="6" eb="7">
      <t>ケイ</t>
    </rPh>
    <phoneticPr fontId="1"/>
  </si>
  <si>
    <t>○鋼計</t>
    <rPh sb="1" eb="2">
      <t>コウ</t>
    </rPh>
    <rPh sb="2" eb="3">
      <t>ケイ</t>
    </rPh>
    <phoneticPr fontId="1"/>
  </si>
  <si>
    <t>○鋼合計</t>
    <rPh sb="0" eb="2">
      <t>マルコウ</t>
    </rPh>
    <rPh sb="2" eb="4">
      <t>ゴウケイ</t>
    </rPh>
    <phoneticPr fontId="1"/>
  </si>
  <si>
    <t>鋼材類　合計</t>
    <rPh sb="0" eb="2">
      <t>コウザイ</t>
    </rPh>
    <rPh sb="2" eb="3">
      <t>ルイ</t>
    </rPh>
    <rPh sb="4" eb="6">
      <t>ゴウケイ</t>
    </rPh>
    <phoneticPr fontId="1"/>
  </si>
  <si>
    <t>L</t>
    <phoneticPr fontId="1"/>
  </si>
  <si>
    <t>□油</t>
  </si>
  <si>
    <t>□油計</t>
    <rPh sb="2" eb="3">
      <t>ケイ</t>
    </rPh>
    <phoneticPr fontId="1"/>
  </si>
  <si>
    <t>○○○</t>
    <phoneticPr fontId="1"/>
  </si>
  <si>
    <t>○,○○○</t>
    <phoneticPr fontId="1"/>
  </si>
  <si>
    <t>□油合計</t>
    <rPh sb="2" eb="4">
      <t>ゴウケイ</t>
    </rPh>
    <phoneticPr fontId="1"/>
  </si>
  <si>
    <t>△油</t>
    <phoneticPr fontId="1"/>
  </si>
  <si>
    <t>R○年□月</t>
    <rPh sb="2" eb="3">
      <t>ネン</t>
    </rPh>
    <rPh sb="4" eb="5">
      <t>ガツ</t>
    </rPh>
    <phoneticPr fontId="1"/>
  </si>
  <si>
    <t>△油計</t>
    <rPh sb="2" eb="3">
      <t>ケイ</t>
    </rPh>
    <phoneticPr fontId="1"/>
  </si>
  <si>
    <t>燃料油　合計</t>
    <rPh sb="0" eb="3">
      <t>ネンリョウユ</t>
    </rPh>
    <rPh sb="4" eb="6">
      <t>ゴウケイ</t>
    </rPh>
    <phoneticPr fontId="1"/>
  </si>
  <si>
    <t>R○年□月　計</t>
    <rPh sb="2" eb="3">
      <t>ネン</t>
    </rPh>
    <rPh sb="4" eb="5">
      <t>ガツ</t>
    </rPh>
    <rPh sb="6" eb="7">
      <t>ケイ</t>
    </rPh>
    <phoneticPr fontId="1"/>
  </si>
  <si>
    <t>△油合計</t>
    <rPh sb="2" eb="4">
      <t>ゴウケイ</t>
    </rPh>
    <phoneticPr fontId="1"/>
  </si>
  <si>
    <t>変動額</t>
    <rPh sb="0" eb="2">
      <t>ヘンドウ</t>
    </rPh>
    <rPh sb="2" eb="3">
      <t>ガク</t>
    </rPh>
    <phoneticPr fontId="1"/>
  </si>
  <si>
    <t>単品スライド請求額</t>
    <rPh sb="0" eb="2">
      <t>タンピン</t>
    </rPh>
    <rPh sb="6" eb="9">
      <t>セイキュウガク</t>
    </rPh>
    <phoneticPr fontId="1"/>
  </si>
  <si>
    <t>工 事 名</t>
    <phoneticPr fontId="7"/>
  </si>
  <si>
    <t xml:space="preserve"> 商号又は名称</t>
    <rPh sb="1" eb="3">
      <t>ショウゴウ</t>
    </rPh>
    <rPh sb="3" eb="4">
      <t>マタ</t>
    </rPh>
    <rPh sb="5" eb="7">
      <t>メイショウ</t>
    </rPh>
    <phoneticPr fontId="1"/>
  </si>
  <si>
    <t xml:space="preserve"> 代表者氏名</t>
    <rPh sb="1" eb="4">
      <t>ダイヒョウシャ</t>
    </rPh>
    <rPh sb="4" eb="6">
      <t>シメイ</t>
    </rPh>
    <phoneticPr fontId="1"/>
  </si>
  <si>
    <t>１．購入先，購入単価，購入数量等を証明出来る場合は，その資料（納品書等）を添付の上，併せて監督職員に提出すること。証明できない場合は，</t>
  </si>
  <si>
    <t>　　概算数量を記載の上，その算出根拠を記した書類を提出すること。</t>
  </si>
  <si>
    <t>２．対象材料は，品目毎および購入年月毎にとりまとめるものとする。なお，とりまとめ数量欄が足りない場合は，複数枚になってもよい。</t>
  </si>
  <si>
    <t>３．変動額から受注者の負担額を差し引いて，単品スライド請求額を算出する計算過程を，別紙に記載すること。</t>
  </si>
  <si>
    <t>４．詳細に数量計算が出来る場合は，様式－３を用いてもよい。</t>
  </si>
  <si>
    <t xml:space="preserve"> </t>
    <phoneticPr fontId="1"/>
  </si>
  <si>
    <t>（発注者）</t>
    <phoneticPr fontId="1"/>
  </si>
  <si>
    <t xml:space="preserve">  </t>
  </si>
  <si>
    <t>令和　　　年　　　月　　　日</t>
    <phoneticPr fontId="1"/>
  </si>
  <si>
    <t>様式－２</t>
    <phoneticPr fontId="1"/>
  </si>
  <si>
    <t>○○第　　　　号</t>
    <phoneticPr fontId="1"/>
  </si>
  <si>
    <t>（受注者）</t>
    <phoneticPr fontId="1"/>
  </si>
  <si>
    <t>記</t>
    <rPh sb="0" eb="1">
      <t>キ</t>
    </rPh>
    <phoneticPr fontId="1"/>
  </si>
  <si>
    <t>スライド額協議開始日</t>
    <rPh sb="4" eb="5">
      <t>ガク</t>
    </rPh>
    <rPh sb="5" eb="7">
      <t>キョウギ</t>
    </rPh>
    <rPh sb="7" eb="10">
      <t>カイシビ</t>
    </rPh>
    <phoneticPr fontId="1"/>
  </si>
  <si>
    <t>※受注者からの請求日から７日以降に工期の延期を想定している場合は，「工期末の４５日前」と記載する。</t>
  </si>
  <si>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7"/>
  </si>
  <si>
    <t>様式－３</t>
    <rPh sb="0" eb="2">
      <t>ヨウシキ</t>
    </rPh>
    <phoneticPr fontId="7"/>
  </si>
  <si>
    <t>工事請負契約書第２７条第５項に基づく請負代金額の変更請求額の内訳は、下記のとおりです。</t>
    <phoneticPr fontId="1"/>
  </si>
  <si>
    <t>●●－００１号</t>
    <rPh sb="6" eb="7">
      <t>ゴウ</t>
    </rPh>
    <phoneticPr fontId="1"/>
  </si>
  <si>
    <t>年度</t>
    <rPh sb="0" eb="2">
      <t>ネンド</t>
    </rPh>
    <phoneticPr fontId="1"/>
  </si>
  <si>
    <t>令和○○年度</t>
    <rPh sb="0" eb="2">
      <t>レイワ</t>
    </rPh>
    <rPh sb="4" eb="6">
      <t>ネンド</t>
    </rPh>
    <phoneticPr fontId="1"/>
  </si>
  <si>
    <t>１．購入先、購入単価、購入数量等を証明出来る場合は、その資料（納品書等）を添付の上、併せて監督職員に提出すること。</t>
  </si>
  <si>
    <t>　　証明できない場合は、概算数量を記載の上、その算出根拠を記した書類を提出すること。</t>
    <phoneticPr fontId="1"/>
  </si>
  <si>
    <t>　　同一の品目で同一年月でも複数の単価がある場合や購入先が異なる場合は、区分するものとする。</t>
    <phoneticPr fontId="1"/>
  </si>
  <si>
    <t>様式－３－１</t>
    <rPh sb="0" eb="2">
      <t>ヨウシキ</t>
    </rPh>
    <phoneticPr fontId="7"/>
  </si>
  <si>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8">
      <t>ソウカツヒョウ</t>
    </rPh>
    <phoneticPr fontId="7"/>
  </si>
  <si>
    <t>令和○年○月○日付けで通知のあった請負代金額の変更に必要な購入した価格等について、下記のとおり資料を提出します。</t>
    <phoneticPr fontId="1"/>
  </si>
  <si>
    <t>使用した
建設機械名</t>
    <rPh sb="0" eb="2">
      <t>シヨウ</t>
    </rPh>
    <rPh sb="5" eb="7">
      <t>ケンセツ</t>
    </rPh>
    <rPh sb="7" eb="9">
      <t>キカイ</t>
    </rPh>
    <rPh sb="9" eb="10">
      <t>メイ</t>
    </rPh>
    <phoneticPr fontId="7"/>
  </si>
  <si>
    <t>使用目的</t>
    <rPh sb="0" eb="2">
      <t>シヨウ</t>
    </rPh>
    <rPh sb="2" eb="4">
      <t>モクテキ</t>
    </rPh>
    <phoneticPr fontId="1"/>
  </si>
  <si>
    <t>証明の
有無</t>
    <rPh sb="0" eb="2">
      <t>ショウメイ</t>
    </rPh>
    <rPh sb="4" eb="6">
      <t>ウム</t>
    </rPh>
    <phoneticPr fontId="1"/>
  </si>
  <si>
    <t>軽油</t>
    <rPh sb="0" eb="2">
      <t>ケイユ</t>
    </rPh>
    <phoneticPr fontId="1"/>
  </si>
  <si>
    <t>１．２号</t>
    <rPh sb="3" eb="4">
      <t>ゴウ</t>
    </rPh>
    <phoneticPr fontId="1"/>
  </si>
  <si>
    <t>宮城石油</t>
    <rPh sb="0" eb="2">
      <t>ミヤギ</t>
    </rPh>
    <rPh sb="2" eb="4">
      <t>セキユ</t>
    </rPh>
    <phoneticPr fontId="1"/>
  </si>
  <si>
    <t>R4年5月</t>
    <rPh sb="2" eb="3">
      <t>ネン</t>
    </rPh>
    <rPh sb="4" eb="5">
      <t>ガツ</t>
    </rPh>
    <phoneticPr fontId="1"/>
  </si>
  <si>
    <t>R4年6月</t>
    <rPh sb="2" eb="3">
      <t>ネン</t>
    </rPh>
    <rPh sb="4" eb="5">
      <t>ガツ</t>
    </rPh>
    <phoneticPr fontId="1"/>
  </si>
  <si>
    <t>R4年7月</t>
    <rPh sb="2" eb="3">
      <t>ネン</t>
    </rPh>
    <rPh sb="4" eb="5">
      <t>ガツ</t>
    </rPh>
    <phoneticPr fontId="1"/>
  </si>
  <si>
    <t>R4年8月</t>
    <rPh sb="2" eb="3">
      <t>ネン</t>
    </rPh>
    <rPh sb="4" eb="5">
      <t>ガツ</t>
    </rPh>
    <phoneticPr fontId="1"/>
  </si>
  <si>
    <t>R4年9月</t>
    <rPh sb="2" eb="3">
      <t>ネン</t>
    </rPh>
    <rPh sb="4" eb="5">
      <t>ガツ</t>
    </rPh>
    <phoneticPr fontId="1"/>
  </si>
  <si>
    <t>R4年10月</t>
    <rPh sb="2" eb="3">
      <t>ネン</t>
    </rPh>
    <rPh sb="5" eb="6">
      <t>ガツ</t>
    </rPh>
    <phoneticPr fontId="1"/>
  </si>
  <si>
    <t>現場内重機</t>
    <rPh sb="0" eb="2">
      <t>ゲンバ</t>
    </rPh>
    <rPh sb="2" eb="3">
      <t>ナイ</t>
    </rPh>
    <rPh sb="3" eb="5">
      <t>ジュウキ</t>
    </rPh>
    <phoneticPr fontId="1"/>
  </si>
  <si>
    <t>有</t>
    <rPh sb="0" eb="1">
      <t>ア</t>
    </rPh>
    <phoneticPr fontId="1"/>
  </si>
  <si>
    <t>別添○○</t>
    <rPh sb="0" eb="2">
      <t>ベッテン</t>
    </rPh>
    <phoneticPr fontId="1"/>
  </si>
  <si>
    <t>購入数量（証明済み）合計</t>
    <rPh sb="0" eb="2">
      <t>コウニュウ</t>
    </rPh>
    <rPh sb="2" eb="4">
      <t>スウリョウ</t>
    </rPh>
    <rPh sb="5" eb="7">
      <t>ショウメイ</t>
    </rPh>
    <rPh sb="7" eb="8">
      <t>ズ</t>
    </rPh>
    <rPh sb="10" eb="12">
      <t>ゴウケイ</t>
    </rPh>
    <phoneticPr fontId="1"/>
  </si>
  <si>
    <t>R4年11月</t>
    <rPh sb="2" eb="3">
      <t>ネン</t>
    </rPh>
    <rPh sb="5" eb="6">
      <t>ガツ</t>
    </rPh>
    <phoneticPr fontId="1"/>
  </si>
  <si>
    <t>R4年12月</t>
    <rPh sb="2" eb="3">
      <t>ネン</t>
    </rPh>
    <rPh sb="5" eb="6">
      <t>ガツ</t>
    </rPh>
    <phoneticPr fontId="1"/>
  </si>
  <si>
    <t>ダンプ</t>
    <phoneticPr fontId="1"/>
  </si>
  <si>
    <t>現場～○○地先（流用先）運搬</t>
    <rPh sb="0" eb="2">
      <t>ゲンバ</t>
    </rPh>
    <rPh sb="5" eb="7">
      <t>ジサキ</t>
    </rPh>
    <rPh sb="8" eb="10">
      <t>リュウヨウ</t>
    </rPh>
    <rPh sb="10" eb="11">
      <t>サキ</t>
    </rPh>
    <rPh sb="12" eb="14">
      <t>ウンパン</t>
    </rPh>
    <phoneticPr fontId="1"/>
  </si>
  <si>
    <t>無</t>
    <rPh sb="0" eb="1">
      <t>ナ</t>
    </rPh>
    <phoneticPr fontId="1"/>
  </si>
  <si>
    <t>購入数量（未証明）合計</t>
    <rPh sb="0" eb="2">
      <t>コウニュウ</t>
    </rPh>
    <rPh sb="2" eb="4">
      <t>スウリョウ</t>
    </rPh>
    <rPh sb="5" eb="6">
      <t>ミ</t>
    </rPh>
    <rPh sb="6" eb="8">
      <t>ショウメイ</t>
    </rPh>
    <rPh sb="9" eb="11">
      <t>ゴウケイ</t>
    </rPh>
    <phoneticPr fontId="1"/>
  </si>
  <si>
    <t>(注)</t>
  </si>
  <si>
    <t>２．対象材料は、品目毎および購入年月毎にとりまとめるものとする。なお、とりまとめ数量欄が足りない場合は、別紙にとりまとめるものとする。</t>
  </si>
  <si>
    <t>１．購入先、購入単価、購入数量等を証明出来る場合は、その資料（納品書等）を添付の上、併せて監督職員に提出すること。</t>
    <phoneticPr fontId="1"/>
  </si>
  <si>
    <t>　　但し同一の品目で同一年月でも複数の単価がある場合は、区分するものとする。</t>
    <phoneticPr fontId="1"/>
  </si>
  <si>
    <t>　　また、当該品目が同一月で複数の工種や機械で使用されている場合、監督職員より工種や機械毎等の内訳を提出するよう要求があった場合など、</t>
    <phoneticPr fontId="1"/>
  </si>
  <si>
    <t xml:space="preserve">    追加資料が必要な場合がある。</t>
    <phoneticPr fontId="1"/>
  </si>
  <si>
    <t>様式－３－２</t>
    <rPh sb="0" eb="2">
      <t>ヨウシキ</t>
    </rPh>
    <phoneticPr fontId="7"/>
  </si>
  <si>
    <t>各所資機材の材料証明書</t>
    <rPh sb="0" eb="2">
      <t>カクショ</t>
    </rPh>
    <rPh sb="2" eb="5">
      <t>シキザイ</t>
    </rPh>
    <rPh sb="6" eb="8">
      <t>ザイリョウ</t>
    </rPh>
    <rPh sb="8" eb="11">
      <t>ショウメイショ</t>
    </rPh>
    <phoneticPr fontId="1"/>
  </si>
  <si>
    <t>購入先</t>
    <rPh sb="0" eb="3">
      <t>コウニュウサキ</t>
    </rPh>
    <phoneticPr fontId="1"/>
  </si>
  <si>
    <t>運搬費の内燃料代</t>
    <rPh sb="0" eb="3">
      <t>ウンパンヒ</t>
    </rPh>
    <rPh sb="4" eb="5">
      <t>ウチ</t>
    </rPh>
    <rPh sb="5" eb="8">
      <t>ネンリョウダイ</t>
    </rPh>
    <phoneticPr fontId="1"/>
  </si>
  <si>
    <t>数量</t>
    <rPh sb="0" eb="2">
      <t>スウリョウ</t>
    </rPh>
    <phoneticPr fontId="7"/>
  </si>
  <si>
    <t>購入単価</t>
    <rPh sb="0" eb="2">
      <t>コウニュウ</t>
    </rPh>
    <rPh sb="2" eb="4">
      <t>タンカ</t>
    </rPh>
    <phoneticPr fontId="7"/>
  </si>
  <si>
    <t>購入金額</t>
    <rPh sb="0" eb="2">
      <t>コウニュウ</t>
    </rPh>
    <rPh sb="2" eb="4">
      <t>キンガク</t>
    </rPh>
    <phoneticPr fontId="7"/>
  </si>
  <si>
    <t>出荷元</t>
    <rPh sb="0" eb="3">
      <t>シュッカモト</t>
    </rPh>
    <phoneticPr fontId="7"/>
  </si>
  <si>
    <t>再生骨材</t>
    <rPh sb="0" eb="2">
      <t>サイセイ</t>
    </rPh>
    <rPh sb="2" eb="4">
      <t>コツザイ</t>
    </rPh>
    <phoneticPr fontId="1"/>
  </si>
  <si>
    <t>40mm</t>
    <phoneticPr fontId="1"/>
  </si>
  <si>
    <t>m3</t>
    <phoneticPr fontId="1"/>
  </si>
  <si>
    <t>宮城砂利</t>
    <rPh sb="0" eb="2">
      <t>ミヤギ</t>
    </rPh>
    <rPh sb="2" eb="4">
      <t>ジャリ</t>
    </rPh>
    <phoneticPr fontId="1"/>
  </si>
  <si>
    <t>R○年4月</t>
    <rPh sb="2" eb="3">
      <t>ネン</t>
    </rPh>
    <rPh sb="4" eb="5">
      <t>ガツ</t>
    </rPh>
    <phoneticPr fontId="1"/>
  </si>
  <si>
    <t>仙台石油</t>
    <rPh sb="0" eb="2">
      <t>センダイ</t>
    </rPh>
    <rPh sb="2" eb="4">
      <t>セキユ</t>
    </rPh>
    <phoneticPr fontId="1"/>
  </si>
  <si>
    <t>R○年7月</t>
    <rPh sb="2" eb="3">
      <t>ネン</t>
    </rPh>
    <rPh sb="4" eb="5">
      <t>ガツ</t>
    </rPh>
    <phoneticPr fontId="1"/>
  </si>
  <si>
    <t>重建設機械</t>
    <rPh sb="0" eb="1">
      <t>ジュウ</t>
    </rPh>
    <rPh sb="1" eb="3">
      <t>ケンセツ</t>
    </rPh>
    <rPh sb="3" eb="5">
      <t>キカイ</t>
    </rPh>
    <phoneticPr fontId="1"/>
  </si>
  <si>
    <t>ブルドーザ21t級</t>
    <rPh sb="8" eb="9">
      <t>キュウ</t>
    </rPh>
    <phoneticPr fontId="1"/>
  </si>
  <si>
    <t>回</t>
    <rPh sb="0" eb="1">
      <t>カイ</t>
    </rPh>
    <phoneticPr fontId="1"/>
  </si>
  <si>
    <t>宮城リース</t>
    <rPh sb="0" eb="2">
      <t>ミヤギ</t>
    </rPh>
    <phoneticPr fontId="1"/>
  </si>
  <si>
    <t>R○年8月</t>
    <rPh sb="2" eb="3">
      <t>ネン</t>
    </rPh>
    <rPh sb="4" eb="5">
      <t>ガツ</t>
    </rPh>
    <phoneticPr fontId="1"/>
  </si>
  <si>
    <t>勾当台石油</t>
    <rPh sb="0" eb="3">
      <t>コウトウダイ</t>
    </rPh>
    <rPh sb="3" eb="5">
      <t>セキユ</t>
    </rPh>
    <phoneticPr fontId="1"/>
  </si>
  <si>
    <t>計</t>
    <rPh sb="0" eb="1">
      <t>ケイ</t>
    </rPh>
    <phoneticPr fontId="1"/>
  </si>
  <si>
    <t>様式－３－３</t>
    <rPh sb="0" eb="2">
      <t>ヨウシキ</t>
    </rPh>
    <phoneticPr fontId="7"/>
  </si>
  <si>
    <t>建設機械の貨物自動車等による運搬にかかる運搬金額計算総括表（提出資料）</t>
    <rPh sb="0" eb="2">
      <t>ケンセツ</t>
    </rPh>
    <rPh sb="2" eb="4">
      <t>キカイ</t>
    </rPh>
    <rPh sb="5" eb="7">
      <t>カモツ</t>
    </rPh>
    <rPh sb="7" eb="10">
      <t>ジドウシャ</t>
    </rPh>
    <rPh sb="10" eb="11">
      <t>ナド</t>
    </rPh>
    <rPh sb="14" eb="16">
      <t>ウンパン</t>
    </rPh>
    <rPh sb="20" eb="22">
      <t>ウンパン</t>
    </rPh>
    <rPh sb="22" eb="24">
      <t>キンガク</t>
    </rPh>
    <rPh sb="24" eb="26">
      <t>ケイサン</t>
    </rPh>
    <rPh sb="26" eb="29">
      <t>ソウカツヒョウ</t>
    </rPh>
    <rPh sb="30" eb="32">
      <t>テイシュツ</t>
    </rPh>
    <rPh sb="32" eb="34">
      <t>シリョウ</t>
    </rPh>
    <phoneticPr fontId="1"/>
  </si>
  <si>
    <t>建設機械名・規格</t>
    <rPh sb="0" eb="2">
      <t>ケンセツ</t>
    </rPh>
    <rPh sb="2" eb="4">
      <t>キカイ</t>
    </rPh>
    <rPh sb="4" eb="5">
      <t>メイ</t>
    </rPh>
    <rPh sb="6" eb="8">
      <t>キカク</t>
    </rPh>
    <phoneticPr fontId="1"/>
  </si>
  <si>
    <t>路面切削機</t>
    <rPh sb="0" eb="1">
      <t>ロ</t>
    </rPh>
    <rPh sb="1" eb="2">
      <t>メン</t>
    </rPh>
    <rPh sb="2" eb="3">
      <t>セツ</t>
    </rPh>
    <rPh sb="3" eb="4">
      <t>サク</t>
    </rPh>
    <rPh sb="4" eb="5">
      <t>キ</t>
    </rPh>
    <phoneticPr fontId="1"/>
  </si>
  <si>
    <t>機械名</t>
    <rPh sb="0" eb="2">
      <t>キカイ</t>
    </rPh>
    <rPh sb="2" eb="3">
      <t>メイ</t>
    </rPh>
    <phoneticPr fontId="7"/>
  </si>
  <si>
    <t>規格</t>
    <rPh sb="0" eb="2">
      <t>キカク</t>
    </rPh>
    <phoneticPr fontId="7"/>
  </si>
  <si>
    <t>（ｔ積）</t>
    <rPh sb="2" eb="3">
      <t>ツミ</t>
    </rPh>
    <phoneticPr fontId="1"/>
  </si>
  <si>
    <t>（ｋｍ）</t>
    <phoneticPr fontId="1"/>
  </si>
  <si>
    <t>運搬距離</t>
    <rPh sb="0" eb="2">
      <t>ウンパン</t>
    </rPh>
    <rPh sb="2" eb="4">
      <t>キョリ</t>
    </rPh>
    <phoneticPr fontId="7"/>
  </si>
  <si>
    <t>積載重量</t>
    <rPh sb="0" eb="2">
      <t>セキサイ</t>
    </rPh>
    <rPh sb="2" eb="4">
      <t>ジュウリョウ</t>
    </rPh>
    <phoneticPr fontId="7"/>
  </si>
  <si>
    <t>（ｔ）</t>
    <phoneticPr fontId="1"/>
  </si>
  <si>
    <t>運搬車両</t>
    <rPh sb="0" eb="2">
      <t>ウンパン</t>
    </rPh>
    <rPh sb="2" eb="4">
      <t>シャリョウ</t>
    </rPh>
    <phoneticPr fontId="1"/>
  </si>
  <si>
    <t>基本運賃</t>
    <rPh sb="0" eb="2">
      <t>キホン</t>
    </rPh>
    <rPh sb="2" eb="4">
      <t>ウンチン</t>
    </rPh>
    <phoneticPr fontId="7"/>
  </si>
  <si>
    <t>×（</t>
  </si>
  <si>
    <t>×（</t>
    <phoneticPr fontId="7"/>
  </si>
  <si>
    <t>特大品</t>
    <rPh sb="0" eb="2">
      <t>トクダイ</t>
    </rPh>
    <rPh sb="2" eb="3">
      <t>ヒン</t>
    </rPh>
    <phoneticPr fontId="7"/>
  </si>
  <si>
    <t>＋</t>
    <phoneticPr fontId="7"/>
  </si>
  <si>
    <t>悪路</t>
    <rPh sb="0" eb="2">
      <t>アクロ</t>
    </rPh>
    <phoneticPr fontId="7"/>
  </si>
  <si>
    <t>深夜早朝</t>
    <rPh sb="0" eb="2">
      <t>シンヤ</t>
    </rPh>
    <rPh sb="2" eb="4">
      <t>ソウチョウ</t>
    </rPh>
    <phoneticPr fontId="7"/>
  </si>
  <si>
    <t>）＋</t>
  </si>
  <si>
    <t>冬期割増</t>
    <rPh sb="0" eb="2">
      <t>トウキ</t>
    </rPh>
    <rPh sb="2" eb="4">
      <t>ワリマシ</t>
    </rPh>
    <phoneticPr fontId="7"/>
  </si>
  <si>
    <t>）＋</t>
    <phoneticPr fontId="7"/>
  </si>
  <si>
    <t>地区割増・
その他</t>
    <rPh sb="0" eb="2">
      <t>チク</t>
    </rPh>
    <rPh sb="2" eb="4">
      <t>ワリマシ</t>
    </rPh>
    <rPh sb="8" eb="9">
      <t>タ</t>
    </rPh>
    <phoneticPr fontId="7"/>
  </si>
  <si>
    <t>＝</t>
    <phoneticPr fontId="7"/>
  </si>
  <si>
    <t>合計</t>
    <rPh sb="0" eb="2">
      <t>ゴウケイ</t>
    </rPh>
    <phoneticPr fontId="7"/>
  </si>
  <si>
    <t>機械搬入所在地</t>
    <rPh sb="0" eb="2">
      <t>キカイ</t>
    </rPh>
    <rPh sb="2" eb="4">
      <t>ハンニュウ</t>
    </rPh>
    <rPh sb="4" eb="6">
      <t>ショザイ</t>
    </rPh>
    <rPh sb="6" eb="7">
      <t>チ</t>
    </rPh>
    <phoneticPr fontId="1"/>
  </si>
  <si>
    <t>仙台市青葉区</t>
    <rPh sb="0" eb="3">
      <t>センダイシ</t>
    </rPh>
    <rPh sb="3" eb="6">
      <t>アオバク</t>
    </rPh>
    <phoneticPr fontId="1"/>
  </si>
  <si>
    <t>現場所在地</t>
    <rPh sb="0" eb="2">
      <t>ゲンバ</t>
    </rPh>
    <rPh sb="2" eb="5">
      <t>ショザイチ</t>
    </rPh>
    <phoneticPr fontId="1"/>
  </si>
  <si>
    <t>大崎市古川</t>
    <rPh sb="0" eb="3">
      <t>オオサキシ</t>
    </rPh>
    <rPh sb="3" eb="5">
      <t>フルカワ</t>
    </rPh>
    <phoneticPr fontId="1"/>
  </si>
  <si>
    <t>機械搬出場所</t>
    <rPh sb="0" eb="2">
      <t>キカイ</t>
    </rPh>
    <rPh sb="2" eb="4">
      <t>ハンシュツ</t>
    </rPh>
    <rPh sb="4" eb="6">
      <t>バショ</t>
    </rPh>
    <phoneticPr fontId="1"/>
  </si>
  <si>
    <t>運賃</t>
    <rPh sb="0" eb="2">
      <t>ウンチン</t>
    </rPh>
    <phoneticPr fontId="1"/>
  </si>
  <si>
    <t>セミトレーラ</t>
    <phoneticPr fontId="1"/>
  </si>
  <si>
    <t>×（</t>
    <phoneticPr fontId="1"/>
  </si>
  <si>
    <t>重建設機械の分解、組立及び輸送にかかる運搬金額計算総括表（提出資料）</t>
    <rPh sb="0" eb="1">
      <t>シゲ</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8">
      <t>ソウカツヒョウ</t>
    </rPh>
    <rPh sb="29" eb="31">
      <t>テイシュツ</t>
    </rPh>
    <rPh sb="31" eb="33">
      <t>シリョウ</t>
    </rPh>
    <phoneticPr fontId="1"/>
  </si>
  <si>
    <t>ブルドーザ 21ｔ級</t>
    <rPh sb="9" eb="10">
      <t>キュウ</t>
    </rPh>
    <phoneticPr fontId="1"/>
  </si>
  <si>
    <t>トラック</t>
    <phoneticPr fontId="1"/>
  </si>
  <si>
    <t>合計往復</t>
    <rPh sb="0" eb="2">
      <t>ゴウケイ</t>
    </rPh>
    <rPh sb="2" eb="4">
      <t>オウフク</t>
    </rPh>
    <phoneticPr fontId="1"/>
  </si>
  <si>
    <t>仮設材（鋼矢板、H形鋼、覆工板等）の運搬にかかる運搬金額計算総括表（提出資料）</t>
    <rPh sb="0" eb="2">
      <t>カセツ</t>
    </rPh>
    <rPh sb="2" eb="3">
      <t>ザイ</t>
    </rPh>
    <rPh sb="4" eb="7">
      <t>コウヤイタ</t>
    </rPh>
    <rPh sb="9" eb="10">
      <t>ガタ</t>
    </rPh>
    <rPh sb="10" eb="11">
      <t>コウ</t>
    </rPh>
    <rPh sb="12" eb="15">
      <t>フッコウバン</t>
    </rPh>
    <rPh sb="15" eb="16">
      <t>ナド</t>
    </rPh>
    <rPh sb="18" eb="20">
      <t>ウンパン</t>
    </rPh>
    <rPh sb="24" eb="26">
      <t>ウンパン</t>
    </rPh>
    <rPh sb="26" eb="28">
      <t>キンガク</t>
    </rPh>
    <rPh sb="28" eb="30">
      <t>ケイサン</t>
    </rPh>
    <rPh sb="30" eb="33">
      <t>ソウカツヒョウ</t>
    </rPh>
    <rPh sb="34" eb="36">
      <t>テイシュツ</t>
    </rPh>
    <rPh sb="36" eb="38">
      <t>シリョウ</t>
    </rPh>
    <phoneticPr fontId="1"/>
  </si>
  <si>
    <t>仮設材</t>
    <rPh sb="0" eb="2">
      <t>カセツ</t>
    </rPh>
    <rPh sb="2" eb="3">
      <t>ザイ</t>
    </rPh>
    <phoneticPr fontId="1"/>
  </si>
  <si>
    <t>H鋼(12m以内)</t>
    <rPh sb="1" eb="2">
      <t>コウ</t>
    </rPh>
    <rPh sb="6" eb="8">
      <t>イナイ</t>
    </rPh>
    <phoneticPr fontId="1"/>
  </si>
  <si>
    <t>数量
（ｔ）</t>
    <rPh sb="0" eb="2">
      <t>スウリョウ</t>
    </rPh>
    <phoneticPr fontId="7"/>
  </si>
  <si>
    <t>基本運賃
（ｔ）</t>
    <rPh sb="0" eb="2">
      <t>キホン</t>
    </rPh>
    <rPh sb="2" eb="4">
      <t>ウンチン</t>
    </rPh>
    <phoneticPr fontId="7"/>
  </si>
  <si>
    <t>×</t>
  </si>
  <si>
    <t>×</t>
    <phoneticPr fontId="7"/>
  </si>
  <si>
    <t>その他</t>
    <rPh sb="2" eb="3">
      <t>タ</t>
    </rPh>
    <phoneticPr fontId="7"/>
  </si>
  <si>
    <t>×（１＋</t>
  </si>
  <si>
    <t>×（１＋</t>
    <phoneticPr fontId="7"/>
  </si>
  <si>
    <t>×（１＋</t>
    <phoneticPr fontId="1"/>
  </si>
  <si>
    <t>様式－４</t>
    <phoneticPr fontId="1"/>
  </si>
  <si>
    <t xml:space="preserve"> ※本様式は、発注者から協議開始日に受注者に対象の品目、規格、数量等について通知する場合に必要に応じて使用。</t>
    <phoneticPr fontId="1"/>
  </si>
  <si>
    <t>スライド変更等協議書</t>
    <rPh sb="4" eb="6">
      <t>ヘンコウ</t>
    </rPh>
    <rPh sb="6" eb="7">
      <t>トウ</t>
    </rPh>
    <rPh sb="7" eb="10">
      <t>キョウギショ</t>
    </rPh>
    <phoneticPr fontId="1"/>
  </si>
  <si>
    <t>工期又は履行期間：</t>
    <rPh sb="0" eb="2">
      <t>コウキ</t>
    </rPh>
    <rPh sb="2" eb="3">
      <t>マタ</t>
    </rPh>
    <rPh sb="4" eb="6">
      <t>リコウ</t>
    </rPh>
    <rPh sb="6" eb="8">
      <t>キカン</t>
    </rPh>
    <phoneticPr fontId="1"/>
  </si>
  <si>
    <t>件　　　　　　名：</t>
    <rPh sb="0" eb="1">
      <t>ケン</t>
    </rPh>
    <rPh sb="7" eb="8">
      <t>メイ</t>
    </rPh>
    <phoneticPr fontId="1"/>
  </si>
  <si>
    <r>
      <t>　令和　　年　　月　　日付けで請求のあった工事請負契約書第２７条第５項の適用に基づく請負代金額の変更請求について別添のとおりの品目、規格、数量としたので協議します。
　</t>
    </r>
    <r>
      <rPr>
        <i/>
        <sz val="12"/>
        <color theme="1"/>
        <rFont val="ＭＳ ゴシック"/>
        <family val="3"/>
        <charset val="128"/>
      </rPr>
      <t>（また、本協議書の通知日をもって協議開始の日とします。（必要に応じて記載））</t>
    </r>
    <rPh sb="1" eb="3">
      <t>レイワ</t>
    </rPh>
    <rPh sb="5" eb="6">
      <t>ネン</t>
    </rPh>
    <rPh sb="8" eb="9">
      <t>ガツ</t>
    </rPh>
    <rPh sb="11" eb="12">
      <t>ニチ</t>
    </rPh>
    <phoneticPr fontId="1"/>
  </si>
  <si>
    <t>品　　目</t>
    <rPh sb="0" eb="1">
      <t>シナ</t>
    </rPh>
    <rPh sb="3" eb="4">
      <t>モク</t>
    </rPh>
    <phoneticPr fontId="20"/>
  </si>
  <si>
    <t>規　格</t>
    <rPh sb="0" eb="1">
      <t>タダシ</t>
    </rPh>
    <rPh sb="2" eb="3">
      <t>カク</t>
    </rPh>
    <phoneticPr fontId="20"/>
  </si>
  <si>
    <t>単位</t>
    <rPh sb="0" eb="2">
      <t>タンイ</t>
    </rPh>
    <phoneticPr fontId="20"/>
  </si>
  <si>
    <t>数　量</t>
    <rPh sb="0" eb="1">
      <t>カズ</t>
    </rPh>
    <rPh sb="2" eb="3">
      <t>リョウ</t>
    </rPh>
    <phoneticPr fontId="20"/>
  </si>
  <si>
    <t>備　　　　考</t>
    <rPh sb="0" eb="1">
      <t>ソナエ</t>
    </rPh>
    <rPh sb="5" eb="6">
      <t>コウ</t>
    </rPh>
    <phoneticPr fontId="20"/>
  </si>
  <si>
    <t>様式－５</t>
    <rPh sb="0" eb="2">
      <t>ヨウシキ</t>
    </rPh>
    <phoneticPr fontId="20"/>
  </si>
  <si>
    <t>(　別　添　)</t>
    <rPh sb="2" eb="3">
      <t>ベツ</t>
    </rPh>
    <rPh sb="4" eb="5">
      <t>テン</t>
    </rPh>
    <phoneticPr fontId="20"/>
  </si>
  <si>
    <t>工事標準請負契約書第２７条第５項の対象材料内訳表</t>
    <rPh sb="0" eb="2">
      <t>コウジ</t>
    </rPh>
    <rPh sb="2" eb="4">
      <t>ヒョウジュン</t>
    </rPh>
    <rPh sb="4" eb="6">
      <t>ウケオイ</t>
    </rPh>
    <rPh sb="6" eb="9">
      <t>ケイヤクショ</t>
    </rPh>
    <rPh sb="9" eb="10">
      <t>ダイ</t>
    </rPh>
    <rPh sb="12" eb="13">
      <t>ジョウ</t>
    </rPh>
    <rPh sb="13" eb="14">
      <t>ダイ</t>
    </rPh>
    <rPh sb="15" eb="16">
      <t>コウ</t>
    </rPh>
    <rPh sb="17" eb="19">
      <t>タイショウ</t>
    </rPh>
    <rPh sb="19" eb="21">
      <t>ザイリョウ</t>
    </rPh>
    <rPh sb="21" eb="23">
      <t>ウチワケ</t>
    </rPh>
    <rPh sb="23" eb="24">
      <t>ヒョウ</t>
    </rPh>
    <phoneticPr fontId="20"/>
  </si>
  <si>
    <t>様式－５－１</t>
    <rPh sb="0" eb="2">
      <t>ヨウシキ</t>
    </rPh>
    <phoneticPr fontId="20"/>
  </si>
  <si>
    <t>ス　ラ　イ　ド　調　書</t>
    <rPh sb="8" eb="9">
      <t>チョウ</t>
    </rPh>
    <rPh sb="10" eb="11">
      <t>ショ</t>
    </rPh>
    <phoneticPr fontId="20"/>
  </si>
  <si>
    <t>（消費税相当額を含む）</t>
    <rPh sb="1" eb="4">
      <t>ショウヒゼイ</t>
    </rPh>
    <rPh sb="4" eb="7">
      <t>ソウトウガク</t>
    </rPh>
    <rPh sb="8" eb="9">
      <t>フク</t>
    </rPh>
    <phoneticPr fontId="1"/>
  </si>
  <si>
    <t>スライド金額（Ｓ）</t>
    <rPh sb="4" eb="6">
      <t>キンガク</t>
    </rPh>
    <phoneticPr fontId="1"/>
  </si>
  <si>
    <t>うち取引に係る消費税及
び地方消費税の額</t>
    <rPh sb="2" eb="4">
      <t>トリヒキ</t>
    </rPh>
    <rPh sb="5" eb="6">
      <t>カカ</t>
    </rPh>
    <rPh sb="7" eb="10">
      <t>ショウヒゼイ</t>
    </rPh>
    <rPh sb="10" eb="11">
      <t>オヨ</t>
    </rPh>
    <rPh sb="13" eb="15">
      <t>チホウ</t>
    </rPh>
    <rPh sb="15" eb="18">
      <t>ショウヒゼイ</t>
    </rPh>
    <rPh sb="19" eb="20">
      <t>ガク</t>
    </rPh>
    <phoneticPr fontId="1"/>
  </si>
  <si>
    <t>自）</t>
    <rPh sb="0" eb="1">
      <t>ジ</t>
    </rPh>
    <phoneticPr fontId="1"/>
  </si>
  <si>
    <t>至）</t>
    <rPh sb="0" eb="1">
      <t>イタ</t>
    </rPh>
    <phoneticPr fontId="1"/>
  </si>
  <si>
    <t>○○○○工事に係る物価の変動に基づくスライド額計算書</t>
  </si>
  <si>
    <t>①請負代金額</t>
    <rPh sb="1" eb="3">
      <t>ウケオイ</t>
    </rPh>
    <rPh sb="3" eb="5">
      <t>ダイキン</t>
    </rPh>
    <rPh sb="5" eb="6">
      <t>ガク</t>
    </rPh>
    <phoneticPr fontId="1"/>
  </si>
  <si>
    <t>＜別添＞</t>
    <rPh sb="1" eb="3">
      <t>ベッテン</t>
    </rPh>
    <phoneticPr fontId="1"/>
  </si>
  <si>
    <t>②既済部分出来高金額</t>
    <rPh sb="1" eb="3">
      <t>キサイ</t>
    </rPh>
    <rPh sb="3" eb="5">
      <t>ブブン</t>
    </rPh>
    <rPh sb="5" eb="8">
      <t>デキダカ</t>
    </rPh>
    <rPh sb="8" eb="10">
      <t>キンガク</t>
    </rPh>
    <phoneticPr fontId="1"/>
  </si>
  <si>
    <t>③スライド対象請負金額（①－②）</t>
    <rPh sb="5" eb="7">
      <t>タイショウ</t>
    </rPh>
    <rPh sb="7" eb="9">
      <t>ウケオイ</t>
    </rPh>
    <rPh sb="9" eb="11">
      <t>キンガク</t>
    </rPh>
    <phoneticPr fontId="1"/>
  </si>
  <si>
    <t>（消費税含む・落札率考慮）</t>
    <rPh sb="1" eb="4">
      <t>ショウヒゼイ</t>
    </rPh>
    <rPh sb="4" eb="5">
      <t>フク</t>
    </rPh>
    <rPh sb="7" eb="9">
      <t>ラクサツ</t>
    </rPh>
    <rPh sb="9" eb="10">
      <t>リツ</t>
    </rPh>
    <rPh sb="10" eb="12">
      <t>コウリョ</t>
    </rPh>
    <phoneticPr fontId="1"/>
  </si>
  <si>
    <r>
      <t>④（Ｍ</t>
    </r>
    <r>
      <rPr>
        <vertAlign val="superscript"/>
        <sz val="11"/>
        <rFont val="ＭＳ ゴシック"/>
        <family val="3"/>
        <charset val="128"/>
      </rPr>
      <t>変更鋼</t>
    </r>
    <r>
      <rPr>
        <sz val="11"/>
        <rFont val="ＭＳ ゴシック"/>
        <family val="3"/>
        <charset val="128"/>
      </rPr>
      <t>－Ｍ</t>
    </r>
    <r>
      <rPr>
        <vertAlign val="superscript"/>
        <sz val="11"/>
        <rFont val="ＭＳ ゴシック"/>
        <family val="3"/>
        <charset val="128"/>
      </rPr>
      <t>当初鋼</t>
    </r>
    <r>
      <rPr>
        <sz val="11"/>
        <rFont val="ＭＳ ゴシック"/>
        <family val="3"/>
        <charset val="128"/>
      </rPr>
      <t>）</t>
    </r>
    <rPh sb="3" eb="5">
      <t>ヘンコウ</t>
    </rPh>
    <rPh sb="5" eb="6">
      <t>コウ</t>
    </rPh>
    <rPh sb="8" eb="10">
      <t>トウショ</t>
    </rPh>
    <rPh sb="10" eb="11">
      <t>コウ</t>
    </rPh>
    <phoneticPr fontId="1"/>
  </si>
  <si>
    <r>
      <t>⑤（Ｍ</t>
    </r>
    <r>
      <rPr>
        <vertAlign val="superscript"/>
        <sz val="11"/>
        <rFont val="ＭＳ ゴシック"/>
        <family val="3"/>
        <charset val="128"/>
      </rPr>
      <t>変更油</t>
    </r>
    <r>
      <rPr>
        <sz val="11"/>
        <rFont val="ＭＳ ゴシック"/>
        <family val="3"/>
        <charset val="128"/>
      </rPr>
      <t>－Ｍ</t>
    </r>
    <r>
      <rPr>
        <vertAlign val="superscript"/>
        <sz val="11"/>
        <rFont val="ＭＳ ゴシック"/>
        <family val="3"/>
        <charset val="128"/>
      </rPr>
      <t>当初油</t>
    </r>
    <r>
      <rPr>
        <sz val="11"/>
        <rFont val="ＭＳ ゴシック"/>
        <family val="3"/>
        <charset val="128"/>
      </rPr>
      <t>）</t>
    </r>
    <rPh sb="3" eb="5">
      <t>ヘンコウ</t>
    </rPh>
    <rPh sb="5" eb="6">
      <t>アブラ</t>
    </rPh>
    <rPh sb="8" eb="10">
      <t>トウショ</t>
    </rPh>
    <rPh sb="10" eb="11">
      <t>アブラ</t>
    </rPh>
    <phoneticPr fontId="1"/>
  </si>
  <si>
    <r>
      <t>④（Ｍ</t>
    </r>
    <r>
      <rPr>
        <vertAlign val="superscript"/>
        <sz val="11"/>
        <rFont val="ＭＳ ゴシック"/>
        <family val="3"/>
        <charset val="128"/>
      </rPr>
      <t>変更材料</t>
    </r>
    <r>
      <rPr>
        <sz val="11"/>
        <rFont val="ＭＳ ゴシック"/>
        <family val="3"/>
        <charset val="128"/>
      </rPr>
      <t>－Ｍ</t>
    </r>
    <r>
      <rPr>
        <vertAlign val="superscript"/>
        <sz val="11"/>
        <rFont val="ＭＳ ゴシック"/>
        <family val="3"/>
        <charset val="128"/>
      </rPr>
      <t>当初材料</t>
    </r>
    <r>
      <rPr>
        <sz val="11"/>
        <rFont val="ＭＳ ゴシック"/>
        <family val="3"/>
        <charset val="128"/>
      </rPr>
      <t>）</t>
    </r>
    <rPh sb="3" eb="5">
      <t>ヘンコウ</t>
    </rPh>
    <rPh sb="5" eb="7">
      <t>ザイリョウ</t>
    </rPh>
    <rPh sb="9" eb="11">
      <t>トウショ</t>
    </rPh>
    <rPh sb="11" eb="13">
      <t>ザイリョウ</t>
    </rPh>
    <phoneticPr fontId="1"/>
  </si>
  <si>
    <t>１）スライド額（Ｓ）</t>
    <rPh sb="6" eb="7">
      <t>ガク</t>
    </rPh>
    <phoneticPr fontId="1"/>
  </si>
  <si>
    <t>（万円未満切り捨て）</t>
    <rPh sb="1" eb="2">
      <t>マン</t>
    </rPh>
    <rPh sb="2" eb="5">
      <t>エンミマン</t>
    </rPh>
    <rPh sb="5" eb="6">
      <t>キ</t>
    </rPh>
    <rPh sb="7" eb="8">
      <t>ス</t>
    </rPh>
    <phoneticPr fontId="1"/>
  </si>
  <si>
    <t>３）消費税相当額＝スライド額（Ｓ）×０．１＝</t>
    <phoneticPr fontId="1"/>
  </si>
  <si>
    <t>４）スライド額（Ｓ）＝スライド額（Ｓ'）＋消費税相当額</t>
    <phoneticPr fontId="1"/>
  </si>
  <si>
    <t>２）スライド額（Ｓ'）＝ スライド額Ｓ×１００／１１０＝</t>
    <rPh sb="6" eb="7">
      <t>ガク</t>
    </rPh>
    <phoneticPr fontId="1"/>
  </si>
  <si>
    <t>様式－６</t>
    <phoneticPr fontId="1"/>
  </si>
  <si>
    <t>工事標準請負契約約款第２７条第８項に基づく協議開始日について（通知）</t>
    <phoneticPr fontId="1"/>
  </si>
  <si>
    <t>　令和 年 月 日付けで請求のあった標記について，工事請負契約書第２６条第７項に基づき，下記のとおり協議する。
　なお，異存がなければ，別添の様式による工事請負契約書に記名のうえ提出願いたい。</t>
  </si>
  <si>
    <t>スライド変更金額</t>
    <rPh sb="4" eb="6">
      <t>ヘンコウ</t>
    </rPh>
    <rPh sb="6" eb="8">
      <t>キンガク</t>
    </rPh>
    <phoneticPr fontId="1"/>
  </si>
  <si>
    <t>うち取引に係わる消費税及び地方消費税の額</t>
    <phoneticPr fontId="1"/>
  </si>
  <si>
    <t>工事請負契約書第２７条第５項に基づく請負代金額の変更について（協議）</t>
    <rPh sb="2" eb="4">
      <t>ウケオイ</t>
    </rPh>
    <rPh sb="4" eb="7">
      <t>ケイヤクショ</t>
    </rPh>
    <rPh sb="18" eb="20">
      <t>ウケオイ</t>
    </rPh>
    <rPh sb="20" eb="22">
      <t>ダイキン</t>
    </rPh>
    <rPh sb="22" eb="23">
      <t>ガク</t>
    </rPh>
    <rPh sb="24" eb="26">
      <t>ヘンコウ</t>
    </rPh>
    <rPh sb="31" eb="33">
      <t>キョウギ</t>
    </rPh>
    <phoneticPr fontId="1"/>
  </si>
  <si>
    <t>　令和 年 月 日付けで請求のあった標記について，工事請負契約書第２６条第７項に基づき，下記のとおり協議する。</t>
    <phoneticPr fontId="1"/>
  </si>
  <si>
    <t>２</t>
    <phoneticPr fontId="1"/>
  </si>
  <si>
    <t>スライド変更可否</t>
    <rPh sb="4" eb="6">
      <t>ヘンコウ</t>
    </rPh>
    <rPh sb="6" eb="8">
      <t>カヒ</t>
    </rPh>
    <phoneticPr fontId="1"/>
  </si>
  <si>
    <t>スライドの適用が認められない</t>
    <phoneticPr fontId="1"/>
  </si>
  <si>
    <t>３</t>
    <phoneticPr fontId="1"/>
  </si>
  <si>
    <t>理由</t>
    <rPh sb="0" eb="2">
      <t>リユウ</t>
    </rPh>
    <phoneticPr fontId="1"/>
  </si>
  <si>
    <t>スライド額が請負代金額の１％を超えないため</t>
    <phoneticPr fontId="1"/>
  </si>
  <si>
    <t>変更契約事項</t>
  </si>
  <si>
    <t>２．工事請負契約書第２６条第５項の規定に基づく賃金又は物価の変動</t>
  </si>
  <si>
    <t>による変更</t>
  </si>
  <si>
    <t>第○回変更契約書とともに保有する。</t>
  </si>
  <si>
    <t>工事請負変更契約書（第　回）</t>
    <phoneticPr fontId="1"/>
  </si>
  <si>
    <t>３．その他，原請負契約書及び第○回変更契約書条項のとおり</t>
  </si>
  <si>
    <t>　上記変更契約の証として本書２通を作り，当事者記入のうえ，各自１通を原請負契約書及び</t>
  </si>
  <si>
    <t>令和　　年　　月　　日</t>
    <phoneticPr fontId="1"/>
  </si>
  <si>
    <t>（受注者）</t>
    <rPh sb="1" eb="4">
      <t>ジュチュウシャ</t>
    </rPh>
    <phoneticPr fontId="1"/>
  </si>
  <si>
    <t>　　住所</t>
    <rPh sb="2" eb="4">
      <t>ジュウショ</t>
    </rPh>
    <phoneticPr fontId="1"/>
  </si>
  <si>
    <t>　　氏名</t>
    <rPh sb="2" eb="4">
      <t>シメイ</t>
    </rPh>
    <phoneticPr fontId="1"/>
  </si>
  <si>
    <t>　　住所：</t>
    <rPh sb="2" eb="4">
      <t>ジュウショ</t>
    </rPh>
    <phoneticPr fontId="1"/>
  </si>
  <si>
    <t>　　氏名：</t>
    <rPh sb="2" eb="4">
      <t>シメイ</t>
    </rPh>
    <phoneticPr fontId="1"/>
  </si>
  <si>
    <t>　　代表者</t>
    <rPh sb="2" eb="5">
      <t>ダイヒョウシャ</t>
    </rPh>
    <phoneticPr fontId="1"/>
  </si>
  <si>
    <t>仙台市青葉区本町３丁目８番８号</t>
    <rPh sb="0" eb="3">
      <t>センダイシ</t>
    </rPh>
    <rPh sb="3" eb="6">
      <t>アオバク</t>
    </rPh>
    <rPh sb="6" eb="8">
      <t>ホンチョウ</t>
    </rPh>
    <rPh sb="9" eb="10">
      <t>チョウ</t>
    </rPh>
    <rPh sb="10" eb="11">
      <t>メ</t>
    </rPh>
    <rPh sb="12" eb="13">
      <t>バン</t>
    </rPh>
    <rPh sb="14" eb="15">
      <t>ゴウ</t>
    </rPh>
    <phoneticPr fontId="1"/>
  </si>
  <si>
    <t>基本情報</t>
    <rPh sb="0" eb="2">
      <t>キホン</t>
    </rPh>
    <rPh sb="2" eb="4">
      <t>ジョウホウ</t>
    </rPh>
    <phoneticPr fontId="1"/>
  </si>
  <si>
    <t>様式６－１</t>
    <rPh sb="0" eb="2">
      <t>ヨウシキ</t>
    </rPh>
    <phoneticPr fontId="1"/>
  </si>
  <si>
    <t xml:space="preserve">１．変更工事請負金額 </t>
    <phoneticPr fontId="1"/>
  </si>
  <si>
    <t xml:space="preserve">うち取引に係わる消費税及び地方消費税金額 </t>
    <phoneticPr fontId="1"/>
  </si>
  <si>
    <t>様式－７</t>
    <rPh sb="0" eb="2">
      <t>ヨウシキ</t>
    </rPh>
    <phoneticPr fontId="1"/>
  </si>
  <si>
    <t>請 負 工 事 既 済 部 分 検 査 請 求 書</t>
    <phoneticPr fontId="1"/>
  </si>
  <si>
    <t>工　　事　　名</t>
    <rPh sb="0" eb="1">
      <t>コウ</t>
    </rPh>
    <rPh sb="3" eb="4">
      <t>コト</t>
    </rPh>
    <rPh sb="6" eb="7">
      <t>ナ</t>
    </rPh>
    <phoneticPr fontId="1"/>
  </si>
  <si>
    <t>工　　　　　期</t>
    <rPh sb="0" eb="1">
      <t>コウ</t>
    </rPh>
    <rPh sb="6" eb="7">
      <t>キ</t>
    </rPh>
    <phoneticPr fontId="1"/>
  </si>
  <si>
    <t>自</t>
    <rPh sb="0" eb="1">
      <t>ジ</t>
    </rPh>
    <phoneticPr fontId="1"/>
  </si>
  <si>
    <t>至</t>
    <rPh sb="0" eb="1">
      <t>イタ</t>
    </rPh>
    <phoneticPr fontId="1"/>
  </si>
  <si>
    <t>工事請負契約書第41条第２項により既済部分検査を請求します。
今回、請求する部分払いの範囲については、工事請負契約書第２６条第５項の
請求対象とすることを併せて要請します。</t>
    <phoneticPr fontId="1"/>
  </si>
  <si>
    <t>　　(注) １．監督職員に提出</t>
    <phoneticPr fontId="1"/>
  </si>
  <si>
    <t>既済部分確認通知書</t>
    <phoneticPr fontId="1"/>
  </si>
  <si>
    <t>工事場所</t>
    <rPh sb="0" eb="2">
      <t>コウジ</t>
    </rPh>
    <rPh sb="2" eb="4">
      <t>バショ</t>
    </rPh>
    <phoneticPr fontId="1"/>
  </si>
  <si>
    <t>古川佐沼線</t>
    <rPh sb="0" eb="2">
      <t>フルカワ</t>
    </rPh>
    <rPh sb="2" eb="4">
      <t>サヌマ</t>
    </rPh>
    <rPh sb="4" eb="5">
      <t>セン</t>
    </rPh>
    <phoneticPr fontId="1"/>
  </si>
  <si>
    <t>４</t>
    <phoneticPr fontId="1"/>
  </si>
  <si>
    <t>（当初）</t>
    <rPh sb="1" eb="3">
      <t>トウショ</t>
    </rPh>
    <phoneticPr fontId="1"/>
  </si>
  <si>
    <t>下記工事について，検査の結果，既済部分を確認したので通知します。</t>
  </si>
  <si>
    <t>当該既済部分検査で確認した出来高は工事請負契約書第２６条第５項の請求対象とする。</t>
    <phoneticPr fontId="1"/>
  </si>
  <si>
    <t>なお，既済部分に相応する請負代金額を￥　　　　　　　　-と算定したので異存がなければ部分払の請求を行われたい。</t>
    <phoneticPr fontId="1"/>
  </si>
  <si>
    <t>様式７－１</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</si>
</sst>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quot;#,##0_);[Red]\(&quot;¥&quot;#,##0\)"/>
    <numFmt numFmtId="177" formatCode="yyyy&quot;年&quot;m&quot;月&quot;;@"/>
    <numFmt numFmtId="178" formatCode="#,##0&quot; 円&quot;"/>
    <numFmt numFmtId="179" formatCode="\(&quot;増&quot;\)&quot;¥&quot;#,##0;\(&quot;減&quot;\)&quot;¥&quot;#,##0"/>
    <numFmt numFmtId="180" formatCode="\(&quot;増&quot;\)&quot;¥&quot;#,##0\ \-;\(&quot;減&quot;\)&quot;¥&quot;#,##0\ \-"/>
    <numFmt numFmtId="181" formatCode="&quot;¥&quot;#,##0\ \-;&quot;¥&quot;\-#,##0\ \-"/>
  </numFmts>
  <fonts count="25"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Ｐゴシック"/>
      <family val="2"/>
      <charset val="128"/>
      <scheme val="minor"/>
    </font>
    <font>
      <sz val="12"/>
      <color theme="1"/>
      <name val="ＭＳ ゴシック"/>
      <family val="3"/>
      <charset val="128"/>
    </font>
    <font>
      <sz val="11"/>
      <name val="ＭＳ Ｐゴシック"/>
      <family val="3"/>
    </font>
    <font>
      <sz val="10"/>
      <name val="ＭＳ ゴシック"/>
      <family val="3"/>
    </font>
    <font>
      <sz val="6"/>
      <name val="ＭＳ Ｐゴシック"/>
      <family val="3"/>
    </font>
    <font>
      <sz val="10"/>
      <color theme="1"/>
      <name val="ＭＳ ゴシック"/>
      <family val="3"/>
      <charset val="128"/>
    </font>
    <font>
      <sz val="10"/>
      <color indexed="23"/>
      <name val="ＭＳ ゴシック"/>
      <family val="3"/>
      <charset val="128"/>
    </font>
    <font>
      <sz val="10"/>
      <name val="ＭＳ ゴシック"/>
      <family val="3"/>
      <charset val="128"/>
    </font>
    <font>
      <strike/>
      <sz val="10"/>
      <color indexed="23"/>
      <name val="ＭＳ ゴシック"/>
      <family val="3"/>
      <charset val="128"/>
    </font>
    <font>
      <sz val="7"/>
      <name val="ＭＳ ゴシック"/>
      <family val="3"/>
      <charset val="128"/>
    </font>
    <font>
      <sz val="8"/>
      <name val="ＭＳ ゴシック"/>
      <family val="3"/>
      <charset val="128"/>
    </font>
    <font>
      <sz val="11"/>
      <name val="ＭＳ ゴシック"/>
      <family val="3"/>
      <charset val="128"/>
    </font>
    <font>
      <sz val="11"/>
      <color indexed="23"/>
      <name val="ＭＳ ゴシック"/>
      <family val="3"/>
      <charset val="128"/>
    </font>
    <font>
      <sz val="14"/>
      <name val="ＭＳ ゴシック"/>
      <family val="3"/>
      <charset val="128"/>
    </font>
    <font>
      <sz val="14"/>
      <color theme="1"/>
      <name val="ＭＳ ゴシック"/>
      <family val="3"/>
      <charset val="128"/>
    </font>
    <font>
      <i/>
      <sz val="12"/>
      <color theme="1"/>
      <name val="ＭＳ ゴシック"/>
      <family val="3"/>
      <charset val="128"/>
    </font>
    <font>
      <sz val="11"/>
      <name val="ＭＳ Ｐゴシック"/>
      <family val="3"/>
      <charset val="128"/>
    </font>
    <font>
      <sz val="6"/>
      <name val="ＭＳ Ｐゴシック"/>
      <family val="3"/>
      <charset val="128"/>
    </font>
    <font>
      <vertAlign val="superscript"/>
      <sz val="11"/>
      <name val="ＭＳ ゴシック"/>
      <family val="3"/>
      <charset val="128"/>
    </font>
    <font>
      <sz val="16"/>
      <name val="ＭＳ ゴシック"/>
      <family val="3"/>
      <charset val="128"/>
    </font>
    <font>
      <sz val="16"/>
      <color theme="1"/>
      <name val="ＭＳ 明朝"/>
      <family val="1"/>
      <charset val="128"/>
    </font>
    <font>
      <sz val="10"/>
      <color theme="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CCFFCC"/>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9" fillId="0" borderId="0">
      <alignment vertical="center"/>
    </xf>
  </cellStyleXfs>
  <cellXfs count="333">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vertical="center"/>
    </xf>
    <xf numFmtId="0" fontId="4" fillId="0" borderId="0" xfId="0" applyFont="1" applyFill="1">
      <alignment vertical="center"/>
    </xf>
    <xf numFmtId="49" fontId="4" fillId="0" borderId="0" xfId="0" applyNumberFormat="1" applyFont="1" applyAlignment="1">
      <alignment horizontal="right" vertical="center" indent="1"/>
    </xf>
    <xf numFmtId="0" fontId="4" fillId="0" borderId="0" xfId="0" applyFont="1" applyAlignment="1">
      <alignment horizontal="left" vertical="center" inden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right" vertical="center"/>
    </xf>
    <xf numFmtId="0" fontId="6" fillId="0" borderId="0" xfId="2" applyFont="1" applyFill="1" applyAlignment="1">
      <alignment horizontal="right" vertical="center"/>
    </xf>
    <xf numFmtId="0" fontId="6" fillId="0" borderId="0" xfId="2" applyFont="1" applyFill="1" applyAlignment="1">
      <alignment vertical="center"/>
    </xf>
    <xf numFmtId="0" fontId="8" fillId="0" borderId="0" xfId="0" applyFont="1" applyAlignment="1">
      <alignment vertical="center"/>
    </xf>
    <xf numFmtId="0" fontId="9" fillId="0" borderId="0" xfId="2" applyFont="1" applyFill="1" applyAlignment="1">
      <alignment horizontal="right" vertical="center"/>
    </xf>
    <xf numFmtId="0" fontId="10" fillId="0" borderId="0" xfId="2" applyFont="1" applyFill="1" applyAlignment="1">
      <alignment horizontal="centerContinuous" vertical="center"/>
    </xf>
    <xf numFmtId="0" fontId="8" fillId="0" borderId="0" xfId="0" applyFont="1">
      <alignment vertical="center"/>
    </xf>
    <xf numFmtId="0" fontId="10" fillId="0" borderId="0" xfId="2" applyFont="1" applyFill="1" applyAlignment="1">
      <alignment horizontal="center" vertical="center"/>
    </xf>
    <xf numFmtId="0" fontId="10" fillId="0" borderId="0" xfId="2" applyFont="1" applyFill="1" applyAlignment="1">
      <alignment vertical="center"/>
    </xf>
    <xf numFmtId="0" fontId="11" fillId="0" borderId="0" xfId="2" applyFont="1" applyFill="1" applyAlignment="1">
      <alignment vertical="center"/>
    </xf>
    <xf numFmtId="0" fontId="9" fillId="0" borderId="0" xfId="2" applyFont="1" applyFill="1" applyAlignment="1">
      <alignment vertical="center"/>
    </xf>
    <xf numFmtId="0" fontId="10" fillId="0" borderId="2" xfId="2" applyFont="1" applyFill="1" applyBorder="1" applyAlignment="1">
      <alignment horizontal="center" vertical="center"/>
    </xf>
    <xf numFmtId="0" fontId="12" fillId="0" borderId="0" xfId="2" applyFont="1" applyFill="1" applyAlignment="1">
      <alignment horizontal="left" vertical="center" indent="1"/>
    </xf>
    <xf numFmtId="3" fontId="13" fillId="0" borderId="1" xfId="2" applyNumberFormat="1" applyFont="1" applyFill="1" applyBorder="1" applyAlignment="1">
      <alignment horizontal="center" vertical="center"/>
    </xf>
    <xf numFmtId="0" fontId="13" fillId="0" borderId="1" xfId="2" applyFont="1" applyFill="1" applyBorder="1" applyAlignment="1">
      <alignment horizontal="center" vertical="center" wrapText="1"/>
    </xf>
    <xf numFmtId="0" fontId="13" fillId="0" borderId="0" xfId="2" applyFont="1" applyFill="1" applyAlignment="1">
      <alignment vertical="center"/>
    </xf>
    <xf numFmtId="0" fontId="13" fillId="0" borderId="1" xfId="2" applyFont="1" applyFill="1" applyBorder="1" applyAlignment="1">
      <alignment vertical="center" shrinkToFit="1"/>
    </xf>
    <xf numFmtId="0" fontId="13" fillId="0" borderId="1" xfId="2" applyFont="1" applyFill="1" applyBorder="1" applyAlignment="1">
      <alignment horizontal="left" vertical="center" wrapText="1" shrinkToFit="1"/>
    </xf>
    <xf numFmtId="0" fontId="13" fillId="0" borderId="1" xfId="2" applyFont="1" applyFill="1" applyBorder="1" applyAlignment="1">
      <alignment horizontal="center" vertical="center" shrinkToFit="1"/>
    </xf>
    <xf numFmtId="177" fontId="13" fillId="0" borderId="1" xfId="2" applyNumberFormat="1" applyFont="1" applyFill="1" applyBorder="1" applyAlignment="1">
      <alignment horizontal="center" vertical="center" shrinkToFit="1"/>
    </xf>
    <xf numFmtId="3" fontId="13" fillId="0" borderId="1" xfId="2" applyNumberFormat="1" applyFont="1" applyFill="1" applyBorder="1" applyAlignment="1">
      <alignment vertical="center" shrinkToFit="1"/>
    </xf>
    <xf numFmtId="0" fontId="13" fillId="0" borderId="1" xfId="2" applyFont="1" applyFill="1" applyBorder="1" applyAlignment="1">
      <alignment horizontal="right" vertical="center" shrinkToFit="1"/>
    </xf>
    <xf numFmtId="0" fontId="13" fillId="0" borderId="1" xfId="2" applyFont="1" applyFill="1" applyBorder="1" applyAlignment="1">
      <alignment horizontal="left" vertical="center" shrinkToFit="1"/>
    </xf>
    <xf numFmtId="0" fontId="13" fillId="2" borderId="1" xfId="2" applyFont="1" applyFill="1" applyBorder="1" applyAlignment="1">
      <alignment vertical="center" shrinkToFit="1"/>
    </xf>
    <xf numFmtId="0" fontId="13" fillId="2" borderId="1" xfId="2" applyFont="1" applyFill="1" applyBorder="1" applyAlignment="1">
      <alignment horizontal="left" vertical="center" wrapText="1" shrinkToFit="1"/>
    </xf>
    <xf numFmtId="0" fontId="13" fillId="2" borderId="1" xfId="2" applyFont="1" applyFill="1" applyBorder="1" applyAlignment="1">
      <alignment horizontal="center" vertical="center" shrinkToFit="1"/>
    </xf>
    <xf numFmtId="177" fontId="13" fillId="2" borderId="1" xfId="2" applyNumberFormat="1" applyFont="1" applyFill="1" applyBorder="1" applyAlignment="1">
      <alignment horizontal="center" vertical="center" shrinkToFit="1"/>
    </xf>
    <xf numFmtId="3" fontId="13" fillId="2" borderId="1" xfId="2" applyNumberFormat="1" applyFont="1" applyFill="1" applyBorder="1" applyAlignment="1">
      <alignment vertical="center" shrinkToFit="1"/>
    </xf>
    <xf numFmtId="0" fontId="13" fillId="2" borderId="1" xfId="2" applyFont="1" applyFill="1" applyBorder="1" applyAlignment="1">
      <alignment horizontal="right" vertical="center" shrinkToFit="1"/>
    </xf>
    <xf numFmtId="0" fontId="13" fillId="2" borderId="1" xfId="2" applyFont="1" applyFill="1" applyBorder="1" applyAlignment="1">
      <alignment horizontal="left" vertical="center" shrinkToFit="1"/>
    </xf>
    <xf numFmtId="0" fontId="13" fillId="0" borderId="0" xfId="2" applyFont="1" applyFill="1" applyAlignment="1">
      <alignment horizontal="centerContinuous" vertical="center"/>
    </xf>
    <xf numFmtId="0" fontId="13" fillId="0" borderId="1" xfId="2" applyFont="1" applyFill="1" applyBorder="1" applyAlignment="1">
      <alignment horizontal="center" vertical="center"/>
    </xf>
    <xf numFmtId="0" fontId="13" fillId="0" borderId="0" xfId="2" applyFont="1" applyFill="1" applyBorder="1" applyAlignment="1">
      <alignment horizontal="right" vertical="center"/>
    </xf>
    <xf numFmtId="3" fontId="13" fillId="0" borderId="0" xfId="2" applyNumberFormat="1" applyFont="1" applyFill="1" applyBorder="1" applyAlignment="1">
      <alignment vertical="center"/>
    </xf>
    <xf numFmtId="0" fontId="13" fillId="0" borderId="0" xfId="2" applyFont="1" applyFill="1" applyBorder="1" applyAlignment="1">
      <alignment vertical="center"/>
    </xf>
    <xf numFmtId="0" fontId="12" fillId="0" borderId="0" xfId="2" applyFont="1" applyFill="1" applyBorder="1" applyAlignment="1">
      <alignment vertical="center"/>
    </xf>
    <xf numFmtId="0" fontId="4" fillId="0" borderId="0" xfId="0" applyFont="1" applyAlignment="1">
      <alignment horizontal="left" vertical="center" indent="3"/>
    </xf>
    <xf numFmtId="0" fontId="10" fillId="0" borderId="0" xfId="2" applyFont="1" applyFill="1" applyAlignment="1">
      <alignment horizontal="left" vertical="center" indent="1"/>
    </xf>
    <xf numFmtId="3" fontId="13" fillId="0" borderId="1" xfId="2" applyNumberFormat="1" applyFont="1" applyFill="1" applyBorder="1" applyAlignment="1">
      <alignment horizontal="center" vertical="center" wrapText="1"/>
    </xf>
    <xf numFmtId="38" fontId="13" fillId="2" borderId="1" xfId="1" applyFont="1" applyFill="1" applyBorder="1" applyAlignment="1">
      <alignment vertical="center" shrinkToFit="1"/>
    </xf>
    <xf numFmtId="38" fontId="13" fillId="2" borderId="1" xfId="2" applyNumberFormat="1" applyFont="1" applyFill="1" applyBorder="1" applyAlignment="1">
      <alignment vertical="center" shrinkToFit="1"/>
    </xf>
    <xf numFmtId="38" fontId="13" fillId="0" borderId="1" xfId="1" applyFont="1" applyFill="1" applyBorder="1" applyAlignment="1">
      <alignment vertical="center" shrinkToFit="1"/>
    </xf>
    <xf numFmtId="38" fontId="13" fillId="0" borderId="1" xfId="2" applyNumberFormat="1" applyFont="1" applyFill="1" applyBorder="1" applyAlignment="1">
      <alignment vertical="center" shrinkToFit="1"/>
    </xf>
    <xf numFmtId="0" fontId="13" fillId="3" borderId="1" xfId="2" applyFont="1" applyFill="1" applyBorder="1" applyAlignment="1">
      <alignment horizontal="center" vertical="center" shrinkToFit="1"/>
    </xf>
    <xf numFmtId="38" fontId="13" fillId="3" borderId="1" xfId="1" applyFont="1" applyFill="1" applyBorder="1" applyAlignment="1">
      <alignment vertical="center" shrinkToFit="1"/>
    </xf>
    <xf numFmtId="177" fontId="13" fillId="3" borderId="1" xfId="2" applyNumberFormat="1" applyFont="1" applyFill="1" applyBorder="1" applyAlignment="1">
      <alignment horizontal="center" vertical="center" shrinkToFit="1"/>
    </xf>
    <xf numFmtId="0" fontId="13" fillId="3" borderId="0" xfId="2" applyFont="1" applyFill="1" applyAlignment="1">
      <alignment vertical="center"/>
    </xf>
    <xf numFmtId="38" fontId="13" fillId="3" borderId="1" xfId="2" applyNumberFormat="1" applyFont="1" applyFill="1" applyBorder="1" applyAlignment="1">
      <alignment vertical="center" shrinkToFit="1"/>
    </xf>
    <xf numFmtId="0" fontId="13" fillId="0" borderId="1" xfId="2" applyFont="1" applyFill="1" applyBorder="1" applyAlignment="1">
      <alignment vertical="center"/>
    </xf>
    <xf numFmtId="0" fontId="10" fillId="0" borderId="0" xfId="2" applyFont="1" applyFill="1" applyAlignment="1">
      <alignment horizontal="left" vertical="center"/>
    </xf>
    <xf numFmtId="0" fontId="10" fillId="0" borderId="1" xfId="2" applyFont="1" applyFill="1" applyBorder="1" applyAlignment="1">
      <alignment vertical="center" shrinkToFit="1"/>
    </xf>
    <xf numFmtId="0" fontId="10" fillId="0" borderId="1" xfId="2" applyFont="1" applyFill="1" applyBorder="1" applyAlignment="1">
      <alignment horizontal="center" vertical="center" shrinkToFit="1"/>
    </xf>
    <xf numFmtId="177" fontId="10" fillId="0" borderId="1" xfId="2" applyNumberFormat="1" applyFont="1" applyFill="1" applyBorder="1" applyAlignment="1">
      <alignment horizontal="center" vertical="center" shrinkToFit="1"/>
    </xf>
    <xf numFmtId="3" fontId="10" fillId="0" borderId="1" xfId="2" applyNumberFormat="1" applyFont="1" applyFill="1" applyBorder="1" applyAlignment="1">
      <alignment vertical="center" shrinkToFit="1"/>
    </xf>
    <xf numFmtId="38" fontId="10" fillId="0" borderId="1" xfId="1" applyFont="1" applyFill="1" applyBorder="1" applyAlignment="1">
      <alignment vertical="center" shrinkToFit="1"/>
    </xf>
    <xf numFmtId="0" fontId="10" fillId="2" borderId="1" xfId="2" applyFont="1" applyFill="1" applyBorder="1" applyAlignment="1">
      <alignment horizontal="center" vertical="center" shrinkToFit="1"/>
    </xf>
    <xf numFmtId="38" fontId="10" fillId="2" borderId="1" xfId="1" applyFont="1" applyFill="1" applyBorder="1" applyAlignment="1">
      <alignment vertical="center" shrinkToFit="1"/>
    </xf>
    <xf numFmtId="177" fontId="10" fillId="2" borderId="1" xfId="2" applyNumberFormat="1" applyFont="1" applyFill="1" applyBorder="1" applyAlignment="1">
      <alignment horizontal="center" vertical="center" shrinkToFit="1"/>
    </xf>
    <xf numFmtId="0" fontId="10" fillId="2" borderId="1" xfId="2" applyFont="1" applyFill="1" applyBorder="1" applyAlignment="1">
      <alignment horizontal="left" vertical="center" shrinkToFit="1"/>
    </xf>
    <xf numFmtId="0" fontId="10" fillId="0" borderId="1" xfId="2" applyFont="1" applyFill="1" applyBorder="1" applyAlignment="1">
      <alignment horizontal="left" vertical="center" shrinkToFit="1"/>
    </xf>
    <xf numFmtId="38" fontId="10" fillId="0" borderId="1" xfId="1" applyFont="1" applyFill="1" applyBorder="1" applyAlignment="1">
      <alignment horizontal="center" vertical="center" shrinkToFit="1"/>
    </xf>
    <xf numFmtId="0" fontId="6" fillId="0" borderId="0" xfId="2" applyFont="1" applyFill="1" applyAlignment="1">
      <alignment vertical="center" shrinkToFit="1"/>
    </xf>
    <xf numFmtId="0" fontId="6" fillId="0" borderId="0" xfId="2" applyFont="1" applyFill="1" applyAlignment="1">
      <alignment horizontal="right" vertical="center" shrinkToFit="1"/>
    </xf>
    <xf numFmtId="0" fontId="10" fillId="0" borderId="0" xfId="2" applyFont="1" applyFill="1" applyAlignment="1">
      <alignment horizontal="centerContinuous" vertical="center" shrinkToFit="1"/>
    </xf>
    <xf numFmtId="0" fontId="10" fillId="0" borderId="0" xfId="2" applyFont="1" applyFill="1" applyAlignment="1">
      <alignment vertical="center" shrinkToFit="1"/>
    </xf>
    <xf numFmtId="0" fontId="10" fillId="3" borderId="0" xfId="2" applyFont="1" applyFill="1" applyAlignment="1">
      <alignment vertical="center" shrinkToFit="1"/>
    </xf>
    <xf numFmtId="0" fontId="10" fillId="0" borderId="0" xfId="2" applyFont="1" applyFill="1" applyBorder="1" applyAlignment="1">
      <alignment horizontal="right" vertical="center" shrinkToFit="1"/>
    </xf>
    <xf numFmtId="3" fontId="10" fillId="0" borderId="0" xfId="2" applyNumberFormat="1" applyFont="1" applyFill="1" applyBorder="1" applyAlignment="1">
      <alignment vertical="center" shrinkToFit="1"/>
    </xf>
    <xf numFmtId="0" fontId="10" fillId="0" borderId="0" xfId="2" applyFont="1" applyFill="1" applyBorder="1" applyAlignment="1">
      <alignment vertical="center" shrinkToFit="1"/>
    </xf>
    <xf numFmtId="38" fontId="10" fillId="2" borderId="1" xfId="1" applyFont="1" applyFill="1" applyBorder="1" applyAlignment="1">
      <alignment horizontal="center" vertical="center" shrinkToFit="1"/>
    </xf>
    <xf numFmtId="0" fontId="10" fillId="0" borderId="0" xfId="2" applyFont="1" applyFill="1" applyAlignment="1">
      <alignment horizontal="center" vertical="center" shrinkToFit="1"/>
    </xf>
    <xf numFmtId="3" fontId="10" fillId="0" borderId="10" xfId="2" applyNumberFormat="1" applyFont="1" applyFill="1" applyBorder="1" applyAlignment="1">
      <alignment horizontal="center" vertical="center" shrinkToFit="1"/>
    </xf>
    <xf numFmtId="38" fontId="10" fillId="0" borderId="10" xfId="1" applyFont="1" applyFill="1" applyBorder="1" applyAlignment="1">
      <alignment vertical="center" shrinkToFit="1"/>
    </xf>
    <xf numFmtId="0" fontId="10" fillId="0" borderId="13" xfId="2" applyFont="1" applyFill="1" applyBorder="1" applyAlignment="1">
      <alignment horizontal="center" vertical="center" shrinkToFit="1"/>
    </xf>
    <xf numFmtId="3" fontId="10" fillId="0" borderId="27" xfId="2" applyNumberFormat="1" applyFont="1" applyFill="1" applyBorder="1" applyAlignment="1">
      <alignment horizontal="center" vertical="center" shrinkToFit="1"/>
    </xf>
    <xf numFmtId="38" fontId="10" fillId="0" borderId="27" xfId="1" applyFont="1" applyFill="1" applyBorder="1" applyAlignment="1">
      <alignment vertical="center" shrinkToFit="1"/>
    </xf>
    <xf numFmtId="38" fontId="10" fillId="0" borderId="29" xfId="1" applyFont="1" applyFill="1" applyBorder="1" applyAlignment="1">
      <alignment vertical="center" shrinkToFit="1"/>
    </xf>
    <xf numFmtId="0" fontId="10" fillId="0" borderId="13" xfId="2" applyFont="1" applyFill="1" applyBorder="1" applyAlignment="1">
      <alignment horizontal="left" vertical="center" shrinkToFit="1"/>
    </xf>
    <xf numFmtId="0" fontId="10" fillId="0" borderId="28" xfId="2" applyFont="1" applyFill="1" applyBorder="1" applyAlignment="1">
      <alignment horizontal="center" vertical="center" shrinkToFit="1"/>
    </xf>
    <xf numFmtId="0" fontId="10" fillId="0" borderId="2" xfId="2" applyFont="1" applyFill="1" applyBorder="1" applyAlignment="1">
      <alignment vertical="center"/>
    </xf>
    <xf numFmtId="38" fontId="10" fillId="0" borderId="9" xfId="1" applyFont="1" applyFill="1" applyBorder="1" applyAlignment="1">
      <alignment vertical="center" shrinkToFit="1"/>
    </xf>
    <xf numFmtId="38" fontId="10" fillId="0" borderId="28" xfId="1" applyFont="1" applyFill="1" applyBorder="1" applyAlignment="1">
      <alignment vertical="center" shrinkToFit="1"/>
    </xf>
    <xf numFmtId="38" fontId="10" fillId="0" borderId="12" xfId="1" applyFont="1" applyFill="1" applyBorder="1" applyAlignment="1">
      <alignment vertical="center" shrinkToFit="1"/>
    </xf>
    <xf numFmtId="38" fontId="10" fillId="0" borderId="13" xfId="1" applyFont="1" applyFill="1" applyBorder="1" applyAlignment="1">
      <alignment vertical="center" shrinkToFit="1"/>
    </xf>
    <xf numFmtId="0" fontId="10" fillId="0" borderId="6" xfId="2" applyNumberFormat="1" applyFont="1" applyFill="1" applyBorder="1" applyAlignment="1">
      <alignment vertical="center" shrinkToFit="1"/>
    </xf>
    <xf numFmtId="0" fontId="10" fillId="0" borderId="7" xfId="2" applyNumberFormat="1" applyFont="1" applyFill="1" applyBorder="1" applyAlignment="1">
      <alignment horizontal="center" vertical="center" shrinkToFit="1"/>
    </xf>
    <xf numFmtId="0" fontId="10" fillId="0" borderId="29" xfId="1" applyNumberFormat="1" applyFont="1" applyFill="1" applyBorder="1" applyAlignment="1">
      <alignment vertical="center" shrinkToFit="1"/>
    </xf>
    <xf numFmtId="0" fontId="10" fillId="0" borderId="7" xfId="2" applyNumberFormat="1" applyFont="1" applyFill="1" applyBorder="1" applyAlignment="1">
      <alignment vertical="center" shrinkToFit="1"/>
    </xf>
    <xf numFmtId="0" fontId="10" fillId="0" borderId="0" xfId="2" applyNumberFormat="1" applyFont="1" applyFill="1" applyAlignment="1">
      <alignment vertical="center" shrinkToFit="1"/>
    </xf>
    <xf numFmtId="0" fontId="10" fillId="0" borderId="10" xfId="2" applyNumberFormat="1" applyFont="1" applyFill="1" applyBorder="1" applyAlignment="1">
      <alignment horizontal="center" vertical="center" shrinkToFit="1"/>
    </xf>
    <xf numFmtId="0" fontId="10" fillId="0" borderId="27" xfId="1" applyNumberFormat="1" applyFont="1" applyFill="1" applyBorder="1" applyAlignment="1">
      <alignment vertical="center" shrinkToFit="1"/>
    </xf>
    <xf numFmtId="0" fontId="10" fillId="0" borderId="10" xfId="2" applyNumberFormat="1" applyFont="1" applyFill="1" applyBorder="1" applyAlignment="1">
      <alignment vertical="center" shrinkToFit="1"/>
    </xf>
    <xf numFmtId="0" fontId="10" fillId="0" borderId="10" xfId="1" applyNumberFormat="1" applyFont="1" applyFill="1" applyBorder="1" applyAlignment="1">
      <alignment horizontal="center" vertical="center" shrinkToFit="1"/>
    </xf>
    <xf numFmtId="0" fontId="10" fillId="0" borderId="13" xfId="2" applyNumberFormat="1" applyFont="1" applyFill="1" applyBorder="1" applyAlignment="1">
      <alignment horizontal="center" vertical="center" shrinkToFit="1"/>
    </xf>
    <xf numFmtId="0" fontId="10" fillId="0" borderId="28" xfId="1" applyNumberFormat="1" applyFont="1" applyFill="1" applyBorder="1" applyAlignment="1">
      <alignment vertical="center" shrinkToFit="1"/>
    </xf>
    <xf numFmtId="0" fontId="10" fillId="0" borderId="13" xfId="1" applyNumberFormat="1" applyFont="1" applyFill="1" applyBorder="1" applyAlignment="1">
      <alignment horizontal="center" vertical="center" shrinkToFit="1"/>
    </xf>
    <xf numFmtId="0" fontId="10" fillId="0" borderId="13" xfId="2" applyNumberFormat="1" applyFont="1" applyFill="1" applyBorder="1" applyAlignment="1">
      <alignment vertical="center" shrinkToFit="1"/>
    </xf>
    <xf numFmtId="38" fontId="10" fillId="0" borderId="7" xfId="1" applyFont="1" applyFill="1" applyBorder="1" applyAlignment="1">
      <alignment vertical="center" shrinkToFit="1"/>
    </xf>
    <xf numFmtId="0" fontId="10" fillId="0" borderId="0" xfId="2" applyFont="1" applyFill="1" applyBorder="1" applyAlignment="1">
      <alignment horizontal="center" vertical="center" shrinkToFit="1"/>
    </xf>
    <xf numFmtId="3" fontId="10" fillId="0" borderId="0" xfId="2" applyNumberFormat="1" applyFont="1" applyFill="1" applyBorder="1" applyAlignment="1">
      <alignment horizontal="center" vertical="center" shrinkToFit="1"/>
    </xf>
    <xf numFmtId="38" fontId="10" fillId="0" borderId="6" xfId="1" applyFont="1" applyFill="1" applyBorder="1" applyAlignment="1">
      <alignment vertical="center" shrinkToFit="1"/>
    </xf>
    <xf numFmtId="0" fontId="10" fillId="0" borderId="9" xfId="2" applyNumberFormat="1" applyFont="1" applyFill="1" applyBorder="1" applyAlignment="1">
      <alignment vertical="center" shrinkToFit="1"/>
    </xf>
    <xf numFmtId="0" fontId="10" fillId="0" borderId="12" xfId="2" applyNumberFormat="1" applyFont="1" applyFill="1" applyBorder="1" applyAlignment="1">
      <alignment vertical="center" shrinkToFit="1"/>
    </xf>
    <xf numFmtId="38" fontId="10" fillId="0" borderId="0" xfId="1" applyFont="1" applyFill="1" applyBorder="1" applyAlignment="1">
      <alignment vertical="center" shrinkToFit="1"/>
    </xf>
    <xf numFmtId="0" fontId="6" fillId="0" borderId="0" xfId="2" applyFont="1" applyFill="1" applyAlignment="1">
      <alignment horizontal="center" vertical="center" shrinkToFit="1"/>
    </xf>
    <xf numFmtId="0" fontId="10" fillId="0" borderId="31" xfId="2" applyNumberFormat="1" applyFont="1" applyFill="1" applyBorder="1" applyAlignment="1">
      <alignment vertical="center" shrinkToFit="1"/>
    </xf>
    <xf numFmtId="0" fontId="10" fillId="0" borderId="32" xfId="2" applyNumberFormat="1" applyFont="1" applyFill="1" applyBorder="1" applyAlignment="1">
      <alignment vertical="center" shrinkToFit="1"/>
    </xf>
    <xf numFmtId="0" fontId="10" fillId="0" borderId="33" xfId="1" applyNumberFormat="1" applyFont="1" applyFill="1" applyBorder="1" applyAlignment="1">
      <alignment vertical="center" shrinkToFit="1"/>
    </xf>
    <xf numFmtId="38" fontId="10" fillId="0" borderId="31" xfId="1" applyFont="1" applyFill="1" applyBorder="1" applyAlignment="1">
      <alignment vertical="center" shrinkToFit="1"/>
    </xf>
    <xf numFmtId="0" fontId="10" fillId="0" borderId="34" xfId="2" applyNumberFormat="1" applyFont="1" applyFill="1" applyBorder="1" applyAlignment="1">
      <alignment horizontal="center" vertical="center" shrinkToFit="1"/>
    </xf>
    <xf numFmtId="0" fontId="10" fillId="0" borderId="32" xfId="2" applyNumberFormat="1" applyFont="1" applyFill="1" applyBorder="1" applyAlignment="1">
      <alignment horizontal="center" vertical="center" shrinkToFit="1"/>
    </xf>
    <xf numFmtId="38" fontId="10" fillId="0" borderId="32" xfId="1" applyFont="1" applyFill="1" applyBorder="1" applyAlignment="1">
      <alignment vertical="center" shrinkToFit="1"/>
    </xf>
    <xf numFmtId="0" fontId="10" fillId="0" borderId="32" xfId="1" applyNumberFormat="1" applyFont="1" applyFill="1" applyBorder="1" applyAlignment="1">
      <alignment horizontal="center" vertical="center" shrinkToFit="1"/>
    </xf>
    <xf numFmtId="38" fontId="10" fillId="0" borderId="33" xfId="1" applyFont="1" applyFill="1" applyBorder="1" applyAlignment="1">
      <alignment vertical="center" shrinkToFit="1"/>
    </xf>
    <xf numFmtId="0" fontId="4" fillId="0" borderId="0" xfId="0" applyFont="1" applyFill="1" applyAlignment="1">
      <alignment horizontal="right" vertical="center" indent="1"/>
    </xf>
    <xf numFmtId="0" fontId="17" fillId="0" borderId="0" xfId="0" applyFont="1" applyAlignment="1">
      <alignment horizontal="center" vertical="center"/>
    </xf>
    <xf numFmtId="0" fontId="14" fillId="0" borderId="0" xfId="4" applyFont="1" applyFill="1" applyAlignment="1">
      <alignment horizontal="left" vertical="center"/>
    </xf>
    <xf numFmtId="0" fontId="14" fillId="0" borderId="0" xfId="4" applyFont="1" applyFill="1" applyAlignment="1">
      <alignment vertical="center"/>
    </xf>
    <xf numFmtId="0" fontId="15" fillId="0" borderId="0" xfId="4" applyFont="1" applyFill="1" applyAlignment="1">
      <alignment horizontal="right" vertical="center"/>
    </xf>
    <xf numFmtId="0" fontId="14" fillId="0" borderId="0" xfId="4" applyFont="1" applyFill="1" applyAlignment="1">
      <alignment horizontal="right" vertical="center"/>
    </xf>
    <xf numFmtId="0" fontId="14" fillId="0" borderId="0" xfId="4" applyFont="1" applyFill="1" applyAlignment="1">
      <alignment horizontal="centerContinuous" vertical="center"/>
    </xf>
    <xf numFmtId="0" fontId="14" fillId="0" borderId="6" xfId="4" applyFont="1" applyFill="1" applyBorder="1" applyAlignment="1">
      <alignment horizontal="center" vertical="center"/>
    </xf>
    <xf numFmtId="0" fontId="14" fillId="0" borderId="7" xfId="4" applyFont="1" applyFill="1" applyBorder="1" applyAlignment="1">
      <alignment horizontal="left" vertical="center"/>
    </xf>
    <xf numFmtId="4" fontId="14" fillId="0" borderId="7" xfId="4" applyNumberFormat="1" applyFont="1" applyFill="1" applyBorder="1" applyAlignment="1">
      <alignment vertical="center"/>
    </xf>
    <xf numFmtId="0" fontId="14" fillId="0" borderId="9" xfId="4" applyFont="1" applyFill="1" applyBorder="1" applyAlignment="1">
      <alignment horizontal="center" vertical="center"/>
    </xf>
    <xf numFmtId="0" fontId="14" fillId="0" borderId="10" xfId="4" applyFont="1" applyFill="1" applyBorder="1" applyAlignment="1">
      <alignment horizontal="left" vertical="center"/>
    </xf>
    <xf numFmtId="4" fontId="14" fillId="0" borderId="10" xfId="4" applyNumberFormat="1" applyFont="1" applyFill="1" applyBorder="1" applyAlignment="1">
      <alignment vertical="center"/>
    </xf>
    <xf numFmtId="0" fontId="14" fillId="0" borderId="12" xfId="4" applyFont="1" applyFill="1" applyBorder="1" applyAlignment="1">
      <alignment horizontal="center" vertical="center"/>
    </xf>
    <xf numFmtId="0" fontId="14" fillId="0" borderId="13" xfId="4" applyFont="1" applyFill="1" applyBorder="1" applyAlignment="1">
      <alignment horizontal="left" vertical="center"/>
    </xf>
    <xf numFmtId="4" fontId="14" fillId="0" borderId="13" xfId="4" applyNumberFormat="1" applyFont="1" applyFill="1" applyBorder="1" applyAlignment="1">
      <alignment vertical="center"/>
    </xf>
    <xf numFmtId="3" fontId="14" fillId="0" borderId="27" xfId="4" applyNumberFormat="1" applyFont="1" applyFill="1" applyBorder="1" applyAlignment="1">
      <alignment vertical="center"/>
    </xf>
    <xf numFmtId="3" fontId="14" fillId="0" borderId="28" xfId="4" applyNumberFormat="1" applyFont="1" applyFill="1" applyBorder="1" applyAlignment="1">
      <alignment vertical="center"/>
    </xf>
    <xf numFmtId="3" fontId="14" fillId="0" borderId="29" xfId="4" applyNumberFormat="1" applyFont="1" applyFill="1" applyBorder="1" applyAlignment="1">
      <alignment vertical="center"/>
    </xf>
    <xf numFmtId="0" fontId="14" fillId="4" borderId="2" xfId="4" applyFont="1" applyFill="1" applyBorder="1" applyAlignment="1">
      <alignment horizontal="center" vertical="center"/>
    </xf>
    <xf numFmtId="0" fontId="14" fillId="4" borderId="3" xfId="4" applyFont="1" applyFill="1" applyBorder="1" applyAlignment="1">
      <alignment horizontal="center" vertical="center"/>
    </xf>
    <xf numFmtId="0" fontId="14" fillId="4" borderId="30" xfId="4" applyFont="1" applyFill="1" applyBorder="1" applyAlignment="1">
      <alignment horizontal="center" vertical="center"/>
    </xf>
    <xf numFmtId="0" fontId="14" fillId="0" borderId="39" xfId="4" applyFont="1" applyFill="1" applyBorder="1" applyAlignment="1">
      <alignment vertical="center"/>
    </xf>
    <xf numFmtId="0" fontId="14" fillId="0" borderId="40" xfId="4" applyFont="1" applyFill="1" applyBorder="1" applyAlignment="1">
      <alignment horizontal="center" vertical="center"/>
    </xf>
    <xf numFmtId="0" fontId="14" fillId="0" borderId="37" xfId="4" applyFont="1" applyFill="1" applyBorder="1" applyAlignment="1">
      <alignment vertical="center"/>
    </xf>
    <xf numFmtId="0" fontId="14" fillId="0" borderId="16" xfId="4" applyFont="1" applyFill="1" applyBorder="1" applyAlignment="1">
      <alignment horizontal="distributed" vertical="center"/>
    </xf>
    <xf numFmtId="0" fontId="14" fillId="0" borderId="22" xfId="4" applyFont="1" applyFill="1" applyBorder="1" applyAlignment="1">
      <alignment horizontal="distributed" vertical="center"/>
    </xf>
    <xf numFmtId="0" fontId="14" fillId="0" borderId="23" xfId="4" applyFont="1" applyFill="1" applyBorder="1" applyAlignment="1">
      <alignment vertical="center"/>
    </xf>
    <xf numFmtId="0" fontId="14" fillId="0" borderId="42" xfId="4" applyFont="1" applyFill="1" applyBorder="1" applyAlignment="1">
      <alignment horizontal="center" vertical="center"/>
    </xf>
    <xf numFmtId="0" fontId="14" fillId="0" borderId="40" xfId="4" applyFont="1" applyFill="1" applyBorder="1" applyAlignment="1">
      <alignment vertical="center"/>
    </xf>
    <xf numFmtId="0" fontId="14" fillId="0" borderId="41" xfId="4" applyFont="1" applyFill="1" applyBorder="1" applyAlignment="1">
      <alignment vertical="center"/>
    </xf>
    <xf numFmtId="0" fontId="14" fillId="0" borderId="0" xfId="4" applyFont="1" applyFill="1" applyBorder="1" applyAlignment="1">
      <alignment vertical="center"/>
    </xf>
    <xf numFmtId="0" fontId="14" fillId="0" borderId="39" xfId="4" applyFont="1" applyFill="1" applyBorder="1" applyAlignment="1">
      <alignment horizontal="right" vertical="center"/>
    </xf>
    <xf numFmtId="58" fontId="14" fillId="0" borderId="40" xfId="4" applyNumberFormat="1" applyFont="1" applyFill="1" applyBorder="1" applyAlignment="1">
      <alignment horizontal="left" vertical="center"/>
    </xf>
    <xf numFmtId="0" fontId="14" fillId="0" borderId="37" xfId="4" applyFont="1" applyFill="1" applyBorder="1" applyAlignment="1">
      <alignment horizontal="right" vertical="center"/>
    </xf>
    <xf numFmtId="58" fontId="14" fillId="0" borderId="41" xfId="4" applyNumberFormat="1" applyFont="1" applyFill="1" applyBorder="1" applyAlignment="1">
      <alignment horizontal="left" vertical="center"/>
    </xf>
    <xf numFmtId="0" fontId="14" fillId="0" borderId="42" xfId="4" applyFont="1" applyFill="1" applyBorder="1" applyAlignment="1">
      <alignment vertical="center"/>
    </xf>
    <xf numFmtId="0" fontId="14" fillId="0" borderId="16" xfId="4" applyFont="1" applyFill="1" applyBorder="1" applyAlignment="1">
      <alignment vertical="center"/>
    </xf>
    <xf numFmtId="0" fontId="14" fillId="0" borderId="22" xfId="4" applyFont="1" applyFill="1" applyBorder="1" applyAlignment="1">
      <alignment vertical="center"/>
    </xf>
    <xf numFmtId="179" fontId="4" fillId="0" borderId="0" xfId="0" applyNumberFormat="1" applyFont="1" applyFill="1" applyAlignment="1">
      <alignment vertical="center"/>
    </xf>
    <xf numFmtId="0" fontId="4" fillId="0" borderId="0" xfId="0" applyFont="1" applyFill="1" applyAlignment="1">
      <alignment horizontal="left" vertical="center" indent="2"/>
    </xf>
    <xf numFmtId="38" fontId="16" fillId="0" borderId="1" xfId="4" applyNumberFormat="1" applyFont="1" applyFill="1" applyBorder="1" applyAlignment="1">
      <alignment vertical="center"/>
    </xf>
    <xf numFmtId="38" fontId="16" fillId="0" borderId="43" xfId="1" applyFont="1" applyFill="1" applyBorder="1" applyAlignment="1">
      <alignment vertical="center"/>
    </xf>
    <xf numFmtId="38" fontId="16" fillId="0" borderId="1" xfId="1" applyFont="1" applyFill="1" applyBorder="1" applyAlignment="1">
      <alignment vertical="center"/>
    </xf>
    <xf numFmtId="180" fontId="4" fillId="0" borderId="0" xfId="0" applyNumberFormat="1" applyFont="1" applyFill="1" applyAlignment="1">
      <alignment horizontal="left" vertical="center" indent="2"/>
    </xf>
    <xf numFmtId="0" fontId="0" fillId="2" borderId="4" xfId="0" applyFill="1" applyBorder="1" applyAlignment="1">
      <alignment horizontal="left" vertical="center" indent="1"/>
    </xf>
    <xf numFmtId="38" fontId="0" fillId="2" borderId="4" xfId="1" applyFont="1" applyFill="1" applyBorder="1" applyAlignment="1">
      <alignment horizontal="left" vertical="center" indent="1"/>
    </xf>
    <xf numFmtId="58" fontId="0" fillId="2" borderId="4" xfId="0" applyNumberFormat="1" applyFill="1" applyBorder="1" applyAlignment="1">
      <alignment horizontal="left" vertical="center" indent="1"/>
    </xf>
    <xf numFmtId="58" fontId="0" fillId="2" borderId="39" xfId="0" applyNumberFormat="1" applyFill="1" applyBorder="1" applyAlignment="1">
      <alignment horizontal="left" vertical="center" indent="1"/>
    </xf>
    <xf numFmtId="0" fontId="2" fillId="0" borderId="0" xfId="0" applyFont="1" applyAlignment="1">
      <alignment horizontal="right" vertical="center"/>
    </xf>
    <xf numFmtId="0" fontId="2" fillId="0" borderId="0" xfId="0" applyFont="1" applyFill="1">
      <alignment vertical="center"/>
    </xf>
    <xf numFmtId="0" fontId="23" fillId="0" borderId="0" xfId="0" applyFont="1" applyAlignment="1">
      <alignment horizontal="center" vertical="center"/>
    </xf>
    <xf numFmtId="0" fontId="2" fillId="0" borderId="0" xfId="0" applyFont="1" applyAlignment="1">
      <alignment horizontal="left" vertical="center" indent="1" shrinkToFit="1"/>
    </xf>
    <xf numFmtId="0" fontId="2" fillId="0" borderId="0" xfId="0" applyFont="1" applyAlignment="1">
      <alignment vertical="center" shrinkToFit="1"/>
    </xf>
    <xf numFmtId="0" fontId="0" fillId="2" borderId="37" xfId="0" applyFill="1" applyBorder="1" applyAlignment="1">
      <alignment horizontal="left" vertical="center" indent="1"/>
    </xf>
    <xf numFmtId="0" fontId="0" fillId="3" borderId="44" xfId="0" applyFill="1" applyBorder="1">
      <alignment vertical="center"/>
    </xf>
    <xf numFmtId="0" fontId="0" fillId="2" borderId="45" xfId="0" applyFill="1" applyBorder="1" applyAlignment="1">
      <alignment horizontal="left" vertical="center" indent="1"/>
    </xf>
    <xf numFmtId="0" fontId="0" fillId="0" borderId="46" xfId="0" applyBorder="1">
      <alignment vertical="center"/>
    </xf>
    <xf numFmtId="0" fontId="0" fillId="3" borderId="47" xfId="0" applyFill="1" applyBorder="1">
      <alignment vertical="center"/>
    </xf>
    <xf numFmtId="0" fontId="0" fillId="0" borderId="48" xfId="0" applyBorder="1">
      <alignment vertical="center"/>
    </xf>
    <xf numFmtId="0" fontId="0" fillId="3" borderId="49" xfId="0" applyFill="1" applyBorder="1">
      <alignment vertical="center"/>
    </xf>
    <xf numFmtId="0" fontId="0" fillId="2" borderId="50" xfId="0" applyFill="1" applyBorder="1" applyAlignment="1">
      <alignment horizontal="left" vertical="center" indent="1"/>
    </xf>
    <xf numFmtId="0" fontId="0" fillId="0" borderId="51" xfId="0" applyBorder="1">
      <alignment vertical="center"/>
    </xf>
    <xf numFmtId="0" fontId="0" fillId="0" borderId="53" xfId="0" applyBorder="1">
      <alignment vertical="center"/>
    </xf>
    <xf numFmtId="58" fontId="0" fillId="2" borderId="55" xfId="0" applyNumberFormat="1" applyFill="1" applyBorder="1" applyAlignment="1">
      <alignment horizontal="left" vertical="center" indent="1"/>
    </xf>
    <xf numFmtId="0" fontId="0" fillId="0" borderId="56" xfId="0" applyBorder="1">
      <alignment vertical="center"/>
    </xf>
    <xf numFmtId="0" fontId="0" fillId="3" borderId="57" xfId="0" applyFill="1" applyBorder="1">
      <alignment vertical="center"/>
    </xf>
    <xf numFmtId="0" fontId="0" fillId="0" borderId="58" xfId="0" applyBorder="1">
      <alignment vertical="center"/>
    </xf>
    <xf numFmtId="0" fontId="4" fillId="0" borderId="0" xfId="0" applyFont="1" applyFill="1" applyAlignment="1">
      <alignment horizontal="left" vertical="center" indent="2"/>
    </xf>
    <xf numFmtId="49" fontId="2" fillId="0" borderId="0" xfId="0" applyNumberFormat="1" applyFont="1" applyAlignment="1">
      <alignment horizontal="right" vertical="center" indent="1"/>
    </xf>
    <xf numFmtId="0" fontId="0" fillId="3" borderId="52" xfId="0" applyFill="1" applyBorder="1">
      <alignment vertical="center"/>
    </xf>
    <xf numFmtId="0" fontId="0" fillId="3" borderId="54" xfId="0" applyFill="1" applyBorder="1">
      <alignment vertical="center"/>
    </xf>
    <xf numFmtId="0" fontId="0" fillId="5" borderId="59" xfId="0" applyFill="1" applyBorder="1" applyAlignment="1">
      <alignment horizontal="center" vertical="center"/>
    </xf>
    <xf numFmtId="0" fontId="0" fillId="5" borderId="60" xfId="0" applyFill="1" applyBorder="1" applyAlignment="1">
      <alignment horizontal="center" vertical="center"/>
    </xf>
    <xf numFmtId="0" fontId="0" fillId="5" borderId="61" xfId="0" applyFill="1" applyBorder="1" applyAlignment="1">
      <alignment horizontal="center" vertical="center"/>
    </xf>
    <xf numFmtId="0" fontId="4" fillId="0" borderId="0" xfId="0" applyFont="1" applyAlignment="1">
      <alignment horizontal="left" vertical="center" indent="1" shrinkToFit="1"/>
    </xf>
    <xf numFmtId="0" fontId="4" fillId="0" borderId="0" xfId="0" applyFont="1" applyAlignment="1">
      <alignment horizontal="center" vertical="center"/>
    </xf>
    <xf numFmtId="0" fontId="4" fillId="0" borderId="0" xfId="0" applyFont="1" applyAlignment="1">
      <alignment horizontal="left" vertical="distributed" wrapText="1" indent="1"/>
    </xf>
    <xf numFmtId="0" fontId="4" fillId="0" borderId="0" xfId="0" applyFont="1" applyAlignment="1">
      <alignment horizontal="left" vertical="center" indent="1"/>
    </xf>
    <xf numFmtId="176" fontId="4" fillId="0" borderId="0" xfId="0" applyNumberFormat="1" applyFont="1" applyAlignment="1">
      <alignment horizontal="left" vertical="center" indent="1"/>
    </xf>
    <xf numFmtId="0" fontId="4" fillId="0" borderId="0" xfId="0" applyNumberFormat="1" applyFont="1" applyAlignment="1">
      <alignment horizontal="left" vertical="center" indent="1"/>
    </xf>
    <xf numFmtId="0" fontId="4" fillId="0" borderId="0" xfId="0" applyFont="1" applyAlignment="1">
      <alignment vertical="center" wrapText="1"/>
    </xf>
    <xf numFmtId="0" fontId="4" fillId="0" borderId="0" xfId="0" applyFont="1" applyAlignment="1">
      <alignment horizontal="left" vertical="center"/>
    </xf>
    <xf numFmtId="176" fontId="4" fillId="2" borderId="0" xfId="0" applyNumberFormat="1" applyFont="1" applyFill="1" applyAlignment="1">
      <alignment horizontal="left" vertical="center" indent="1"/>
    </xf>
    <xf numFmtId="0" fontId="4" fillId="2" borderId="0" xfId="0" applyNumberFormat="1" applyFont="1" applyFill="1" applyAlignment="1">
      <alignment horizontal="left" vertical="center" indent="1"/>
    </xf>
    <xf numFmtId="0" fontId="13" fillId="2" borderId="4" xfId="2" applyFont="1" applyFill="1" applyBorder="1" applyAlignment="1">
      <alignment horizontal="center" vertical="center" shrinkToFit="1"/>
    </xf>
    <xf numFmtId="0" fontId="13" fillId="2" borderId="15" xfId="2" applyFont="1" applyFill="1" applyBorder="1" applyAlignment="1">
      <alignment horizontal="center" vertical="center" shrinkToFit="1"/>
    </xf>
    <xf numFmtId="0" fontId="13" fillId="2" borderId="5" xfId="2" applyFont="1" applyFill="1" applyBorder="1" applyAlignment="1">
      <alignment horizontal="center" vertical="center" shrinkToFit="1"/>
    </xf>
    <xf numFmtId="0" fontId="10" fillId="0" borderId="0" xfId="2" applyFont="1" applyFill="1" applyAlignment="1">
      <alignment vertical="center"/>
    </xf>
    <xf numFmtId="0" fontId="16" fillId="0" borderId="0" xfId="2" applyFont="1" applyFill="1" applyAlignment="1">
      <alignment horizontal="center" vertical="center"/>
    </xf>
    <xf numFmtId="0" fontId="8" fillId="0" borderId="0" xfId="0" applyFont="1" applyAlignment="1">
      <alignment horizontal="left" vertical="center" indent="1" shrinkToFit="1"/>
    </xf>
    <xf numFmtId="0" fontId="10" fillId="0" borderId="0" xfId="2" applyFont="1" applyFill="1" applyAlignment="1">
      <alignment horizontal="left" vertical="center" indent="1"/>
    </xf>
    <xf numFmtId="0" fontId="4" fillId="0" borderId="0" xfId="0" applyFont="1" applyAlignment="1">
      <alignment horizontal="right" vertical="center" indent="3"/>
    </xf>
    <xf numFmtId="0" fontId="4" fillId="2" borderId="0" xfId="0" applyFont="1" applyFill="1" applyAlignment="1">
      <alignment horizontal="center" vertical="center"/>
    </xf>
    <xf numFmtId="0" fontId="6" fillId="0" borderId="0" xfId="2" applyFont="1" applyFill="1" applyAlignment="1">
      <alignment horizontal="right" vertical="center"/>
    </xf>
    <xf numFmtId="0" fontId="13" fillId="2" borderId="4" xfId="2" applyFont="1" applyFill="1" applyBorder="1" applyAlignment="1">
      <alignment vertical="center"/>
    </xf>
    <xf numFmtId="0" fontId="13" fillId="2" borderId="15" xfId="2" applyFont="1" applyFill="1" applyBorder="1" applyAlignment="1">
      <alignment vertical="center"/>
    </xf>
    <xf numFmtId="0" fontId="13" fillId="2" borderId="5" xfId="2" applyFont="1" applyFill="1" applyBorder="1" applyAlignment="1">
      <alignment vertical="center"/>
    </xf>
    <xf numFmtId="0" fontId="13" fillId="3" borderId="4" xfId="2" applyFont="1" applyFill="1" applyBorder="1" applyAlignment="1">
      <alignment vertical="center"/>
    </xf>
    <xf numFmtId="0" fontId="13" fillId="3" borderId="15" xfId="2" applyFont="1" applyFill="1" applyBorder="1" applyAlignment="1">
      <alignment vertical="center"/>
    </xf>
    <xf numFmtId="0" fontId="13" fillId="3" borderId="5" xfId="2" applyFont="1" applyFill="1" applyBorder="1" applyAlignment="1">
      <alignment vertical="center"/>
    </xf>
    <xf numFmtId="0" fontId="10" fillId="0" borderId="4" xfId="2" applyFont="1" applyFill="1" applyBorder="1" applyAlignment="1">
      <alignment horizontal="center" vertical="center" shrinkToFit="1"/>
    </xf>
    <xf numFmtId="0" fontId="10" fillId="0" borderId="15" xfId="2" applyFont="1" applyFill="1" applyBorder="1" applyAlignment="1">
      <alignment horizontal="center" vertical="center" shrinkToFit="1"/>
    </xf>
    <xf numFmtId="0" fontId="10" fillId="0" borderId="5" xfId="2" applyFont="1" applyFill="1" applyBorder="1" applyAlignment="1">
      <alignment horizontal="center" vertical="center" shrinkToFit="1"/>
    </xf>
    <xf numFmtId="3" fontId="10" fillId="0" borderId="20" xfId="2" applyNumberFormat="1" applyFont="1" applyFill="1" applyBorder="1" applyAlignment="1">
      <alignment horizontal="center" vertical="center" shrinkToFit="1"/>
    </xf>
    <xf numFmtId="3" fontId="10" fillId="0" borderId="21" xfId="2" applyNumberFormat="1" applyFont="1" applyFill="1" applyBorder="1" applyAlignment="1">
      <alignment horizontal="center" vertical="center" shrinkToFit="1"/>
    </xf>
    <xf numFmtId="3" fontId="10" fillId="0" borderId="10" xfId="2" applyNumberFormat="1" applyFont="1" applyFill="1" applyBorder="1" applyAlignment="1">
      <alignment horizontal="center" vertical="center" shrinkToFit="1"/>
    </xf>
    <xf numFmtId="3" fontId="10" fillId="0" borderId="13" xfId="2" applyNumberFormat="1" applyFont="1" applyFill="1" applyBorder="1" applyAlignment="1">
      <alignment horizontal="center" vertical="center" shrinkToFit="1"/>
    </xf>
    <xf numFmtId="0" fontId="10" fillId="0" borderId="0" xfId="2" applyFont="1" applyFill="1" applyBorder="1" applyAlignment="1">
      <alignment horizontal="left" vertical="center"/>
    </xf>
    <xf numFmtId="0" fontId="10" fillId="0" borderId="24" xfId="2" applyFont="1" applyFill="1" applyBorder="1" applyAlignment="1">
      <alignment horizontal="center" vertical="center"/>
    </xf>
    <xf numFmtId="0" fontId="10" fillId="0" borderId="25" xfId="2" applyFont="1" applyFill="1" applyBorder="1" applyAlignment="1">
      <alignment horizontal="center" vertical="center"/>
    </xf>
    <xf numFmtId="0" fontId="10" fillId="0" borderId="26" xfId="2" applyFont="1" applyFill="1" applyBorder="1" applyAlignment="1">
      <alignment horizontal="center" vertical="center"/>
    </xf>
    <xf numFmtId="3" fontId="10" fillId="0" borderId="9" xfId="2" applyNumberFormat="1" applyFont="1" applyFill="1" applyBorder="1" applyAlignment="1">
      <alignment horizontal="center" vertical="center" shrinkToFit="1"/>
    </xf>
    <xf numFmtId="3" fontId="10" fillId="0" borderId="12" xfId="2" applyNumberFormat="1" applyFont="1" applyFill="1" applyBorder="1" applyAlignment="1">
      <alignment horizontal="center" vertical="center" shrinkToFit="1"/>
    </xf>
    <xf numFmtId="0" fontId="10" fillId="0" borderId="2" xfId="2" applyFont="1" applyFill="1" applyBorder="1" applyAlignment="1">
      <alignment horizontal="center" vertical="center" shrinkToFit="1"/>
    </xf>
    <xf numFmtId="0" fontId="10" fillId="0" borderId="3" xfId="2" applyFont="1" applyFill="1" applyBorder="1" applyAlignment="1">
      <alignment horizontal="center" vertical="center" shrinkToFit="1"/>
    </xf>
    <xf numFmtId="0" fontId="10" fillId="0" borderId="30" xfId="2" applyFont="1" applyFill="1" applyBorder="1" applyAlignment="1">
      <alignment horizontal="center" vertical="center" shrinkToFit="1"/>
    </xf>
    <xf numFmtId="0" fontId="10" fillId="0" borderId="24" xfId="2" applyFont="1" applyFill="1" applyBorder="1" applyAlignment="1">
      <alignment horizontal="center" vertical="center" wrapText="1" shrinkToFit="1"/>
    </xf>
    <xf numFmtId="0" fontId="10" fillId="0" borderId="25" xfId="2" applyFont="1" applyFill="1" applyBorder="1" applyAlignment="1">
      <alignment horizontal="center" vertical="center" wrapText="1" shrinkToFit="1"/>
    </xf>
    <xf numFmtId="0" fontId="10" fillId="0" borderId="26" xfId="2" applyFont="1" applyFill="1" applyBorder="1" applyAlignment="1">
      <alignment horizontal="center" vertical="center" wrapText="1" shrinkToFit="1"/>
    </xf>
    <xf numFmtId="0" fontId="6" fillId="0" borderId="0" xfId="2" applyFont="1" applyFill="1" applyAlignment="1">
      <alignment horizontal="right" vertical="center" shrinkToFit="1"/>
    </xf>
    <xf numFmtId="3" fontId="10" fillId="0" borderId="10" xfId="2" applyNumberFormat="1" applyFont="1" applyFill="1" applyBorder="1" applyAlignment="1">
      <alignment horizontal="center" vertical="center" wrapText="1" shrinkToFit="1"/>
    </xf>
    <xf numFmtId="3" fontId="10" fillId="0" borderId="27" xfId="2" applyNumberFormat="1" applyFont="1" applyFill="1" applyBorder="1" applyAlignment="1">
      <alignment horizontal="center" vertical="center" shrinkToFit="1"/>
    </xf>
    <xf numFmtId="3" fontId="10" fillId="0" borderId="28" xfId="2" applyNumberFormat="1" applyFont="1" applyFill="1" applyBorder="1" applyAlignment="1">
      <alignment horizontal="center" vertical="center" shrinkToFit="1"/>
    </xf>
    <xf numFmtId="38" fontId="10" fillId="0" borderId="14" xfId="1" applyFont="1" applyFill="1" applyBorder="1" applyAlignment="1">
      <alignment horizontal="center" vertical="center" shrinkToFit="1"/>
    </xf>
    <xf numFmtId="38" fontId="10" fillId="0" borderId="19" xfId="1" applyFont="1" applyFill="1" applyBorder="1" applyAlignment="1">
      <alignment horizontal="center" vertical="center" shrinkToFit="1"/>
    </xf>
    <xf numFmtId="3" fontId="10" fillId="0" borderId="35" xfId="2" applyNumberFormat="1" applyFont="1" applyFill="1" applyBorder="1" applyAlignment="1">
      <alignment horizontal="center" vertical="center" shrinkToFit="1"/>
    </xf>
    <xf numFmtId="3" fontId="10" fillId="0" borderId="36" xfId="2" applyNumberFormat="1" applyFont="1" applyFill="1" applyBorder="1" applyAlignment="1">
      <alignment horizontal="center" vertical="center" shrinkToFit="1"/>
    </xf>
    <xf numFmtId="3" fontId="10" fillId="0" borderId="37" xfId="2" applyNumberFormat="1" applyFont="1" applyFill="1" applyBorder="1" applyAlignment="1">
      <alignment horizontal="center" vertical="center" shrinkToFit="1"/>
    </xf>
    <xf numFmtId="3" fontId="10" fillId="0" borderId="38" xfId="2" applyNumberFormat="1" applyFont="1" applyFill="1" applyBorder="1" applyAlignment="1">
      <alignment horizontal="center" vertical="center" shrinkToFit="1"/>
    </xf>
    <xf numFmtId="38" fontId="10" fillId="0" borderId="8" xfId="1" applyFont="1" applyFill="1" applyBorder="1" applyAlignment="1">
      <alignment horizontal="center" vertical="center" shrinkToFit="1"/>
    </xf>
    <xf numFmtId="38" fontId="10" fillId="0" borderId="17" xfId="1" applyFont="1" applyFill="1" applyBorder="1" applyAlignment="1">
      <alignment horizontal="center" vertical="center" shrinkToFit="1"/>
    </xf>
    <xf numFmtId="38" fontId="10" fillId="0" borderId="11" xfId="1" applyFont="1" applyFill="1" applyBorder="1" applyAlignment="1">
      <alignment horizontal="center" vertical="center" shrinkToFit="1"/>
    </xf>
    <xf numFmtId="38" fontId="10" fillId="0" borderId="18" xfId="1" applyFont="1" applyFill="1" applyBorder="1" applyAlignment="1">
      <alignment horizontal="center" vertical="center" shrinkToFit="1"/>
    </xf>
    <xf numFmtId="0" fontId="4" fillId="2" borderId="0" xfId="0" applyFont="1" applyFill="1" applyAlignment="1">
      <alignment vertical="center" wrapText="1"/>
    </xf>
    <xf numFmtId="0" fontId="8" fillId="0" borderId="0" xfId="0" applyFont="1" applyAlignment="1">
      <alignment vertical="center" wrapText="1"/>
    </xf>
    <xf numFmtId="0" fontId="17" fillId="0" borderId="0" xfId="0" applyFont="1" applyAlignment="1">
      <alignment horizontal="center" vertical="center"/>
    </xf>
    <xf numFmtId="0" fontId="16" fillId="0" borderId="0" xfId="4" applyFont="1" applyFill="1" applyAlignment="1">
      <alignment horizontal="center" vertical="center"/>
    </xf>
    <xf numFmtId="178" fontId="14" fillId="0" borderId="39" xfId="4" applyNumberFormat="1" applyFont="1" applyFill="1" applyBorder="1" applyAlignment="1">
      <alignment horizontal="right" vertical="center" indent="3"/>
    </xf>
    <xf numFmtId="178" fontId="14" fillId="0" borderId="40" xfId="4" applyNumberFormat="1" applyFont="1" applyFill="1" applyBorder="1" applyAlignment="1">
      <alignment horizontal="right" vertical="center" indent="3"/>
    </xf>
    <xf numFmtId="178" fontId="14" fillId="0" borderId="37" xfId="4" applyNumberFormat="1" applyFont="1" applyFill="1" applyBorder="1" applyAlignment="1">
      <alignment horizontal="right" vertical="center" indent="3"/>
    </xf>
    <xf numFmtId="178" fontId="14" fillId="0" borderId="41" xfId="4" applyNumberFormat="1" applyFont="1" applyFill="1" applyBorder="1" applyAlignment="1">
      <alignment horizontal="right" vertical="center" indent="3"/>
    </xf>
    <xf numFmtId="0" fontId="14" fillId="0" borderId="16" xfId="4" applyFont="1" applyFill="1" applyBorder="1" applyAlignment="1">
      <alignment horizontal="center" vertical="center"/>
    </xf>
    <xf numFmtId="0" fontId="14" fillId="0" borderId="22" xfId="4" applyFont="1" applyFill="1" applyBorder="1" applyAlignment="1">
      <alignment horizontal="center" vertical="center"/>
    </xf>
    <xf numFmtId="178" fontId="14" fillId="2" borderId="39" xfId="4" applyNumberFormat="1" applyFont="1" applyFill="1" applyBorder="1" applyAlignment="1">
      <alignment horizontal="right" vertical="center" indent="3"/>
    </xf>
    <xf numFmtId="178" fontId="14" fillId="2" borderId="40" xfId="4" applyNumberFormat="1" applyFont="1" applyFill="1" applyBorder="1" applyAlignment="1">
      <alignment horizontal="right" vertical="center" indent="3"/>
    </xf>
    <xf numFmtId="178" fontId="14" fillId="2" borderId="37" xfId="4" applyNumberFormat="1" applyFont="1" applyFill="1" applyBorder="1" applyAlignment="1">
      <alignment horizontal="right" vertical="center" indent="3"/>
    </xf>
    <xf numFmtId="178" fontId="14" fillId="2" borderId="41" xfId="4" applyNumberFormat="1" applyFont="1" applyFill="1" applyBorder="1" applyAlignment="1">
      <alignment horizontal="right" vertical="center" indent="3"/>
    </xf>
    <xf numFmtId="0" fontId="14" fillId="0" borderId="16" xfId="4" applyFont="1" applyFill="1" applyBorder="1" applyAlignment="1">
      <alignment horizontal="distributed" vertical="center"/>
    </xf>
    <xf numFmtId="0" fontId="14" fillId="0" borderId="0" xfId="4" applyFont="1" applyFill="1" applyBorder="1" applyAlignment="1">
      <alignment horizontal="distributed" vertical="center"/>
    </xf>
    <xf numFmtId="0" fontId="14" fillId="0" borderId="16" xfId="4" applyFont="1" applyFill="1" applyBorder="1" applyAlignment="1">
      <alignment horizontal="distributed" vertical="center" wrapText="1"/>
    </xf>
    <xf numFmtId="0" fontId="14" fillId="0" borderId="22" xfId="4" applyFont="1" applyFill="1" applyBorder="1" applyAlignment="1">
      <alignment horizontal="distributed" vertical="center" wrapText="1"/>
    </xf>
    <xf numFmtId="0" fontId="14" fillId="0" borderId="39" xfId="4" applyFont="1" applyFill="1" applyBorder="1" applyAlignment="1">
      <alignment horizontal="center" vertical="center"/>
    </xf>
    <xf numFmtId="0" fontId="14" fillId="0" borderId="40" xfId="4" applyFont="1" applyFill="1" applyBorder="1" applyAlignment="1">
      <alignment horizontal="center" vertical="center"/>
    </xf>
    <xf numFmtId="0" fontId="14" fillId="0" borderId="37" xfId="4" applyFont="1" applyFill="1" applyBorder="1" applyAlignment="1">
      <alignment horizontal="center" vertical="center"/>
    </xf>
    <xf numFmtId="0" fontId="14" fillId="0" borderId="41" xfId="4" applyFont="1" applyFill="1" applyBorder="1" applyAlignment="1">
      <alignment horizontal="center" vertical="center"/>
    </xf>
    <xf numFmtId="178" fontId="22" fillId="2" borderId="39" xfId="4" applyNumberFormat="1" applyFont="1" applyFill="1" applyBorder="1" applyAlignment="1">
      <alignment horizontal="center" vertical="center"/>
    </xf>
    <xf numFmtId="178" fontId="22" fillId="2" borderId="40" xfId="4" applyNumberFormat="1" applyFont="1" applyFill="1" applyBorder="1" applyAlignment="1">
      <alignment horizontal="center" vertical="center"/>
    </xf>
    <xf numFmtId="178" fontId="22" fillId="2" borderId="37" xfId="4" applyNumberFormat="1" applyFont="1" applyFill="1" applyBorder="1" applyAlignment="1">
      <alignment horizontal="center" vertical="center"/>
    </xf>
    <xf numFmtId="178" fontId="22" fillId="2" borderId="41" xfId="4" applyNumberFormat="1" applyFont="1" applyFill="1" applyBorder="1" applyAlignment="1">
      <alignment horizontal="center" vertical="center"/>
    </xf>
    <xf numFmtId="178" fontId="22" fillId="0" borderId="39" xfId="4" applyNumberFormat="1" applyFont="1" applyFill="1" applyBorder="1" applyAlignment="1">
      <alignment horizontal="center" vertical="center"/>
    </xf>
    <xf numFmtId="178" fontId="22" fillId="0" borderId="40" xfId="4" applyNumberFormat="1" applyFont="1" applyFill="1" applyBorder="1" applyAlignment="1">
      <alignment horizontal="center" vertical="center"/>
    </xf>
    <xf numFmtId="178" fontId="22" fillId="0" borderId="37" xfId="4" applyNumberFormat="1" applyFont="1" applyFill="1" applyBorder="1" applyAlignment="1">
      <alignment horizontal="center" vertical="center"/>
    </xf>
    <xf numFmtId="178" fontId="22" fillId="0" borderId="41" xfId="4" applyNumberFormat="1" applyFont="1" applyFill="1" applyBorder="1" applyAlignment="1">
      <alignment horizontal="center" vertical="center"/>
    </xf>
    <xf numFmtId="180" fontId="4" fillId="0" borderId="0" xfId="0" applyNumberFormat="1" applyFont="1" applyFill="1" applyAlignment="1">
      <alignment horizontal="left" vertical="center" indent="2"/>
    </xf>
    <xf numFmtId="180" fontId="4" fillId="0" borderId="0" xfId="0" applyNumberFormat="1" applyFont="1" applyFill="1" applyAlignment="1">
      <alignment horizontal="left" vertical="center"/>
    </xf>
    <xf numFmtId="0" fontId="4" fillId="0" borderId="0" xfId="0" applyFont="1" applyFill="1" applyAlignment="1">
      <alignment horizontal="left" vertical="center" indent="2"/>
    </xf>
    <xf numFmtId="0" fontId="2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NumberFormat="1" applyFont="1" applyAlignment="1">
      <alignment horizontal="left" vertical="center" indent="1"/>
    </xf>
    <xf numFmtId="178" fontId="2" fillId="0" borderId="0" xfId="0" applyNumberFormat="1" applyFont="1" applyAlignment="1">
      <alignment horizontal="left" vertical="center" indent="1"/>
    </xf>
    <xf numFmtId="0" fontId="2"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horizontal="left" vertical="center" indent="1"/>
    </xf>
    <xf numFmtId="176" fontId="2" fillId="0" borderId="0" xfId="0" applyNumberFormat="1" applyFont="1" applyAlignment="1">
      <alignment horizontal="left" vertical="center" indent="1"/>
    </xf>
    <xf numFmtId="0" fontId="4" fillId="0" borderId="0" xfId="0" applyFont="1" applyFill="1" applyAlignment="1">
      <alignment horizontal="right" vertical="center" indent="2"/>
    </xf>
    <xf numFmtId="0" fontId="10" fillId="0" borderId="0" xfId="2" applyFont="1" applyFill="1" applyAlignment="1">
      <alignment horizontal="right" vertical="center"/>
    </xf>
    <xf numFmtId="0" fontId="10" fillId="0" borderId="0" xfId="2" applyFont="1" applyFill="1" applyAlignment="1">
      <alignment horizontal="right" vertical="center" indent="2"/>
    </xf>
    <xf numFmtId="0" fontId="4" fillId="0" borderId="0" xfId="0" applyFont="1" applyFill="1" applyAlignment="1">
      <alignment vertical="center"/>
    </xf>
    <xf numFmtId="0" fontId="4" fillId="0" borderId="0" xfId="0" applyFont="1" applyFill="1" applyAlignment="1">
      <alignment horizontal="right" vertical="center"/>
    </xf>
    <xf numFmtId="0" fontId="17" fillId="0" borderId="0" xfId="0" applyFont="1" applyFill="1" applyAlignment="1">
      <alignment horizontal="center" vertical="center"/>
    </xf>
    <xf numFmtId="0" fontId="4" fillId="0" borderId="0" xfId="0" applyFont="1" applyFill="1" applyAlignment="1">
      <alignment horizontal="left" vertical="center" indent="1"/>
    </xf>
    <xf numFmtId="181" fontId="4" fillId="0" borderId="0" xfId="0" applyNumberFormat="1" applyFont="1" applyFill="1" applyAlignment="1">
      <alignment horizontal="left" vertical="center" indent="2"/>
    </xf>
    <xf numFmtId="0" fontId="4" fillId="0" borderId="0" xfId="0" applyFont="1" applyFill="1" applyAlignment="1">
      <alignment horizontal="left" vertical="center" indent="3"/>
    </xf>
    <xf numFmtId="0" fontId="4" fillId="0" borderId="0" xfId="0" applyFont="1" applyFill="1" applyAlignment="1">
      <alignment horizontal="right" vertical="center" indent="2"/>
    </xf>
    <xf numFmtId="0" fontId="2" fillId="0" borderId="0" xfId="0" applyFont="1" applyFill="1" applyAlignment="1">
      <alignment horizontal="right" vertical="center" indent="2"/>
    </xf>
    <xf numFmtId="0" fontId="2" fillId="0" borderId="0" xfId="0" applyFont="1" applyFill="1" applyAlignment="1">
      <alignment horizontal="left" vertical="center" indent="1" shrinkToFit="1"/>
    </xf>
    <xf numFmtId="0" fontId="2" fillId="0" borderId="0" xfId="0" applyFont="1" applyFill="1" applyAlignment="1">
      <alignment horizontal="left" vertical="center" indent="1" shrinkToFit="1"/>
    </xf>
    <xf numFmtId="0" fontId="23" fillId="0" borderId="0" xfId="0" applyFont="1" applyFill="1" applyAlignment="1">
      <alignment horizontal="center" vertical="center"/>
    </xf>
    <xf numFmtId="0" fontId="23" fillId="0" borderId="0" xfId="0" applyFont="1" applyFill="1" applyAlignment="1">
      <alignment horizontal="center" vertical="center"/>
    </xf>
    <xf numFmtId="0" fontId="2" fillId="0" borderId="0" xfId="0" applyFont="1" applyFill="1" applyAlignment="1">
      <alignment horizontal="left" vertical="center" wrapText="1" indent="1"/>
    </xf>
    <xf numFmtId="0" fontId="2" fillId="0" borderId="0" xfId="0" applyFont="1" applyFill="1" applyAlignment="1">
      <alignment vertical="center"/>
    </xf>
    <xf numFmtId="0" fontId="2" fillId="0" borderId="0" xfId="0" applyFont="1" applyFill="1" applyAlignment="1">
      <alignment horizontal="distributed" vertical="center"/>
    </xf>
    <xf numFmtId="0" fontId="2" fillId="0" borderId="0" xfId="0" applyFont="1" applyFill="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left" vertical="center" indent="1"/>
    </xf>
    <xf numFmtId="0" fontId="2" fillId="0" borderId="15" xfId="0" applyFont="1" applyFill="1" applyBorder="1" applyAlignment="1">
      <alignment horizontal="left" vertical="center" indent="1"/>
    </xf>
    <xf numFmtId="0" fontId="2" fillId="0" borderId="5" xfId="0" applyFont="1" applyFill="1" applyBorder="1" applyAlignment="1">
      <alignment horizontal="left" vertical="center" indent="1"/>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 xfId="0" applyFont="1" applyFill="1" applyBorder="1" applyAlignment="1">
      <alignment horizontal="center" vertical="center"/>
    </xf>
    <xf numFmtId="58" fontId="2" fillId="0" borderId="15" xfId="0" applyNumberFormat="1" applyFont="1" applyFill="1" applyBorder="1" applyAlignment="1">
      <alignment horizontal="left" vertical="center" indent="1"/>
    </xf>
    <xf numFmtId="0" fontId="2" fillId="0" borderId="37" xfId="0" applyFont="1" applyFill="1" applyBorder="1" applyAlignment="1">
      <alignment horizontal="center" vertical="center"/>
    </xf>
    <xf numFmtId="0" fontId="2" fillId="0" borderId="41" xfId="0" applyFont="1" applyFill="1" applyBorder="1" applyAlignment="1">
      <alignment horizontal="center" vertical="center"/>
    </xf>
    <xf numFmtId="0" fontId="24" fillId="0" borderId="0" xfId="0" applyFont="1" applyFill="1">
      <alignment vertical="center"/>
    </xf>
  </cellXfs>
  <cellStyles count="5">
    <cellStyle name="桁区切り" xfId="1" builtinId="6"/>
    <cellStyle name="桁区切り 2" xfId="3"/>
    <cellStyle name="標準" xfId="0" builtinId="0"/>
    <cellStyle name="標準 2" xfId="2"/>
    <cellStyle name="標準 3" xfId="4"/>
  </cellStyles>
  <dxfs count="0"/>
  <tableStyles count="0" defaultTableStyle="TableStyleMedium2" defaultPivotStyle="PivotStyleLight16"/>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46862</xdr:colOff>
      <xdr:row>18</xdr:row>
      <xdr:rowOff>107674</xdr:rowOff>
    </xdr:from>
    <xdr:to>
      <xdr:col>4</xdr:col>
      <xdr:colOff>0</xdr:colOff>
      <xdr:row>28</xdr:row>
      <xdr:rowOff>215347</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514" y="5325717"/>
          <a:ext cx="4757051" cy="3006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544286</xdr:colOff>
      <xdr:row>18</xdr:row>
      <xdr:rowOff>261257</xdr:rowOff>
    </xdr:from>
    <xdr:to>
      <xdr:col>3</xdr:col>
      <xdr:colOff>1845129</xdr:colOff>
      <xdr:row>20</xdr:row>
      <xdr:rowOff>0</xdr:rowOff>
    </xdr:to>
    <xdr:sp macro="" textlink="">
      <xdr:nvSpPr>
        <xdr:cNvPr id="4" name="正方形/長方形 3"/>
        <xdr:cNvSpPr/>
      </xdr:nvSpPr>
      <xdr:spPr>
        <a:xfrm>
          <a:off x="3624943" y="5453743"/>
          <a:ext cx="1300843" cy="3156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1</xdr:row>
      <xdr:rowOff>124239</xdr:rowOff>
    </xdr:to>
    <xdr:sp macro="" textlink="">
      <xdr:nvSpPr>
        <xdr:cNvPr id="4" name="テキスト ボックス 3"/>
        <xdr:cNvSpPr txBox="1"/>
      </xdr:nvSpPr>
      <xdr:spPr>
        <a:xfrm>
          <a:off x="0" y="0"/>
          <a:ext cx="6427304" cy="381000"/>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スライド額が請負代金額の１％を超えない場合に限り本様式を使用する。</a:t>
          </a:r>
          <a:endParaRPr kumimoji="1" lang="ja-JP" altLang="en-US"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E7" sqref="E7"/>
    </sheetView>
  </sheetViews>
  <sheetFormatPr defaultRowHeight="18.75" customHeight="1" x14ac:dyDescent="0.15"/>
  <cols>
    <col min="1" max="1" width="19.875" customWidth="1"/>
    <col min="2" max="2" width="37" customWidth="1"/>
    <col min="3" max="3" width="7.25" bestFit="1" customWidth="1"/>
  </cols>
  <sheetData>
    <row r="1" spans="1:3" ht="18.75" customHeight="1" thickBot="1" x14ac:dyDescent="0.2"/>
    <row r="2" spans="1:3" ht="29.25" customHeight="1" thickBot="1" x14ac:dyDescent="0.2">
      <c r="A2" s="198" t="s">
        <v>281</v>
      </c>
      <c r="B2" s="199"/>
      <c r="C2" s="200"/>
    </row>
    <row r="3" spans="1:3" ht="24.75" customHeight="1" thickTop="1" x14ac:dyDescent="0.15">
      <c r="A3" s="192" t="s">
        <v>112</v>
      </c>
      <c r="B3" s="180" t="s">
        <v>113</v>
      </c>
      <c r="C3" s="193"/>
    </row>
    <row r="4" spans="1:3" ht="24.75" customHeight="1" x14ac:dyDescent="0.15">
      <c r="A4" s="184" t="s">
        <v>10</v>
      </c>
      <c r="B4" s="171" t="s">
        <v>111</v>
      </c>
      <c r="C4" s="185"/>
    </row>
    <row r="5" spans="1:3" ht="24.75" customHeight="1" x14ac:dyDescent="0.15">
      <c r="A5" s="184" t="s">
        <v>9</v>
      </c>
      <c r="B5" s="171" t="s">
        <v>11</v>
      </c>
      <c r="C5" s="185"/>
    </row>
    <row r="6" spans="1:3" ht="24.75" customHeight="1" x14ac:dyDescent="0.15">
      <c r="A6" s="184" t="s">
        <v>31</v>
      </c>
      <c r="B6" s="172">
        <v>123456000</v>
      </c>
      <c r="C6" s="185" t="s">
        <v>297</v>
      </c>
    </row>
    <row r="7" spans="1:3" ht="24.75" customHeight="1" x14ac:dyDescent="0.15">
      <c r="A7" s="184" t="s">
        <v>24</v>
      </c>
      <c r="B7" s="171" t="s">
        <v>295</v>
      </c>
      <c r="C7" s="185"/>
    </row>
    <row r="8" spans="1:3" ht="24.75" customHeight="1" x14ac:dyDescent="0.15">
      <c r="A8" s="184" t="s">
        <v>294</v>
      </c>
      <c r="B8" s="171" t="s">
        <v>198</v>
      </c>
      <c r="C8" s="185"/>
    </row>
    <row r="9" spans="1:3" ht="24.75" customHeight="1" x14ac:dyDescent="0.15">
      <c r="A9" s="184" t="s">
        <v>26</v>
      </c>
      <c r="B9" s="173">
        <v>44774</v>
      </c>
      <c r="C9" s="185"/>
    </row>
    <row r="10" spans="1:3" ht="24.75" customHeight="1" x14ac:dyDescent="0.15">
      <c r="A10" s="196" t="s">
        <v>25</v>
      </c>
      <c r="B10" s="174">
        <v>44775</v>
      </c>
      <c r="C10" s="189" t="s">
        <v>27</v>
      </c>
    </row>
    <row r="11" spans="1:3" ht="24.75" customHeight="1" thickBot="1" x14ac:dyDescent="0.2">
      <c r="A11" s="197"/>
      <c r="B11" s="190">
        <v>45016</v>
      </c>
      <c r="C11" s="191" t="s">
        <v>28</v>
      </c>
    </row>
    <row r="12" spans="1:3" ht="24.75" customHeight="1" x14ac:dyDescent="0.15">
      <c r="A12" s="181" t="s">
        <v>14</v>
      </c>
      <c r="B12" s="182" t="s">
        <v>15</v>
      </c>
      <c r="C12" s="183"/>
    </row>
    <row r="13" spans="1:3" ht="24.75" customHeight="1" x14ac:dyDescent="0.15">
      <c r="A13" s="184" t="s">
        <v>279</v>
      </c>
      <c r="B13" s="171" t="s">
        <v>16</v>
      </c>
      <c r="C13" s="185"/>
    </row>
    <row r="14" spans="1:3" ht="24.75" customHeight="1" x14ac:dyDescent="0.15">
      <c r="A14" s="184" t="s">
        <v>275</v>
      </c>
      <c r="B14" s="171" t="s">
        <v>280</v>
      </c>
      <c r="C14" s="185"/>
    </row>
    <row r="15" spans="1:3" ht="24.75" customHeight="1" thickBot="1" x14ac:dyDescent="0.2">
      <c r="A15" s="186" t="s">
        <v>276</v>
      </c>
      <c r="B15" s="187" t="s">
        <v>17</v>
      </c>
      <c r="C15" s="188"/>
    </row>
    <row r="16" spans="1:3" ht="24.75" customHeight="1" x14ac:dyDescent="0.15">
      <c r="A16" s="181" t="s">
        <v>54</v>
      </c>
      <c r="B16" s="182" t="s">
        <v>55</v>
      </c>
      <c r="C16" s="183"/>
    </row>
    <row r="17" spans="1:3" ht="24.75" customHeight="1" thickBot="1" x14ac:dyDescent="0.2">
      <c r="A17" s="186" t="s">
        <v>275</v>
      </c>
      <c r="B17" s="187" t="s">
        <v>23</v>
      </c>
      <c r="C17" s="188"/>
    </row>
  </sheetData>
  <mergeCells count="2">
    <mergeCell ref="A10:A11"/>
    <mergeCell ref="A2:C2"/>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200" zoomScaleSheetLayoutView="100" workbookViewId="0">
      <selection activeCell="C21" sqref="C21:F21"/>
    </sheetView>
  </sheetViews>
  <sheetFormatPr defaultRowHeight="13.5" x14ac:dyDescent="0.15"/>
  <cols>
    <col min="1" max="2" width="20.625" style="129" customWidth="1"/>
    <col min="3" max="3" width="5.5" style="129" customWidth="1"/>
    <col min="4" max="4" width="15.625" style="129" customWidth="1"/>
    <col min="5" max="5" width="20.625" style="129" customWidth="1"/>
    <col min="6" max="16384" width="9" style="129"/>
  </cols>
  <sheetData>
    <row r="1" spans="1:5" x14ac:dyDescent="0.15">
      <c r="A1" s="128"/>
      <c r="E1" s="131" t="s">
        <v>229</v>
      </c>
    </row>
    <row r="2" spans="1:5" x14ac:dyDescent="0.15">
      <c r="E2" s="130"/>
    </row>
    <row r="3" spans="1:5" x14ac:dyDescent="0.15">
      <c r="E3" s="131" t="s">
        <v>230</v>
      </c>
    </row>
    <row r="6" spans="1:5" ht="17.25" x14ac:dyDescent="0.15">
      <c r="A6" s="263" t="s">
        <v>231</v>
      </c>
      <c r="B6" s="263"/>
      <c r="C6" s="263"/>
      <c r="D6" s="263"/>
      <c r="E6" s="263"/>
    </row>
    <row r="7" spans="1:5" x14ac:dyDescent="0.15">
      <c r="A7" s="132"/>
      <c r="B7" s="132"/>
      <c r="C7" s="132"/>
      <c r="D7" s="132"/>
      <c r="E7" s="132"/>
    </row>
    <row r="8" spans="1:5" ht="16.5" customHeight="1" x14ac:dyDescent="0.15">
      <c r="A8" s="145" t="s">
        <v>224</v>
      </c>
      <c r="B8" s="146" t="s">
        <v>225</v>
      </c>
      <c r="C8" s="146" t="s">
        <v>226</v>
      </c>
      <c r="D8" s="146" t="s">
        <v>227</v>
      </c>
      <c r="E8" s="147" t="s">
        <v>228</v>
      </c>
    </row>
    <row r="9" spans="1:5" ht="24" customHeight="1" x14ac:dyDescent="0.15">
      <c r="A9" s="133"/>
      <c r="B9" s="134"/>
      <c r="C9" s="134"/>
      <c r="D9" s="135"/>
      <c r="E9" s="144"/>
    </row>
    <row r="10" spans="1:5" ht="24" customHeight="1" x14ac:dyDescent="0.15">
      <c r="A10" s="136"/>
      <c r="B10" s="137"/>
      <c r="C10" s="137"/>
      <c r="D10" s="138"/>
      <c r="E10" s="142"/>
    </row>
    <row r="11" spans="1:5" ht="24" customHeight="1" x14ac:dyDescent="0.15">
      <c r="A11" s="136"/>
      <c r="B11" s="137"/>
      <c r="C11" s="137"/>
      <c r="D11" s="138"/>
      <c r="E11" s="142"/>
    </row>
    <row r="12" spans="1:5" ht="24" customHeight="1" x14ac:dyDescent="0.15">
      <c r="A12" s="136"/>
      <c r="B12" s="137"/>
      <c r="C12" s="137"/>
      <c r="D12" s="138"/>
      <c r="E12" s="142"/>
    </row>
    <row r="13" spans="1:5" ht="24" customHeight="1" x14ac:dyDescent="0.15">
      <c r="A13" s="136"/>
      <c r="B13" s="137"/>
      <c r="C13" s="137"/>
      <c r="D13" s="138"/>
      <c r="E13" s="142"/>
    </row>
    <row r="14" spans="1:5" ht="24" customHeight="1" x14ac:dyDescent="0.15">
      <c r="A14" s="136"/>
      <c r="B14" s="137"/>
      <c r="C14" s="137"/>
      <c r="D14" s="138"/>
      <c r="E14" s="142"/>
    </row>
    <row r="15" spans="1:5" ht="24" customHeight="1" x14ac:dyDescent="0.15">
      <c r="A15" s="136"/>
      <c r="B15" s="137"/>
      <c r="C15" s="137"/>
      <c r="D15" s="138"/>
      <c r="E15" s="142"/>
    </row>
    <row r="16" spans="1:5" ht="24" customHeight="1" x14ac:dyDescent="0.15">
      <c r="A16" s="136"/>
      <c r="B16" s="137"/>
      <c r="C16" s="137"/>
      <c r="D16" s="138"/>
      <c r="E16" s="142"/>
    </row>
    <row r="17" spans="1:5" ht="24" customHeight="1" x14ac:dyDescent="0.15">
      <c r="A17" s="136"/>
      <c r="B17" s="137"/>
      <c r="C17" s="137"/>
      <c r="D17" s="138"/>
      <c r="E17" s="142"/>
    </row>
    <row r="18" spans="1:5" ht="24" customHeight="1" x14ac:dyDescent="0.15">
      <c r="A18" s="136"/>
      <c r="B18" s="137"/>
      <c r="C18" s="137"/>
      <c r="D18" s="138"/>
      <c r="E18" s="142"/>
    </row>
    <row r="19" spans="1:5" ht="24" customHeight="1" x14ac:dyDescent="0.15">
      <c r="A19" s="136"/>
      <c r="B19" s="137"/>
      <c r="C19" s="137"/>
      <c r="D19" s="138"/>
      <c r="E19" s="142"/>
    </row>
    <row r="20" spans="1:5" ht="24" customHeight="1" x14ac:dyDescent="0.15">
      <c r="A20" s="136"/>
      <c r="B20" s="137"/>
      <c r="C20" s="137"/>
      <c r="D20" s="138"/>
      <c r="E20" s="142"/>
    </row>
    <row r="21" spans="1:5" ht="24" customHeight="1" x14ac:dyDescent="0.15">
      <c r="A21" s="136"/>
      <c r="B21" s="137"/>
      <c r="C21" s="137"/>
      <c r="D21" s="138"/>
      <c r="E21" s="142"/>
    </row>
    <row r="22" spans="1:5" ht="24" customHeight="1" x14ac:dyDescent="0.15">
      <c r="A22" s="136"/>
      <c r="B22" s="137"/>
      <c r="C22" s="137"/>
      <c r="D22" s="138"/>
      <c r="E22" s="142"/>
    </row>
    <row r="23" spans="1:5" ht="24" customHeight="1" x14ac:dyDescent="0.15">
      <c r="A23" s="136"/>
      <c r="B23" s="137"/>
      <c r="C23" s="137"/>
      <c r="D23" s="138"/>
      <c r="E23" s="142"/>
    </row>
    <row r="24" spans="1:5" ht="24" customHeight="1" x14ac:dyDescent="0.15">
      <c r="A24" s="136"/>
      <c r="B24" s="137"/>
      <c r="C24" s="137"/>
      <c r="D24" s="138"/>
      <c r="E24" s="142"/>
    </row>
    <row r="25" spans="1:5" ht="24" customHeight="1" x14ac:dyDescent="0.15">
      <c r="A25" s="136"/>
      <c r="B25" s="137"/>
      <c r="C25" s="137"/>
      <c r="D25" s="138"/>
      <c r="E25" s="142"/>
    </row>
    <row r="26" spans="1:5" ht="24" customHeight="1" x14ac:dyDescent="0.15">
      <c r="A26" s="136"/>
      <c r="B26" s="137"/>
      <c r="C26" s="137"/>
      <c r="D26" s="138"/>
      <c r="E26" s="142"/>
    </row>
    <row r="27" spans="1:5" ht="24" customHeight="1" x14ac:dyDescent="0.15">
      <c r="A27" s="136"/>
      <c r="B27" s="137"/>
      <c r="C27" s="137"/>
      <c r="D27" s="138"/>
      <c r="E27" s="142"/>
    </row>
    <row r="28" spans="1:5" ht="24" customHeight="1" x14ac:dyDescent="0.15">
      <c r="A28" s="136"/>
      <c r="B28" s="137"/>
      <c r="C28" s="137"/>
      <c r="D28" s="138"/>
      <c r="E28" s="142"/>
    </row>
    <row r="29" spans="1:5" ht="24" customHeight="1" x14ac:dyDescent="0.15">
      <c r="A29" s="136"/>
      <c r="B29" s="137"/>
      <c r="C29" s="137"/>
      <c r="D29" s="138"/>
      <c r="E29" s="142"/>
    </row>
    <row r="30" spans="1:5" ht="24" customHeight="1" x14ac:dyDescent="0.15">
      <c r="A30" s="139"/>
      <c r="B30" s="140"/>
      <c r="C30" s="140"/>
      <c r="D30" s="141"/>
      <c r="E30" s="143"/>
    </row>
  </sheetData>
  <mergeCells count="1">
    <mergeCell ref="A6:E6"/>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Normal="200" zoomScaleSheetLayoutView="100" workbookViewId="0">
      <selection activeCell="C21" sqref="C21:F21"/>
    </sheetView>
  </sheetViews>
  <sheetFormatPr defaultRowHeight="22.5" customHeight="1" x14ac:dyDescent="0.15"/>
  <cols>
    <col min="1" max="1" width="2.125" style="129" customWidth="1"/>
    <col min="2" max="2" width="23.75" style="129" customWidth="1"/>
    <col min="3" max="3" width="2.125" style="129" customWidth="1"/>
    <col min="4" max="4" width="11.875" style="129" customWidth="1"/>
    <col min="5" max="5" width="27.375" style="129" customWidth="1"/>
    <col min="6" max="6" width="4" style="129" customWidth="1"/>
    <col min="7" max="16384" width="9" style="129"/>
  </cols>
  <sheetData>
    <row r="1" spans="1:6" ht="22.5" customHeight="1" x14ac:dyDescent="0.15">
      <c r="B1" s="128"/>
      <c r="C1" s="128"/>
      <c r="D1" s="128"/>
      <c r="F1" s="131" t="s">
        <v>232</v>
      </c>
    </row>
    <row r="3" spans="1:6" ht="22.5" customHeight="1" x14ac:dyDescent="0.15">
      <c r="A3" s="263" t="s">
        <v>233</v>
      </c>
      <c r="B3" s="263"/>
      <c r="C3" s="263"/>
      <c r="D3" s="263"/>
      <c r="E3" s="263"/>
      <c r="F3" s="263"/>
    </row>
    <row r="4" spans="1:6" ht="22.5" customHeight="1" x14ac:dyDescent="0.15">
      <c r="B4" s="132"/>
      <c r="C4" s="132"/>
      <c r="D4" s="132"/>
      <c r="E4" s="132"/>
      <c r="F4" s="132"/>
    </row>
    <row r="5" spans="1:6" ht="22.5" customHeight="1" x14ac:dyDescent="0.15">
      <c r="A5" s="148"/>
      <c r="B5" s="274" t="s">
        <v>9</v>
      </c>
      <c r="C5" s="149"/>
      <c r="D5" s="278" t="str">
        <f>基本情報!B5</f>
        <v>✕○✕○工事</v>
      </c>
      <c r="E5" s="279"/>
    </row>
    <row r="6" spans="1:6" ht="22.5" customHeight="1" x14ac:dyDescent="0.15">
      <c r="A6" s="153"/>
      <c r="B6" s="275"/>
      <c r="C6" s="154"/>
      <c r="D6" s="280"/>
      <c r="E6" s="281"/>
    </row>
    <row r="7" spans="1:6" ht="22.5" customHeight="1" x14ac:dyDescent="0.15">
      <c r="A7" s="148"/>
      <c r="B7" s="151" t="s">
        <v>30</v>
      </c>
      <c r="C7" s="155"/>
      <c r="D7" s="264">
        <f>基本情報!B6</f>
        <v>123456000</v>
      </c>
      <c r="E7" s="265"/>
    </row>
    <row r="8" spans="1:6" ht="22.5" customHeight="1" x14ac:dyDescent="0.15">
      <c r="A8" s="150"/>
      <c r="B8" s="152" t="s">
        <v>234</v>
      </c>
      <c r="C8" s="156"/>
      <c r="D8" s="266"/>
      <c r="E8" s="267"/>
    </row>
    <row r="9" spans="1:6" ht="22.5" customHeight="1" x14ac:dyDescent="0.15">
      <c r="A9" s="148"/>
      <c r="B9" s="268" t="s">
        <v>25</v>
      </c>
      <c r="C9" s="155"/>
      <c r="D9" s="158" t="s">
        <v>237</v>
      </c>
      <c r="E9" s="159">
        <f>基本情報!B10</f>
        <v>44775</v>
      </c>
    </row>
    <row r="10" spans="1:6" ht="22.5" customHeight="1" x14ac:dyDescent="0.15">
      <c r="A10" s="150"/>
      <c r="B10" s="269"/>
      <c r="C10" s="156"/>
      <c r="D10" s="160" t="s">
        <v>238</v>
      </c>
      <c r="E10" s="161">
        <f>基本情報!B11</f>
        <v>45016</v>
      </c>
    </row>
    <row r="11" spans="1:6" ht="22.5" customHeight="1" x14ac:dyDescent="0.15">
      <c r="A11" s="153"/>
      <c r="B11" s="268" t="s">
        <v>235</v>
      </c>
      <c r="C11" s="162"/>
      <c r="D11" s="270">
        <v>1100000</v>
      </c>
      <c r="E11" s="271"/>
    </row>
    <row r="12" spans="1:6" ht="22.5" customHeight="1" x14ac:dyDescent="0.15">
      <c r="A12" s="153"/>
      <c r="B12" s="269"/>
      <c r="C12" s="162"/>
      <c r="D12" s="272"/>
      <c r="E12" s="273"/>
    </row>
    <row r="13" spans="1:6" ht="22.5" customHeight="1" x14ac:dyDescent="0.15">
      <c r="A13" s="148"/>
      <c r="B13" s="276" t="s">
        <v>236</v>
      </c>
      <c r="C13" s="155"/>
      <c r="D13" s="264">
        <f>D11/(1.1/0.1)</f>
        <v>100000</v>
      </c>
      <c r="E13" s="265"/>
    </row>
    <row r="14" spans="1:6" ht="22.5" customHeight="1" x14ac:dyDescent="0.15">
      <c r="A14" s="150"/>
      <c r="B14" s="277"/>
      <c r="C14" s="156"/>
      <c r="D14" s="266"/>
      <c r="E14" s="267"/>
    </row>
    <row r="16" spans="1:6" ht="22.5" customHeight="1" x14ac:dyDescent="0.15">
      <c r="E16" s="4" t="s">
        <v>99</v>
      </c>
      <c r="F16" s="4"/>
    </row>
    <row r="17" spans="5:6" ht="22.5" customHeight="1" x14ac:dyDescent="0.15">
      <c r="E17" s="6" t="str">
        <f>"　"&amp;基本情報!B16</f>
        <v>　□□土木事務所長</v>
      </c>
      <c r="F17" s="6"/>
    </row>
  </sheetData>
  <mergeCells count="9">
    <mergeCell ref="D13:E14"/>
    <mergeCell ref="B11:B12"/>
    <mergeCell ref="D11:E12"/>
    <mergeCell ref="A3:F3"/>
    <mergeCell ref="B5:B6"/>
    <mergeCell ref="B13:B14"/>
    <mergeCell ref="B9:B10"/>
    <mergeCell ref="D5:E6"/>
    <mergeCell ref="D7:E8"/>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200" zoomScaleSheetLayoutView="100" workbookViewId="0">
      <selection activeCell="D7" sqref="D7:E8"/>
    </sheetView>
  </sheetViews>
  <sheetFormatPr defaultRowHeight="22.5" customHeight="1" x14ac:dyDescent="0.15"/>
  <cols>
    <col min="1" max="1" width="2.125" style="129" customWidth="1"/>
    <col min="2" max="2" width="36.125" style="129" bestFit="1" customWidth="1"/>
    <col min="3" max="3" width="2.125" style="129" customWidth="1"/>
    <col min="4" max="4" width="24.75" style="129" customWidth="1"/>
    <col min="5" max="5" width="19" style="129" customWidth="1"/>
    <col min="6" max="6" width="4" style="129" customWidth="1"/>
    <col min="7" max="16384" width="9" style="129"/>
  </cols>
  <sheetData>
    <row r="1" spans="1:6" ht="22.5" customHeight="1" x14ac:dyDescent="0.15">
      <c r="B1" s="128"/>
      <c r="C1" s="128"/>
      <c r="D1" s="128"/>
      <c r="F1" s="131" t="s">
        <v>232</v>
      </c>
    </row>
    <row r="2" spans="1:6" ht="22.5" customHeight="1" x14ac:dyDescent="0.15">
      <c r="B2" s="128"/>
      <c r="C2" s="128"/>
      <c r="D2" s="128"/>
      <c r="F2" s="131" t="s">
        <v>241</v>
      </c>
    </row>
    <row r="4" spans="1:6" ht="22.5" customHeight="1" x14ac:dyDescent="0.15">
      <c r="B4" s="269" t="s">
        <v>239</v>
      </c>
      <c r="C4" s="269"/>
      <c r="D4" s="269"/>
      <c r="E4" s="269"/>
      <c r="F4" s="132"/>
    </row>
    <row r="5" spans="1:6" ht="22.5" customHeight="1" x14ac:dyDescent="0.15">
      <c r="A5" s="148"/>
      <c r="B5" s="163" t="s">
        <v>240</v>
      </c>
      <c r="C5" s="149"/>
      <c r="D5" s="286">
        <f>基本情報!B6</f>
        <v>123456000</v>
      </c>
      <c r="E5" s="287"/>
    </row>
    <row r="6" spans="1:6" ht="22.5" customHeight="1" x14ac:dyDescent="0.15">
      <c r="A6" s="153"/>
      <c r="B6" s="157" t="s">
        <v>234</v>
      </c>
      <c r="C6" s="154"/>
      <c r="D6" s="288"/>
      <c r="E6" s="289"/>
    </row>
    <row r="7" spans="1:6" ht="22.5" customHeight="1" x14ac:dyDescent="0.15">
      <c r="A7" s="148"/>
      <c r="B7" s="163" t="s">
        <v>242</v>
      </c>
      <c r="C7" s="155"/>
      <c r="D7" s="282"/>
      <c r="E7" s="283"/>
    </row>
    <row r="8" spans="1:6" ht="22.5" customHeight="1" x14ac:dyDescent="0.15">
      <c r="A8" s="150"/>
      <c r="B8" s="157" t="s">
        <v>234</v>
      </c>
      <c r="C8" s="156"/>
      <c r="D8" s="284"/>
      <c r="E8" s="285"/>
    </row>
    <row r="9" spans="1:6" ht="22.5" customHeight="1" x14ac:dyDescent="0.15">
      <c r="A9" s="148"/>
      <c r="B9" s="163" t="s">
        <v>243</v>
      </c>
      <c r="C9" s="155"/>
      <c r="D9" s="286">
        <f>D5-D7</f>
        <v>123456000</v>
      </c>
      <c r="E9" s="287"/>
    </row>
    <row r="10" spans="1:6" ht="22.5" customHeight="1" x14ac:dyDescent="0.15">
      <c r="A10" s="153"/>
      <c r="B10" s="157" t="s">
        <v>234</v>
      </c>
      <c r="C10" s="162"/>
      <c r="D10" s="288"/>
      <c r="E10" s="289"/>
    </row>
    <row r="11" spans="1:6" ht="22.5" customHeight="1" x14ac:dyDescent="0.15">
      <c r="A11" s="148"/>
      <c r="B11" s="163" t="s">
        <v>245</v>
      </c>
      <c r="C11" s="155"/>
      <c r="D11" s="282"/>
      <c r="E11" s="283"/>
    </row>
    <row r="12" spans="1:6" ht="22.5" customHeight="1" x14ac:dyDescent="0.15">
      <c r="A12" s="150"/>
      <c r="B12" s="164" t="s">
        <v>244</v>
      </c>
      <c r="C12" s="156"/>
      <c r="D12" s="284"/>
      <c r="E12" s="285"/>
    </row>
    <row r="13" spans="1:6" ht="22.5" customHeight="1" x14ac:dyDescent="0.15">
      <c r="A13" s="148"/>
      <c r="B13" s="163" t="s">
        <v>246</v>
      </c>
      <c r="C13" s="155"/>
      <c r="D13" s="282"/>
      <c r="E13" s="283"/>
    </row>
    <row r="14" spans="1:6" ht="22.5" customHeight="1" x14ac:dyDescent="0.15">
      <c r="A14" s="150"/>
      <c r="B14" s="164" t="s">
        <v>244</v>
      </c>
      <c r="C14" s="156"/>
      <c r="D14" s="284"/>
      <c r="E14" s="285"/>
    </row>
    <row r="15" spans="1:6" ht="22.5" customHeight="1" x14ac:dyDescent="0.15">
      <c r="A15" s="148"/>
      <c r="B15" s="163" t="s">
        <v>247</v>
      </c>
      <c r="C15" s="155"/>
      <c r="D15" s="282"/>
      <c r="E15" s="283"/>
    </row>
    <row r="16" spans="1:6" ht="22.5" customHeight="1" x14ac:dyDescent="0.15">
      <c r="A16" s="150"/>
      <c r="B16" s="164" t="s">
        <v>244</v>
      </c>
      <c r="C16" s="156"/>
      <c r="D16" s="284"/>
      <c r="E16" s="285"/>
    </row>
    <row r="18" spans="2:6" ht="22.5" customHeight="1" x14ac:dyDescent="0.15">
      <c r="B18" s="129" t="s">
        <v>248</v>
      </c>
      <c r="E18" s="4"/>
      <c r="F18" s="4"/>
    </row>
    <row r="19" spans="2:6" ht="22.5" customHeight="1" thickBot="1" x14ac:dyDescent="0.2">
      <c r="E19" s="6"/>
      <c r="F19" s="6"/>
    </row>
    <row r="20" spans="2:6" ht="22.5" customHeight="1" thickBot="1" x14ac:dyDescent="0.2">
      <c r="E20" s="168">
        <f>D11+D13+D15-D9*1/100</f>
        <v>-1234560</v>
      </c>
    </row>
    <row r="31" spans="2:6" ht="22.5" customHeight="1" x14ac:dyDescent="0.15">
      <c r="B31" s="129" t="s">
        <v>252</v>
      </c>
      <c r="E31" s="169">
        <f>ROUNDDOWN(E20*100/110,-4)</f>
        <v>-1120000</v>
      </c>
    </row>
    <row r="32" spans="2:6" ht="22.5" customHeight="1" thickBot="1" x14ac:dyDescent="0.2">
      <c r="E32" s="129" t="s">
        <v>249</v>
      </c>
    </row>
    <row r="33" spans="2:5" ht="22.5" customHeight="1" thickBot="1" x14ac:dyDescent="0.2">
      <c r="B33" s="129" t="s">
        <v>250</v>
      </c>
      <c r="E33" s="168">
        <f>E20*0.1</f>
        <v>-123456</v>
      </c>
    </row>
    <row r="35" spans="2:5" ht="22.5" customHeight="1" x14ac:dyDescent="0.15">
      <c r="B35" s="129" t="s">
        <v>251</v>
      </c>
      <c r="E35" s="167">
        <f>E31+E33</f>
        <v>-1243456</v>
      </c>
    </row>
  </sheetData>
  <mergeCells count="7">
    <mergeCell ref="D15:E16"/>
    <mergeCell ref="B4:E4"/>
    <mergeCell ref="D9:E10"/>
    <mergeCell ref="D13:E14"/>
    <mergeCell ref="D5:E6"/>
    <mergeCell ref="D7:E8"/>
    <mergeCell ref="D11:E12"/>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115" zoomScaleNormal="85" zoomScaleSheetLayoutView="115" workbookViewId="0">
      <selection activeCell="G2" sqref="G2:G3"/>
    </sheetView>
  </sheetViews>
  <sheetFormatPr defaultRowHeight="20.25" customHeight="1" x14ac:dyDescent="0.15"/>
  <cols>
    <col min="1" max="1" width="6" style="4" customWidth="1"/>
    <col min="2" max="2" width="18.125" style="4" customWidth="1"/>
    <col min="3" max="5" width="12" style="4" customWidth="1"/>
    <col min="6" max="7" width="12.125" style="4" customWidth="1"/>
    <col min="8" max="16384" width="9" style="4"/>
  </cols>
  <sheetData>
    <row r="1" spans="1:8" ht="20.25" customHeight="1" x14ac:dyDescent="0.15">
      <c r="G1" s="12" t="s">
        <v>253</v>
      </c>
    </row>
    <row r="2" spans="1:8" ht="20.25" customHeight="1" x14ac:dyDescent="0.15">
      <c r="A2" s="4" t="s">
        <v>98</v>
      </c>
      <c r="G2" s="126" t="s">
        <v>103</v>
      </c>
    </row>
    <row r="3" spans="1:8" ht="20.25" customHeight="1" x14ac:dyDescent="0.15">
      <c r="G3" s="126" t="s">
        <v>4</v>
      </c>
    </row>
    <row r="6" spans="1:8" ht="20.25" customHeight="1" x14ac:dyDescent="0.15">
      <c r="A6" s="4" t="s">
        <v>104</v>
      </c>
    </row>
    <row r="7" spans="1:8" ht="20.25" customHeight="1" x14ac:dyDescent="0.15">
      <c r="A7" s="4" t="str">
        <f>"　"&amp;基本情報!B12&amp;"　代表者　殿"</f>
        <v>　（合）宮城県建設工業　代表者　殿</v>
      </c>
    </row>
    <row r="8" spans="1:8" ht="20.25" customHeight="1" x14ac:dyDescent="0.15">
      <c r="E8" s="4" t="s">
        <v>99</v>
      </c>
    </row>
    <row r="9" spans="1:8" ht="20.25" customHeight="1" x14ac:dyDescent="0.15">
      <c r="E9" s="218" t="str">
        <f>"　"&amp;基本情報!B16</f>
        <v>　□□土木事務所長</v>
      </c>
      <c r="F9" s="218"/>
      <c r="G9" s="218"/>
    </row>
    <row r="12" spans="1:8" ht="20.25" customHeight="1" x14ac:dyDescent="0.15">
      <c r="B12" s="6" t="str">
        <f>基本情報!B5&amp;"における"</f>
        <v>✕○✕○工事における</v>
      </c>
      <c r="C12" s="6"/>
      <c r="D12" s="6"/>
      <c r="E12" s="6"/>
      <c r="F12" s="6"/>
      <c r="G12" s="6"/>
    </row>
    <row r="13" spans="1:8" ht="20.25" customHeight="1" x14ac:dyDescent="0.15">
      <c r="B13" s="6" t="s">
        <v>258</v>
      </c>
      <c r="C13" s="48"/>
      <c r="D13" s="48"/>
      <c r="E13" s="48"/>
      <c r="F13" s="48"/>
      <c r="G13" s="48"/>
      <c r="H13" s="6"/>
    </row>
    <row r="14" spans="1:8" ht="20.25" customHeight="1" x14ac:dyDescent="0.15">
      <c r="A14" s="6"/>
      <c r="B14" s="6"/>
      <c r="C14" s="6"/>
      <c r="D14" s="6"/>
      <c r="E14" s="6"/>
      <c r="F14" s="6"/>
      <c r="G14" s="6"/>
    </row>
    <row r="16" spans="1:8" ht="20.25" customHeight="1" x14ac:dyDescent="0.15">
      <c r="A16" s="260" t="s">
        <v>255</v>
      </c>
      <c r="B16" s="260"/>
      <c r="C16" s="260"/>
      <c r="D16" s="260"/>
      <c r="E16" s="260"/>
      <c r="F16" s="260"/>
      <c r="G16" s="260"/>
    </row>
    <row r="17" spans="1:8" ht="20.25" customHeight="1" x14ac:dyDescent="0.15">
      <c r="A17" s="260"/>
      <c r="B17" s="260"/>
      <c r="C17" s="260"/>
      <c r="D17" s="260"/>
      <c r="E17" s="260"/>
      <c r="F17" s="260"/>
      <c r="G17" s="260"/>
    </row>
    <row r="18" spans="1:8" ht="20.25" customHeight="1" x14ac:dyDescent="0.15">
      <c r="A18" s="260"/>
      <c r="B18" s="260"/>
      <c r="C18" s="260"/>
      <c r="D18" s="260"/>
      <c r="E18" s="260"/>
      <c r="F18" s="260"/>
      <c r="G18" s="260"/>
    </row>
    <row r="19" spans="1:8" ht="20.25" customHeight="1" x14ac:dyDescent="0.15">
      <c r="A19" s="260"/>
      <c r="B19" s="260"/>
      <c r="C19" s="260"/>
      <c r="D19" s="260"/>
      <c r="E19" s="260"/>
      <c r="F19" s="260"/>
      <c r="G19" s="260"/>
    </row>
    <row r="20" spans="1:8" ht="20.25" customHeight="1" x14ac:dyDescent="0.15">
      <c r="A20" s="4" t="s">
        <v>100</v>
      </c>
    </row>
    <row r="21" spans="1:8" ht="20.25" customHeight="1" x14ac:dyDescent="0.15">
      <c r="A21" s="202" t="s">
        <v>105</v>
      </c>
      <c r="B21" s="202"/>
      <c r="C21" s="202"/>
      <c r="D21" s="202"/>
      <c r="E21" s="202"/>
      <c r="F21" s="202"/>
      <c r="G21" s="202"/>
    </row>
    <row r="23" spans="1:8" ht="20.25" customHeight="1" x14ac:dyDescent="0.15">
      <c r="A23" s="8" t="s">
        <v>3</v>
      </c>
      <c r="B23" s="5" t="s">
        <v>9</v>
      </c>
      <c r="C23" s="292" t="str">
        <f>基本情報!B5</f>
        <v>✕○✕○工事</v>
      </c>
      <c r="D23" s="292"/>
      <c r="E23" s="292"/>
      <c r="F23" s="292"/>
      <c r="G23" s="7"/>
    </row>
    <row r="24" spans="1:8" ht="20.25" customHeight="1" x14ac:dyDescent="0.15">
      <c r="C24" s="7"/>
      <c r="D24" s="7"/>
      <c r="E24" s="7"/>
      <c r="F24" s="7"/>
      <c r="G24" s="7"/>
    </row>
    <row r="25" spans="1:8" ht="20.25" customHeight="1" x14ac:dyDescent="0.15">
      <c r="A25" s="8" t="s">
        <v>260</v>
      </c>
      <c r="B25" s="5" t="s">
        <v>256</v>
      </c>
      <c r="C25" s="290">
        <f>'様式－５－１ &lt;別添&gt;'!E35</f>
        <v>-1243456</v>
      </c>
      <c r="D25" s="290"/>
      <c r="E25" s="290"/>
      <c r="F25" s="290"/>
    </row>
    <row r="26" spans="1:8" ht="20.25" customHeight="1" x14ac:dyDescent="0.15">
      <c r="A26" s="11"/>
      <c r="B26" s="15" t="s">
        <v>257</v>
      </c>
      <c r="C26" s="11"/>
      <c r="D26" s="11"/>
      <c r="E26" s="291">
        <f>'様式－５－１ &lt;別添&gt;'!E33</f>
        <v>-123456</v>
      </c>
      <c r="F26" s="291"/>
      <c r="G26" s="291"/>
      <c r="H26" s="165"/>
    </row>
  </sheetData>
  <mergeCells count="6">
    <mergeCell ref="C25:F25"/>
    <mergeCell ref="E26:G26"/>
    <mergeCell ref="E9:G9"/>
    <mergeCell ref="A16:G19"/>
    <mergeCell ref="A21:G21"/>
    <mergeCell ref="C23:F23"/>
  </mergeCells>
  <phoneticPr fontId="1"/>
  <pageMargins left="0.9055118110236221" right="0.70866141732283472" top="0.9448818897637796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8"/>
  <sheetViews>
    <sheetView view="pageBreakPreview" zoomScaleNormal="85" zoomScaleSheetLayoutView="100" workbookViewId="0">
      <selection activeCell="G4" sqref="G4:G5"/>
    </sheetView>
  </sheetViews>
  <sheetFormatPr defaultRowHeight="20.25" customHeight="1" x14ac:dyDescent="0.15"/>
  <cols>
    <col min="1" max="1" width="6" style="4" customWidth="1"/>
    <col min="2" max="2" width="18.125" style="4" customWidth="1"/>
    <col min="3" max="5" width="12" style="4" customWidth="1"/>
    <col min="6" max="7" width="12.125" style="4" customWidth="1"/>
    <col min="8" max="16384" width="9" style="4"/>
  </cols>
  <sheetData>
    <row r="3" spans="1:8" ht="20.25" customHeight="1" x14ac:dyDescent="0.15">
      <c r="G3" s="12" t="s">
        <v>253</v>
      </c>
    </row>
    <row r="4" spans="1:8" ht="20.25" customHeight="1" x14ac:dyDescent="0.15">
      <c r="A4" s="4" t="s">
        <v>98</v>
      </c>
      <c r="G4" s="126" t="s">
        <v>103</v>
      </c>
    </row>
    <row r="5" spans="1:8" ht="20.25" customHeight="1" x14ac:dyDescent="0.15">
      <c r="G5" s="126" t="s">
        <v>4</v>
      </c>
    </row>
    <row r="8" spans="1:8" ht="20.25" customHeight="1" x14ac:dyDescent="0.15">
      <c r="A8" s="4" t="s">
        <v>104</v>
      </c>
    </row>
    <row r="9" spans="1:8" ht="20.25" customHeight="1" x14ac:dyDescent="0.15">
      <c r="A9" s="4" t="str">
        <f>"　"&amp;基本情報!B12&amp;"　代表者　殿"</f>
        <v>　（合）宮城県建設工業　代表者　殿</v>
      </c>
    </row>
    <row r="10" spans="1:8" ht="20.25" customHeight="1" x14ac:dyDescent="0.15">
      <c r="E10" s="4" t="s">
        <v>99</v>
      </c>
    </row>
    <row r="11" spans="1:8" ht="20.25" customHeight="1" x14ac:dyDescent="0.15">
      <c r="E11" s="218" t="str">
        <f>"　"&amp;基本情報!B16</f>
        <v>　□□土木事務所長</v>
      </c>
      <c r="F11" s="218"/>
      <c r="G11" s="218"/>
    </row>
    <row r="14" spans="1:8" ht="20.25" customHeight="1" x14ac:dyDescent="0.15">
      <c r="B14" s="6" t="str">
        <f>基本情報!B5&amp;"における"</f>
        <v>✕○✕○工事における</v>
      </c>
      <c r="C14" s="6"/>
      <c r="D14" s="6"/>
      <c r="E14" s="6"/>
      <c r="F14" s="6"/>
      <c r="G14" s="6"/>
    </row>
    <row r="15" spans="1:8" ht="20.25" customHeight="1" x14ac:dyDescent="0.15">
      <c r="B15" s="6" t="s">
        <v>258</v>
      </c>
      <c r="C15" s="48"/>
      <c r="D15" s="48"/>
      <c r="E15" s="48"/>
      <c r="F15" s="48"/>
      <c r="G15" s="48"/>
      <c r="H15" s="6"/>
    </row>
    <row r="16" spans="1:8" ht="20.25" customHeight="1" x14ac:dyDescent="0.15">
      <c r="A16" s="6"/>
      <c r="B16" s="6"/>
      <c r="C16" s="6"/>
      <c r="D16" s="6"/>
      <c r="E16" s="6"/>
      <c r="F16" s="6"/>
      <c r="G16" s="6"/>
    </row>
    <row r="18" spans="1:7" ht="20.25" customHeight="1" x14ac:dyDescent="0.15">
      <c r="A18" s="260" t="s">
        <v>259</v>
      </c>
      <c r="B18" s="260"/>
      <c r="C18" s="260"/>
      <c r="D18" s="260"/>
      <c r="E18" s="260"/>
      <c r="F18" s="260"/>
      <c r="G18" s="260"/>
    </row>
    <row r="19" spans="1:7" ht="20.25" customHeight="1" x14ac:dyDescent="0.15">
      <c r="A19" s="260"/>
      <c r="B19" s="260"/>
      <c r="C19" s="260"/>
      <c r="D19" s="260"/>
      <c r="E19" s="260"/>
      <c r="F19" s="260"/>
      <c r="G19" s="260"/>
    </row>
    <row r="20" spans="1:7" ht="20.25" customHeight="1" x14ac:dyDescent="0.15">
      <c r="A20" s="260"/>
      <c r="B20" s="260"/>
      <c r="C20" s="260"/>
      <c r="D20" s="260"/>
      <c r="E20" s="260"/>
      <c r="F20" s="260"/>
      <c r="G20" s="260"/>
    </row>
    <row r="21" spans="1:7" ht="20.25" customHeight="1" x14ac:dyDescent="0.15">
      <c r="A21" s="4" t="s">
        <v>100</v>
      </c>
    </row>
    <row r="22" spans="1:7" ht="20.25" customHeight="1" x14ac:dyDescent="0.15">
      <c r="A22" s="202" t="s">
        <v>105</v>
      </c>
      <c r="B22" s="202"/>
      <c r="C22" s="202"/>
      <c r="D22" s="202"/>
      <c r="E22" s="202"/>
      <c r="F22" s="202"/>
      <c r="G22" s="202"/>
    </row>
    <row r="24" spans="1:7" ht="20.25" customHeight="1" x14ac:dyDescent="0.15">
      <c r="A24" s="8" t="s">
        <v>3</v>
      </c>
      <c r="B24" s="5" t="s">
        <v>9</v>
      </c>
      <c r="C24" s="166" t="str">
        <f>基本情報!B5</f>
        <v>✕○✕○工事</v>
      </c>
      <c r="D24" s="166"/>
      <c r="E24" s="166"/>
      <c r="F24" s="166"/>
      <c r="G24" s="7"/>
    </row>
    <row r="25" spans="1:7" ht="20.25" customHeight="1" x14ac:dyDescent="0.15">
      <c r="C25" s="7"/>
      <c r="D25" s="7"/>
      <c r="E25" s="7"/>
      <c r="F25" s="7"/>
      <c r="G25" s="7"/>
    </row>
    <row r="26" spans="1:7" ht="20.25" customHeight="1" x14ac:dyDescent="0.15">
      <c r="A26" s="8" t="s">
        <v>260</v>
      </c>
      <c r="B26" s="5" t="s">
        <v>261</v>
      </c>
      <c r="C26" s="170" t="s">
        <v>262</v>
      </c>
      <c r="D26" s="170"/>
      <c r="E26" s="170"/>
      <c r="F26" s="170"/>
    </row>
    <row r="28" spans="1:7" ht="20.25" customHeight="1" x14ac:dyDescent="0.15">
      <c r="A28" s="8" t="s">
        <v>263</v>
      </c>
      <c r="B28" s="5" t="s">
        <v>264</v>
      </c>
      <c r="C28" s="170" t="s">
        <v>265</v>
      </c>
      <c r="D28" s="170"/>
      <c r="E28" s="170"/>
      <c r="F28" s="170"/>
    </row>
  </sheetData>
  <mergeCells count="3">
    <mergeCell ref="E11:G11"/>
    <mergeCell ref="A18:G20"/>
    <mergeCell ref="A22:G22"/>
  </mergeCells>
  <phoneticPr fontId="1"/>
  <pageMargins left="0.9055118110236221" right="0.70866141732283472" top="0.9448818897637796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A4" zoomScaleNormal="100" zoomScaleSheetLayoutView="100" workbookViewId="0">
      <selection activeCell="F6" sqref="F6"/>
    </sheetView>
  </sheetViews>
  <sheetFormatPr defaultRowHeight="20.25" customHeight="1" x14ac:dyDescent="0.15"/>
  <cols>
    <col min="1" max="1" width="12.125" style="7" customWidth="1"/>
    <col min="2" max="16384" width="9" style="7"/>
  </cols>
  <sheetData>
    <row r="1" spans="1:10" ht="20.25" customHeight="1" x14ac:dyDescent="0.15">
      <c r="J1" s="306" t="s">
        <v>282</v>
      </c>
    </row>
    <row r="4" spans="1:10" ht="20.25" customHeight="1" x14ac:dyDescent="0.15">
      <c r="A4" s="307" t="s">
        <v>270</v>
      </c>
      <c r="B4" s="307"/>
      <c r="C4" s="307"/>
      <c r="D4" s="307"/>
      <c r="E4" s="307"/>
      <c r="F4" s="307"/>
      <c r="G4" s="307"/>
      <c r="H4" s="307"/>
      <c r="I4" s="307"/>
      <c r="J4" s="307"/>
    </row>
    <row r="7" spans="1:10" ht="20.25" customHeight="1" x14ac:dyDescent="0.15">
      <c r="A7" s="7" t="s">
        <v>8</v>
      </c>
      <c r="B7" s="308" t="str">
        <f>基本情報!B5</f>
        <v>✕○✕○工事</v>
      </c>
    </row>
    <row r="9" spans="1:10" ht="20.25" customHeight="1" x14ac:dyDescent="0.15">
      <c r="A9" s="7" t="s">
        <v>266</v>
      </c>
    </row>
    <row r="10" spans="1:10" ht="20.25" customHeight="1" x14ac:dyDescent="0.15">
      <c r="B10" s="7" t="s">
        <v>283</v>
      </c>
      <c r="E10" s="309"/>
      <c r="F10" s="309"/>
      <c r="G10" s="309"/>
      <c r="H10" s="309"/>
    </row>
    <row r="11" spans="1:10" ht="20.25" customHeight="1" x14ac:dyDescent="0.15">
      <c r="B11" s="310" t="s">
        <v>284</v>
      </c>
      <c r="H11" s="309"/>
      <c r="I11" s="309"/>
      <c r="J11" s="309"/>
    </row>
    <row r="13" spans="1:10" ht="20.25" customHeight="1" x14ac:dyDescent="0.15">
      <c r="B13" s="7" t="s">
        <v>267</v>
      </c>
    </row>
    <row r="14" spans="1:10" ht="20.25" customHeight="1" x14ac:dyDescent="0.15">
      <c r="B14" s="194" t="s">
        <v>268</v>
      </c>
    </row>
    <row r="16" spans="1:10" ht="20.25" customHeight="1" x14ac:dyDescent="0.15">
      <c r="B16" s="7" t="s">
        <v>271</v>
      </c>
    </row>
    <row r="18" spans="1:10" ht="20.25" customHeight="1" x14ac:dyDescent="0.15">
      <c r="A18" s="7" t="s">
        <v>272</v>
      </c>
    </row>
    <row r="19" spans="1:10" ht="20.25" customHeight="1" x14ac:dyDescent="0.15">
      <c r="A19" s="7" t="s">
        <v>269</v>
      </c>
    </row>
    <row r="23" spans="1:10" ht="20.25" customHeight="1" x14ac:dyDescent="0.15">
      <c r="J23" s="306" t="s">
        <v>273</v>
      </c>
    </row>
    <row r="26" spans="1:10" ht="20.25" customHeight="1" x14ac:dyDescent="0.15">
      <c r="A26" s="7" t="s">
        <v>39</v>
      </c>
    </row>
    <row r="27" spans="1:10" ht="20.25" customHeight="1" x14ac:dyDescent="0.15">
      <c r="A27" s="7" t="s">
        <v>277</v>
      </c>
      <c r="B27" s="292" t="str">
        <f>基本情報!B17</f>
        <v>仙台市青葉区本町３丁目８番１号</v>
      </c>
      <c r="C27" s="292"/>
      <c r="D27" s="292"/>
      <c r="E27" s="292"/>
      <c r="F27" s="292"/>
    </row>
    <row r="28" spans="1:10" ht="20.25" customHeight="1" x14ac:dyDescent="0.15">
      <c r="A28" s="7" t="s">
        <v>278</v>
      </c>
      <c r="B28" s="292" t="str">
        <f>基本情報!B16</f>
        <v>□□土木事務所長</v>
      </c>
      <c r="C28" s="292"/>
      <c r="D28" s="292"/>
      <c r="E28" s="292"/>
      <c r="F28" s="292"/>
    </row>
    <row r="31" spans="1:10" ht="20.25" customHeight="1" x14ac:dyDescent="0.15">
      <c r="A31" s="7" t="s">
        <v>274</v>
      </c>
    </row>
    <row r="32" spans="1:10" ht="20.25" customHeight="1" x14ac:dyDescent="0.15">
      <c r="A32" s="7" t="s">
        <v>277</v>
      </c>
      <c r="B32" s="292" t="str">
        <f>基本情報!B14</f>
        <v>仙台市青葉区本町３丁目８番８号</v>
      </c>
      <c r="C32" s="292"/>
      <c r="D32" s="292"/>
      <c r="E32" s="292"/>
      <c r="F32" s="292"/>
    </row>
    <row r="33" spans="1:6" ht="20.25" customHeight="1" x14ac:dyDescent="0.15">
      <c r="A33" s="7" t="s">
        <v>278</v>
      </c>
      <c r="B33" s="292" t="str">
        <f>基本情報!B12</f>
        <v>（合）宮城県建設工業</v>
      </c>
      <c r="C33" s="292"/>
      <c r="D33" s="292"/>
      <c r="E33" s="292"/>
      <c r="F33" s="292"/>
    </row>
    <row r="34" spans="1:6" ht="20.25" customHeight="1" x14ac:dyDescent="0.15">
      <c r="B34" s="311" t="str">
        <f>基本情報!B13</f>
        <v>代表取締役　青葉　太郎</v>
      </c>
      <c r="C34" s="311"/>
      <c r="D34" s="311"/>
      <c r="E34" s="311"/>
      <c r="F34" s="311"/>
    </row>
  </sheetData>
  <mergeCells count="8">
    <mergeCell ref="A4:J4"/>
    <mergeCell ref="B32:F32"/>
    <mergeCell ref="B33:F33"/>
    <mergeCell ref="B34:F34"/>
    <mergeCell ref="B28:F28"/>
    <mergeCell ref="B27:F27"/>
    <mergeCell ref="E10:H10"/>
    <mergeCell ref="H11:J11"/>
  </mergeCells>
  <phoneticPr fontId="1"/>
  <pageMargins left="0.7086614173228347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topLeftCell="A4" zoomScale="85" zoomScaleNormal="85" zoomScaleSheetLayoutView="85" workbookViewId="0">
      <selection sqref="A1:XFD1048576"/>
    </sheetView>
  </sheetViews>
  <sheetFormatPr defaultRowHeight="24.75" customHeight="1" x14ac:dyDescent="0.15"/>
  <cols>
    <col min="1" max="1" width="8" style="176" customWidth="1"/>
    <col min="2" max="2" width="17.125" style="176" bestFit="1" customWidth="1"/>
    <col min="3" max="3" width="12.125" style="176" customWidth="1"/>
    <col min="4" max="4" width="12.5" style="176" bestFit="1" customWidth="1"/>
    <col min="5" max="6" width="16.5" style="176" customWidth="1"/>
    <col min="7" max="7" width="8.5" style="176" customWidth="1"/>
    <col min="8" max="16384" width="9" style="176"/>
  </cols>
  <sheetData>
    <row r="1" spans="1:9" ht="24.75" customHeight="1" x14ac:dyDescent="0.15">
      <c r="G1" s="306" t="s">
        <v>285</v>
      </c>
    </row>
    <row r="2" spans="1:9" ht="24.75" customHeight="1" x14ac:dyDescent="0.15">
      <c r="G2" s="312" t="s">
        <v>2</v>
      </c>
    </row>
    <row r="4" spans="1:9" ht="24.75" customHeight="1" x14ac:dyDescent="0.15">
      <c r="A4" s="176" t="s">
        <v>56</v>
      </c>
    </row>
    <row r="5" spans="1:9" ht="24.75" customHeight="1" x14ac:dyDescent="0.15">
      <c r="A5" s="176" t="str">
        <f>"　　"&amp;基本情報!B16&amp;"　殿"</f>
        <v>　　□□土木事務所長　殿</v>
      </c>
    </row>
    <row r="7" spans="1:9" ht="24.75" customHeight="1" x14ac:dyDescent="0.15">
      <c r="A7" s="176" t="s">
        <v>0</v>
      </c>
      <c r="D7" s="176" t="s">
        <v>5</v>
      </c>
      <c r="E7" s="313" t="str">
        <f>基本情報!B12</f>
        <v>（合）宮城県建設工業</v>
      </c>
      <c r="F7" s="313"/>
      <c r="G7" s="313"/>
    </row>
    <row r="8" spans="1:9" ht="24.75" customHeight="1" x14ac:dyDescent="0.15">
      <c r="D8" s="176" t="s">
        <v>12</v>
      </c>
      <c r="E8" s="313" t="str">
        <f>基本情報!B14</f>
        <v>仙台市青葉区本町３丁目８番８号</v>
      </c>
      <c r="F8" s="313"/>
      <c r="G8" s="313"/>
    </row>
    <row r="9" spans="1:9" ht="24.75" customHeight="1" x14ac:dyDescent="0.15">
      <c r="D9" s="176" t="s">
        <v>13</v>
      </c>
      <c r="E9" s="313" t="str">
        <f>基本情報!B13</f>
        <v>代表取締役　青葉　太郎</v>
      </c>
      <c r="F9" s="313"/>
      <c r="G9" s="313"/>
    </row>
    <row r="10" spans="1:9" ht="24.75" customHeight="1" x14ac:dyDescent="0.15">
      <c r="E10" s="314"/>
      <c r="F10" s="314"/>
      <c r="G10" s="314"/>
    </row>
    <row r="12" spans="1:9" ht="24.75" customHeight="1" x14ac:dyDescent="0.15">
      <c r="B12" s="315" t="s">
        <v>286</v>
      </c>
      <c r="C12" s="315"/>
      <c r="D12" s="315"/>
      <c r="E12" s="315"/>
      <c r="F12" s="315"/>
    </row>
    <row r="13" spans="1:9" ht="24.75" customHeight="1" x14ac:dyDescent="0.15">
      <c r="B13" s="316"/>
      <c r="C13" s="316"/>
      <c r="D13" s="316"/>
      <c r="E13" s="316"/>
      <c r="F13" s="316"/>
    </row>
    <row r="15" spans="1:9" ht="24.75" customHeight="1" x14ac:dyDescent="0.15">
      <c r="A15" s="317" t="s">
        <v>291</v>
      </c>
      <c r="B15" s="317"/>
      <c r="C15" s="317"/>
      <c r="D15" s="317"/>
      <c r="E15" s="317"/>
      <c r="F15" s="317"/>
      <c r="G15" s="317"/>
      <c r="I15" s="318"/>
    </row>
    <row r="16" spans="1:9" ht="24.75" customHeight="1" x14ac:dyDescent="0.15">
      <c r="A16" s="317"/>
      <c r="B16" s="317"/>
      <c r="C16" s="317"/>
      <c r="D16" s="317"/>
      <c r="E16" s="317"/>
      <c r="F16" s="317"/>
      <c r="G16" s="317"/>
      <c r="I16" s="318"/>
    </row>
    <row r="17" spans="1:7" ht="24.75" customHeight="1" x14ac:dyDescent="0.15">
      <c r="A17" s="317"/>
      <c r="B17" s="317"/>
      <c r="C17" s="317"/>
      <c r="D17" s="317"/>
      <c r="E17" s="317"/>
      <c r="F17" s="317"/>
      <c r="G17" s="317"/>
    </row>
    <row r="18" spans="1:7" ht="24.75" customHeight="1" x14ac:dyDescent="0.15">
      <c r="A18" s="319"/>
      <c r="B18" s="319"/>
    </row>
    <row r="19" spans="1:7" ht="24.75" customHeight="1" x14ac:dyDescent="0.15">
      <c r="A19" s="320" t="s">
        <v>29</v>
      </c>
      <c r="B19" s="320"/>
      <c r="C19" s="320"/>
      <c r="D19" s="320"/>
      <c r="E19" s="320"/>
      <c r="F19" s="320"/>
      <c r="G19" s="320"/>
    </row>
    <row r="20" spans="1:7" ht="24.75" customHeight="1" x14ac:dyDescent="0.15">
      <c r="A20" s="319"/>
      <c r="B20" s="319"/>
    </row>
    <row r="21" spans="1:7" ht="32.25" customHeight="1" x14ac:dyDescent="0.15">
      <c r="B21" s="321" t="s">
        <v>287</v>
      </c>
      <c r="C21" s="322"/>
      <c r="D21" s="323" t="str">
        <f>基本情報!B5</f>
        <v>✕○✕○工事</v>
      </c>
      <c r="E21" s="324"/>
      <c r="F21" s="325"/>
    </row>
    <row r="22" spans="1:7" ht="32.25" customHeight="1" x14ac:dyDescent="0.15">
      <c r="B22" s="326" t="s">
        <v>288</v>
      </c>
      <c r="C22" s="327"/>
      <c r="D22" s="328" t="s">
        <v>289</v>
      </c>
      <c r="E22" s="329">
        <f>基本情報!B10</f>
        <v>44775</v>
      </c>
      <c r="F22" s="325"/>
    </row>
    <row r="23" spans="1:7" ht="32.25" customHeight="1" x14ac:dyDescent="0.15">
      <c r="B23" s="330"/>
      <c r="C23" s="331"/>
      <c r="D23" s="328" t="s">
        <v>290</v>
      </c>
      <c r="E23" s="329">
        <f>基本情報!B11</f>
        <v>45016</v>
      </c>
      <c r="F23" s="325"/>
    </row>
    <row r="27" spans="1:7" ht="24.75" customHeight="1" x14ac:dyDescent="0.15">
      <c r="A27" s="332" t="s">
        <v>292</v>
      </c>
    </row>
  </sheetData>
  <mergeCells count="11">
    <mergeCell ref="E7:G7"/>
    <mergeCell ref="E9:G9"/>
    <mergeCell ref="E8:G8"/>
    <mergeCell ref="E22:F22"/>
    <mergeCell ref="E23:F23"/>
    <mergeCell ref="B12:F12"/>
    <mergeCell ref="B21:C21"/>
    <mergeCell ref="B22:C23"/>
    <mergeCell ref="D21:F21"/>
    <mergeCell ref="A15:G17"/>
    <mergeCell ref="A19:G19"/>
  </mergeCells>
  <phoneticPr fontId="1"/>
  <pageMargins left="0.9055118110236221" right="0.31496062992125984" top="0.9448818897637796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85" zoomScaleNormal="85" zoomScaleSheetLayoutView="85" workbookViewId="0">
      <selection activeCell="E8" sqref="E8"/>
    </sheetView>
  </sheetViews>
  <sheetFormatPr defaultRowHeight="24.75" customHeight="1" x14ac:dyDescent="0.15"/>
  <cols>
    <col min="1" max="1" width="8" style="1" customWidth="1"/>
    <col min="2" max="2" width="17.125" style="1" bestFit="1" customWidth="1"/>
    <col min="3" max="3" width="12.125" style="1" customWidth="1"/>
    <col min="4" max="4" width="12.5" style="1" bestFit="1" customWidth="1"/>
    <col min="5" max="6" width="16.5" style="1" customWidth="1"/>
    <col min="7" max="7" width="8.5" style="1" customWidth="1"/>
    <col min="8" max="16384" width="9" style="1"/>
  </cols>
  <sheetData>
    <row r="1" spans="1:9" ht="24.75" customHeight="1" x14ac:dyDescent="0.15">
      <c r="G1" s="175" t="s">
        <v>301</v>
      </c>
    </row>
    <row r="2" spans="1:9" ht="24.75" customHeight="1" x14ac:dyDescent="0.15">
      <c r="G2" s="312" t="s">
        <v>103</v>
      </c>
    </row>
    <row r="3" spans="1:9" s="176" customFormat="1" ht="24.75" customHeight="1" x14ac:dyDescent="0.15">
      <c r="G3" s="312" t="s">
        <v>2</v>
      </c>
    </row>
    <row r="4" spans="1:9" s="176" customFormat="1" ht="24.75" customHeight="1" x14ac:dyDescent="0.15"/>
    <row r="5" spans="1:9" ht="24.75" customHeight="1" x14ac:dyDescent="0.15">
      <c r="A5" s="1" t="s">
        <v>104</v>
      </c>
      <c r="D5" s="179"/>
    </row>
    <row r="6" spans="1:9" ht="24.75" customHeight="1" x14ac:dyDescent="0.15">
      <c r="A6" s="1" t="str">
        <f>"　"&amp;基本情報!B12&amp;"　代表者　殿"</f>
        <v>　（合）宮城県建設工業　代表者　殿</v>
      </c>
      <c r="D6" s="179"/>
    </row>
    <row r="7" spans="1:9" ht="24.75" customHeight="1" x14ac:dyDescent="0.15">
      <c r="B7" s="179"/>
      <c r="C7" s="179"/>
      <c r="D7" s="179"/>
    </row>
    <row r="8" spans="1:9" ht="24.75" customHeight="1" x14ac:dyDescent="0.15">
      <c r="A8" s="1" t="s">
        <v>0</v>
      </c>
    </row>
    <row r="9" spans="1:9" ht="24.75" customHeight="1" x14ac:dyDescent="0.15">
      <c r="E9" s="1" t="s">
        <v>56</v>
      </c>
    </row>
    <row r="10" spans="1:9" ht="24.75" customHeight="1" x14ac:dyDescent="0.15">
      <c r="E10" s="1" t="str">
        <f>"　　"&amp;基本情報!B16&amp;"　殿"</f>
        <v>　　□□土木事務所長　殿</v>
      </c>
    </row>
    <row r="11" spans="1:9" ht="24.75" customHeight="1" x14ac:dyDescent="0.15">
      <c r="E11" s="178"/>
      <c r="F11" s="178"/>
      <c r="G11" s="178"/>
    </row>
    <row r="13" spans="1:9" ht="24.75" customHeight="1" x14ac:dyDescent="0.15">
      <c r="B13" s="293" t="s">
        <v>293</v>
      </c>
      <c r="C13" s="293"/>
      <c r="D13" s="293"/>
      <c r="E13" s="293"/>
      <c r="F13" s="293"/>
    </row>
    <row r="14" spans="1:9" ht="24.75" customHeight="1" x14ac:dyDescent="0.15">
      <c r="B14" s="177"/>
      <c r="C14" s="177"/>
      <c r="D14" s="177"/>
      <c r="E14" s="177"/>
      <c r="F14" s="177"/>
    </row>
    <row r="16" spans="1:9" ht="24.75" customHeight="1" x14ac:dyDescent="0.15">
      <c r="A16" s="295" t="s">
        <v>298</v>
      </c>
      <c r="B16" s="295"/>
      <c r="C16" s="295"/>
      <c r="D16" s="295"/>
      <c r="E16" s="295"/>
      <c r="F16" s="295"/>
      <c r="G16" s="295"/>
      <c r="I16" s="3"/>
    </row>
    <row r="17" spans="1:7" ht="24.75" customHeight="1" x14ac:dyDescent="0.15">
      <c r="A17" s="2"/>
      <c r="B17" s="2"/>
    </row>
    <row r="18" spans="1:7" ht="24.75" customHeight="1" x14ac:dyDescent="0.15">
      <c r="A18" s="294" t="s">
        <v>29</v>
      </c>
      <c r="B18" s="294"/>
      <c r="C18" s="294"/>
      <c r="D18" s="294"/>
      <c r="E18" s="294"/>
      <c r="F18" s="294"/>
      <c r="G18" s="294"/>
    </row>
    <row r="20" spans="1:7" ht="32.25" customHeight="1" x14ac:dyDescent="0.15">
      <c r="A20" s="195" t="s">
        <v>18</v>
      </c>
      <c r="B20" s="2" t="s">
        <v>1</v>
      </c>
      <c r="C20" s="300" t="str">
        <f>基本情報!B5</f>
        <v>✕○✕○工事</v>
      </c>
      <c r="D20" s="300"/>
      <c r="E20" s="300"/>
      <c r="F20" s="300"/>
    </row>
    <row r="21" spans="1:7" ht="32.25" customHeight="1" x14ac:dyDescent="0.15">
      <c r="A21" s="195" t="s">
        <v>19</v>
      </c>
      <c r="B21" s="2" t="s">
        <v>294</v>
      </c>
      <c r="C21" s="301" t="str">
        <f>基本情報!B8</f>
        <v>大崎市古川</v>
      </c>
      <c r="D21" s="301"/>
      <c r="E21" s="301"/>
      <c r="F21" s="301"/>
    </row>
    <row r="22" spans="1:7" ht="32.25" customHeight="1" x14ac:dyDescent="0.15">
      <c r="A22" s="195" t="s">
        <v>20</v>
      </c>
      <c r="B22" s="2" t="s">
        <v>25</v>
      </c>
      <c r="C22" s="296" t="str">
        <f>TEXT(基本情報!B10,"ggge年m月d日")&amp;"　～　"&amp;TEXT(基本情報!B11,"ggge年m月d日")</f>
        <v>令和4年8月2日　～　令和5年3月31日</v>
      </c>
      <c r="D22" s="296"/>
      <c r="E22" s="296"/>
      <c r="F22" s="296"/>
    </row>
    <row r="23" spans="1:7" ht="32.25" customHeight="1" x14ac:dyDescent="0.15">
      <c r="A23" s="195" t="s">
        <v>296</v>
      </c>
      <c r="B23" s="2" t="s">
        <v>30</v>
      </c>
      <c r="C23" s="297">
        <f>基本情報!B6</f>
        <v>123456000</v>
      </c>
      <c r="D23" s="297"/>
      <c r="E23" s="297"/>
      <c r="F23" s="297"/>
    </row>
    <row r="24" spans="1:7" ht="32.25" customHeight="1" x14ac:dyDescent="0.15"/>
    <row r="25" spans="1:7" ht="32.25" customHeight="1" x14ac:dyDescent="0.15">
      <c r="B25" s="298" t="s">
        <v>299</v>
      </c>
      <c r="C25" s="298"/>
      <c r="D25" s="298"/>
      <c r="E25" s="298"/>
      <c r="F25" s="298"/>
      <c r="G25" s="298"/>
    </row>
    <row r="26" spans="1:7" ht="32.25" customHeight="1" x14ac:dyDescent="0.15">
      <c r="B26" s="298"/>
      <c r="C26" s="298"/>
      <c r="D26" s="298"/>
      <c r="E26" s="298"/>
      <c r="F26" s="298"/>
      <c r="G26" s="298"/>
    </row>
    <row r="27" spans="1:7" ht="32.25" customHeight="1" x14ac:dyDescent="0.15">
      <c r="B27" s="299" t="s">
        <v>300</v>
      </c>
      <c r="C27" s="299"/>
      <c r="D27" s="299"/>
      <c r="E27" s="299"/>
      <c r="F27" s="299"/>
      <c r="G27" s="299"/>
    </row>
    <row r="28" spans="1:7" ht="32.25" customHeight="1" x14ac:dyDescent="0.15">
      <c r="B28" s="299"/>
      <c r="C28" s="299"/>
      <c r="D28" s="299"/>
      <c r="E28" s="299"/>
      <c r="F28" s="299"/>
      <c r="G28" s="299"/>
    </row>
  </sheetData>
  <mergeCells count="9">
    <mergeCell ref="B25:G26"/>
    <mergeCell ref="B27:G28"/>
    <mergeCell ref="C20:F20"/>
    <mergeCell ref="C21:F21"/>
    <mergeCell ref="B13:F13"/>
    <mergeCell ref="A16:G16"/>
    <mergeCell ref="A18:G18"/>
    <mergeCell ref="C22:F22"/>
    <mergeCell ref="C23:F23"/>
  </mergeCells>
  <phoneticPr fontId="1"/>
  <pageMargins left="0.9055118110236221" right="0.31496062992125984"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85" zoomScaleSheetLayoutView="85" workbookViewId="0">
      <selection activeCell="I4" sqref="I4"/>
    </sheetView>
  </sheetViews>
  <sheetFormatPr defaultRowHeight="24.75" customHeight="1" x14ac:dyDescent="0.15"/>
  <cols>
    <col min="1" max="1" width="8" style="4" customWidth="1"/>
    <col min="2" max="2" width="17.125" style="4" bestFit="1" customWidth="1"/>
    <col min="3" max="3" width="12.125" style="4" customWidth="1"/>
    <col min="4" max="4" width="12.5" style="4" bestFit="1" customWidth="1"/>
    <col min="5" max="6" width="16.5" style="4" customWidth="1"/>
    <col min="7" max="7" width="8.5" style="4" customWidth="1"/>
    <col min="8" max="16384" width="9" style="4"/>
  </cols>
  <sheetData>
    <row r="1" spans="1:9" ht="24.75" customHeight="1" x14ac:dyDescent="0.15">
      <c r="G1" s="12" t="s">
        <v>36</v>
      </c>
    </row>
    <row r="2" spans="1:9" s="7" customFormat="1" ht="24.75" customHeight="1" x14ac:dyDescent="0.15">
      <c r="G2" s="302" t="s">
        <v>2</v>
      </c>
    </row>
    <row r="3" spans="1:9" s="7" customFormat="1" ht="24.75" customHeight="1" x14ac:dyDescent="0.15"/>
    <row r="4" spans="1:9" ht="24.75" customHeight="1" x14ac:dyDescent="0.15">
      <c r="A4" s="4" t="s">
        <v>56</v>
      </c>
    </row>
    <row r="5" spans="1:9" ht="24.75" customHeight="1" x14ac:dyDescent="0.15">
      <c r="A5" s="4" t="str">
        <f>"　　"&amp;基本情報!B16&amp;"　殿"</f>
        <v>　　□□土木事務所長　殿</v>
      </c>
    </row>
    <row r="7" spans="1:9" ht="24.75" customHeight="1" x14ac:dyDescent="0.15">
      <c r="A7" s="4" t="s">
        <v>0</v>
      </c>
      <c r="D7" s="4" t="s">
        <v>5</v>
      </c>
      <c r="E7" s="201" t="str">
        <f>基本情報!B12</f>
        <v>（合）宮城県建設工業</v>
      </c>
      <c r="F7" s="201"/>
      <c r="G7" s="201"/>
    </row>
    <row r="8" spans="1:9" ht="24.75" customHeight="1" x14ac:dyDescent="0.15">
      <c r="D8" s="4" t="s">
        <v>6</v>
      </c>
      <c r="E8" s="201" t="str">
        <f>基本情報!B13</f>
        <v>代表取締役　青葉　太郎</v>
      </c>
      <c r="F8" s="201"/>
      <c r="G8" s="201"/>
    </row>
    <row r="9" spans="1:9" ht="24.75" customHeight="1" x14ac:dyDescent="0.15">
      <c r="D9" s="4" t="s">
        <v>12</v>
      </c>
      <c r="E9" s="201" t="str">
        <f>基本情報!B14</f>
        <v>仙台市青葉区本町３丁目８番８号</v>
      </c>
      <c r="F9" s="201"/>
      <c r="G9" s="201"/>
    </row>
    <row r="10" spans="1:9" ht="24.75" customHeight="1" x14ac:dyDescent="0.15">
      <c r="D10" s="4" t="s">
        <v>13</v>
      </c>
      <c r="E10" s="201" t="str">
        <f>基本情報!B15</f>
        <v>上杉　次郎</v>
      </c>
      <c r="F10" s="201"/>
      <c r="G10" s="201"/>
    </row>
    <row r="12" spans="1:9" ht="24.75" customHeight="1" x14ac:dyDescent="0.15">
      <c r="B12" s="202" t="str">
        <f>基本情報!B5&amp;"に係る"</f>
        <v>✕○✕○工事に係る</v>
      </c>
      <c r="C12" s="202"/>
      <c r="D12" s="202"/>
      <c r="E12" s="202"/>
      <c r="F12" s="202"/>
      <c r="G12" s="6"/>
    </row>
    <row r="13" spans="1:9" ht="24.75" customHeight="1" x14ac:dyDescent="0.15">
      <c r="B13" s="202" t="s">
        <v>7</v>
      </c>
      <c r="C13" s="202"/>
      <c r="D13" s="202"/>
      <c r="E13" s="202"/>
      <c r="F13" s="202"/>
      <c r="G13" s="6"/>
    </row>
    <row r="16" spans="1:9" ht="24.75" customHeight="1" x14ac:dyDescent="0.15">
      <c r="A16" s="203" t="str">
        <f>"　標記について，"&amp;TEXT(基本情報!B9,"ggge年m月d日")&amp;"付け契約締結した標記工事について，契約当初に比べて工期内に主要な工事材料の価格に変更が生じたので，契約書第２７条第５項に基づき請負代金額の変更を下記の通り請求します。"</f>
        <v>　標記について，令和4年8月1日付け契約締結した標記工事について，契約当初に比べて工期内に主要な工事材料の価格に変更が生じたので，契約書第２７条第５項に基づき請負代金額の変更を下記の通り請求します。</v>
      </c>
      <c r="B16" s="203"/>
      <c r="C16" s="203"/>
      <c r="D16" s="203"/>
      <c r="E16" s="203"/>
      <c r="F16" s="203"/>
      <c r="G16" s="203"/>
      <c r="I16" s="6"/>
    </row>
    <row r="17" spans="1:7" ht="24.75" customHeight="1" x14ac:dyDescent="0.15">
      <c r="A17" s="203"/>
      <c r="B17" s="203"/>
      <c r="C17" s="203"/>
      <c r="D17" s="203"/>
      <c r="E17" s="203"/>
      <c r="F17" s="203"/>
      <c r="G17" s="203"/>
    </row>
    <row r="18" spans="1:7" ht="24.75" customHeight="1" x14ac:dyDescent="0.15">
      <c r="A18" s="5"/>
      <c r="B18" s="5"/>
    </row>
    <row r="19" spans="1:7" ht="24.75" customHeight="1" x14ac:dyDescent="0.15">
      <c r="A19" s="202" t="s">
        <v>29</v>
      </c>
      <c r="B19" s="202"/>
      <c r="C19" s="202"/>
      <c r="D19" s="202"/>
      <c r="E19" s="202"/>
      <c r="F19" s="202"/>
      <c r="G19" s="202"/>
    </row>
    <row r="20" spans="1:7" ht="24.75" customHeight="1" x14ac:dyDescent="0.15">
      <c r="A20" s="5"/>
      <c r="B20" s="5"/>
    </row>
    <row r="21" spans="1:7" ht="24.75" customHeight="1" x14ac:dyDescent="0.15">
      <c r="A21" s="8" t="s">
        <v>18</v>
      </c>
      <c r="B21" s="5" t="s">
        <v>1</v>
      </c>
      <c r="C21" s="204" t="str">
        <f>基本情報!B5</f>
        <v>✕○✕○工事</v>
      </c>
      <c r="D21" s="204"/>
      <c r="E21" s="204"/>
      <c r="F21" s="204"/>
    </row>
    <row r="22" spans="1:7" ht="24.75" customHeight="1" x14ac:dyDescent="0.15">
      <c r="A22" s="8" t="s">
        <v>19</v>
      </c>
      <c r="B22" s="5" t="s">
        <v>30</v>
      </c>
      <c r="C22" s="205">
        <f>基本情報!B6</f>
        <v>123456000</v>
      </c>
      <c r="D22" s="205"/>
      <c r="E22" s="205"/>
      <c r="F22" s="205"/>
    </row>
    <row r="23" spans="1:7" ht="24.75" customHeight="1" x14ac:dyDescent="0.15">
      <c r="A23" s="8" t="s">
        <v>20</v>
      </c>
      <c r="B23" s="5" t="s">
        <v>25</v>
      </c>
      <c r="C23" s="206" t="str">
        <f>TEXT(基本情報!B10,"ggge年m月d日")&amp;"　から"</f>
        <v>令和4年8月2日　から</v>
      </c>
      <c r="D23" s="206"/>
      <c r="E23" s="206"/>
      <c r="F23" s="206"/>
    </row>
    <row r="24" spans="1:7" ht="24.75" customHeight="1" x14ac:dyDescent="0.15">
      <c r="A24" s="8"/>
      <c r="B24" s="5"/>
      <c r="C24" s="206" t="str">
        <f>TEXT(基本情報!B11,"ggge年m月d日")&amp;"　まで"</f>
        <v>令和5年3月31日　まで</v>
      </c>
      <c r="D24" s="206"/>
      <c r="E24" s="206"/>
      <c r="F24" s="206"/>
    </row>
    <row r="25" spans="1:7" ht="24.75" customHeight="1" x14ac:dyDescent="0.15">
      <c r="A25" s="8" t="s">
        <v>21</v>
      </c>
      <c r="B25" s="208" t="s">
        <v>32</v>
      </c>
      <c r="C25" s="208"/>
      <c r="D25" s="208"/>
    </row>
    <row r="26" spans="1:7" ht="24.75" customHeight="1" x14ac:dyDescent="0.15">
      <c r="A26" s="8"/>
      <c r="B26" s="10"/>
      <c r="C26" s="210" t="s">
        <v>33</v>
      </c>
      <c r="D26" s="210"/>
      <c r="E26" s="210"/>
      <c r="F26" s="210"/>
    </row>
    <row r="27" spans="1:7" ht="24.75" customHeight="1" x14ac:dyDescent="0.15">
      <c r="A27" s="8"/>
      <c r="B27" s="10"/>
    </row>
    <row r="28" spans="1:7" ht="24.75" customHeight="1" x14ac:dyDescent="0.15">
      <c r="A28" s="8" t="s">
        <v>22</v>
      </c>
      <c r="B28" s="5" t="s">
        <v>34</v>
      </c>
      <c r="C28" s="204"/>
      <c r="D28" s="204"/>
      <c r="E28" s="204"/>
      <c r="F28" s="204"/>
    </row>
    <row r="29" spans="1:7" ht="24.75" customHeight="1" x14ac:dyDescent="0.15">
      <c r="A29" s="8"/>
      <c r="B29" s="5"/>
      <c r="C29" s="209"/>
      <c r="D29" s="209"/>
      <c r="E29" s="209"/>
      <c r="F29" s="209"/>
    </row>
    <row r="30" spans="1:7" ht="24.75" customHeight="1" x14ac:dyDescent="0.15">
      <c r="A30" s="207" t="s">
        <v>35</v>
      </c>
      <c r="B30" s="207"/>
      <c r="C30" s="207"/>
      <c r="D30" s="207"/>
      <c r="E30" s="207"/>
      <c r="F30" s="207"/>
      <c r="G30" s="207"/>
    </row>
    <row r="31" spans="1:7" ht="24.75" customHeight="1" x14ac:dyDescent="0.15">
      <c r="A31" s="207"/>
      <c r="B31" s="207"/>
      <c r="C31" s="207"/>
      <c r="D31" s="207"/>
      <c r="E31" s="207"/>
      <c r="F31" s="207"/>
      <c r="G31" s="207"/>
    </row>
  </sheetData>
  <mergeCells count="17">
    <mergeCell ref="A30:G31"/>
    <mergeCell ref="B25:D25"/>
    <mergeCell ref="C29:F29"/>
    <mergeCell ref="C28:F28"/>
    <mergeCell ref="C24:F24"/>
    <mergeCell ref="C26:F26"/>
    <mergeCell ref="A16:G17"/>
    <mergeCell ref="A19:G19"/>
    <mergeCell ref="C21:F21"/>
    <mergeCell ref="C22:F22"/>
    <mergeCell ref="C23:F23"/>
    <mergeCell ref="E7:G7"/>
    <mergeCell ref="E8:G8"/>
    <mergeCell ref="E9:G9"/>
    <mergeCell ref="E10:G10"/>
    <mergeCell ref="B13:F13"/>
    <mergeCell ref="B12:F12"/>
  </mergeCells>
  <phoneticPr fontId="1"/>
  <pageMargins left="0.9055118110236221" right="0.31496062992125984"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view="pageBreakPreview" zoomScaleNormal="85" zoomScaleSheetLayoutView="100" workbookViewId="0">
      <selection activeCell="J3" sqref="J3:K3"/>
    </sheetView>
  </sheetViews>
  <sheetFormatPr defaultRowHeight="10.5" x14ac:dyDescent="0.15"/>
  <cols>
    <col min="1" max="1" width="9" style="27" customWidth="1"/>
    <col min="2" max="2" width="6" style="27" bestFit="1" customWidth="1"/>
    <col min="3" max="3" width="4.5" style="27" bestFit="1" customWidth="1"/>
    <col min="4" max="4" width="8.25" style="27" bestFit="1" customWidth="1"/>
    <col min="5" max="5" width="9.75" style="27" bestFit="1" customWidth="1"/>
    <col min="6" max="6" width="13.875" style="27" bestFit="1" customWidth="1"/>
    <col min="7" max="7" width="9.75" style="27" bestFit="1" customWidth="1"/>
    <col min="8" max="8" width="13.875" style="27" bestFit="1" customWidth="1"/>
    <col min="9" max="9" width="8.25" style="27" bestFit="1" customWidth="1"/>
    <col min="10" max="10" width="13.875" style="27" bestFit="1" customWidth="1"/>
    <col min="11" max="11" width="12.25" style="27" bestFit="1" customWidth="1"/>
    <col min="12" max="12" width="9" style="27" customWidth="1"/>
    <col min="13" max="16384" width="9" style="27"/>
  </cols>
  <sheetData>
    <row r="1" spans="1:11" s="14" customFormat="1" ht="13.5" customHeight="1" x14ac:dyDescent="0.15">
      <c r="K1" s="13" t="s">
        <v>53</v>
      </c>
    </row>
    <row r="2" spans="1:11" s="14" customFormat="1" ht="13.5" customHeight="1" x14ac:dyDescent="0.15">
      <c r="K2" s="16"/>
    </row>
    <row r="3" spans="1:11" s="14" customFormat="1" ht="13.5" customHeight="1" x14ac:dyDescent="0.15">
      <c r="J3" s="303" t="s">
        <v>37</v>
      </c>
      <c r="K3" s="303"/>
    </row>
    <row r="4" spans="1:11" s="14" customFormat="1" ht="13.5" customHeight="1" x14ac:dyDescent="0.15"/>
    <row r="5" spans="1:11" ht="17.25" x14ac:dyDescent="0.15">
      <c r="A5" s="215" t="s">
        <v>108</v>
      </c>
      <c r="B5" s="215"/>
      <c r="C5" s="215"/>
      <c r="D5" s="215"/>
      <c r="E5" s="215"/>
      <c r="F5" s="215"/>
      <c r="G5" s="215"/>
      <c r="H5" s="215"/>
      <c r="I5" s="215"/>
      <c r="J5" s="215"/>
      <c r="K5" s="215"/>
    </row>
    <row r="6" spans="1:11" s="14" customFormat="1" ht="13.5" customHeight="1" x14ac:dyDescent="0.15">
      <c r="B6" s="17"/>
      <c r="C6" s="17"/>
      <c r="D6" s="17"/>
      <c r="E6" s="17"/>
      <c r="F6" s="17"/>
      <c r="G6" s="17"/>
      <c r="H6" s="17"/>
      <c r="I6" s="17"/>
      <c r="J6" s="17"/>
      <c r="K6" s="17"/>
    </row>
    <row r="7" spans="1:11" s="14" customFormat="1" ht="13.5" customHeight="1" x14ac:dyDescent="0.15">
      <c r="A7" s="18" t="s">
        <v>56</v>
      </c>
      <c r="B7" s="18"/>
      <c r="C7" s="18"/>
      <c r="D7" s="19"/>
      <c r="E7" s="19"/>
      <c r="F7" s="19"/>
      <c r="G7" s="19"/>
      <c r="H7" s="19"/>
      <c r="I7" s="20"/>
    </row>
    <row r="8" spans="1:11" s="14" customFormat="1" ht="13.5" customHeight="1" x14ac:dyDescent="0.15">
      <c r="A8" s="18" t="str">
        <f>"　　"&amp;基本情報!B16&amp;"　殿"</f>
        <v>　　□□土木事務所長　殿</v>
      </c>
      <c r="B8" s="18"/>
      <c r="C8" s="18"/>
      <c r="D8" s="20"/>
      <c r="E8" s="20"/>
      <c r="F8" s="20"/>
      <c r="G8" s="20"/>
      <c r="H8" s="20"/>
      <c r="I8" s="20"/>
    </row>
    <row r="9" spans="1:11" s="14" customFormat="1" ht="13.5" customHeight="1" x14ac:dyDescent="0.15">
      <c r="A9" s="20"/>
      <c r="B9" s="20"/>
      <c r="C9" s="20"/>
      <c r="D9" s="20"/>
      <c r="E9" s="20"/>
      <c r="F9" s="20"/>
      <c r="G9" s="20"/>
      <c r="H9" s="20"/>
      <c r="I9" s="20"/>
      <c r="J9" s="20"/>
      <c r="K9" s="21"/>
    </row>
    <row r="10" spans="1:11" s="14" customFormat="1" ht="13.5" customHeight="1" x14ac:dyDescent="0.15">
      <c r="A10" s="20"/>
      <c r="B10" s="20"/>
      <c r="C10" s="20"/>
      <c r="D10" s="20"/>
      <c r="E10" s="20"/>
      <c r="F10" s="20"/>
      <c r="G10" s="20"/>
      <c r="H10" s="20"/>
      <c r="I10" s="20"/>
      <c r="J10" s="20"/>
      <c r="K10" s="21"/>
    </row>
    <row r="11" spans="1:11" s="14" customFormat="1" ht="18" customHeight="1" x14ac:dyDescent="0.15">
      <c r="A11" s="20"/>
      <c r="B11" s="20"/>
      <c r="C11" s="20"/>
      <c r="D11" s="20"/>
      <c r="E11" s="20"/>
      <c r="F11" s="20"/>
      <c r="H11" s="15" t="s">
        <v>5</v>
      </c>
    </row>
    <row r="12" spans="1:11" s="14" customFormat="1" ht="18" customHeight="1" x14ac:dyDescent="0.15">
      <c r="A12" s="20"/>
      <c r="B12" s="20"/>
      <c r="C12" s="20"/>
      <c r="D12" s="20"/>
      <c r="E12" s="20"/>
      <c r="F12" s="20"/>
      <c r="H12" s="15" t="s">
        <v>91</v>
      </c>
      <c r="I12" s="216" t="str">
        <f>基本情報!B12</f>
        <v>（合）宮城県建設工業</v>
      </c>
      <c r="J12" s="216"/>
      <c r="K12" s="216"/>
    </row>
    <row r="13" spans="1:11" s="14" customFormat="1" ht="18" customHeight="1" x14ac:dyDescent="0.15">
      <c r="A13" s="20"/>
      <c r="B13" s="20"/>
      <c r="C13" s="20"/>
      <c r="D13" s="20"/>
      <c r="E13" s="20"/>
      <c r="F13" s="20"/>
      <c r="H13" s="15" t="s">
        <v>92</v>
      </c>
      <c r="I13" s="216" t="str">
        <f>基本情報!B13</f>
        <v>代表取締役　青葉　太郎</v>
      </c>
      <c r="J13" s="216"/>
      <c r="K13" s="216"/>
    </row>
    <row r="14" spans="1:11" s="14" customFormat="1" ht="13.5" customHeight="1" x14ac:dyDescent="0.15">
      <c r="K14" s="22"/>
    </row>
    <row r="15" spans="1:11" s="14" customFormat="1" ht="15" customHeight="1" x14ac:dyDescent="0.15">
      <c r="A15" s="214" t="s">
        <v>110</v>
      </c>
      <c r="B15" s="214"/>
      <c r="C15" s="214"/>
      <c r="D15" s="214"/>
      <c r="E15" s="214"/>
      <c r="F15" s="214"/>
      <c r="G15" s="214"/>
      <c r="H15" s="214"/>
      <c r="I15" s="214"/>
      <c r="J15" s="214"/>
      <c r="K15" s="214"/>
    </row>
    <row r="16" spans="1:11" s="14" customFormat="1" ht="9" customHeight="1" x14ac:dyDescent="0.15">
      <c r="A16" s="20"/>
      <c r="B16" s="20"/>
      <c r="C16" s="20"/>
      <c r="D16" s="20"/>
      <c r="E16" s="20"/>
      <c r="F16" s="20"/>
      <c r="G16" s="20"/>
      <c r="H16" s="20"/>
      <c r="I16" s="20"/>
      <c r="J16" s="20"/>
      <c r="K16" s="22"/>
    </row>
    <row r="17" spans="1:11" s="14" customFormat="1" ht="21" customHeight="1" x14ac:dyDescent="0.15">
      <c r="A17" s="19" t="s">
        <v>90</v>
      </c>
      <c r="B17" s="217" t="str">
        <f>基本情報!B3&amp;"　"&amp;基本情報!B5</f>
        <v>令和○○年度　✕○✕○工事</v>
      </c>
      <c r="C17" s="217"/>
      <c r="D17" s="217"/>
      <c r="E17" s="217"/>
      <c r="F17" s="217"/>
      <c r="G17" s="217"/>
      <c r="H17" s="217"/>
      <c r="I17" s="217"/>
      <c r="J17" s="20"/>
      <c r="K17" s="20"/>
    </row>
    <row r="18" spans="1:11" ht="13.5" customHeight="1" x14ac:dyDescent="0.15">
      <c r="A18" s="42"/>
      <c r="B18" s="42"/>
      <c r="C18" s="42"/>
      <c r="D18" s="42"/>
      <c r="E18" s="42"/>
      <c r="F18" s="42"/>
      <c r="G18" s="42"/>
      <c r="H18" s="42"/>
      <c r="I18" s="42"/>
      <c r="J18" s="42"/>
      <c r="K18" s="42"/>
    </row>
    <row r="19" spans="1:11" ht="25.5" customHeight="1" x14ac:dyDescent="0.15">
      <c r="A19" s="43" t="s">
        <v>40</v>
      </c>
      <c r="B19" s="43" t="s">
        <v>41</v>
      </c>
      <c r="C19" s="43" t="s">
        <v>42</v>
      </c>
      <c r="D19" s="43" t="s">
        <v>47</v>
      </c>
      <c r="E19" s="43" t="s">
        <v>48</v>
      </c>
      <c r="F19" s="43" t="s">
        <v>49</v>
      </c>
      <c r="G19" s="43" t="s">
        <v>50</v>
      </c>
      <c r="H19" s="43" t="s">
        <v>51</v>
      </c>
      <c r="I19" s="25" t="s">
        <v>44</v>
      </c>
      <c r="J19" s="26" t="s">
        <v>52</v>
      </c>
      <c r="K19" s="43" t="s">
        <v>45</v>
      </c>
    </row>
    <row r="20" spans="1:11" ht="18.75" customHeight="1" x14ac:dyDescent="0.15">
      <c r="A20" s="35" t="s">
        <v>60</v>
      </c>
      <c r="B20" s="36"/>
      <c r="C20" s="37"/>
      <c r="D20" s="37"/>
      <c r="E20" s="37"/>
      <c r="F20" s="37"/>
      <c r="G20" s="37"/>
      <c r="H20" s="37"/>
      <c r="I20" s="38"/>
      <c r="J20" s="39"/>
      <c r="K20" s="35"/>
    </row>
    <row r="21" spans="1:11" ht="18.75" customHeight="1" x14ac:dyDescent="0.15">
      <c r="A21" s="37" t="s">
        <v>61</v>
      </c>
      <c r="B21" s="37" t="s">
        <v>62</v>
      </c>
      <c r="C21" s="37" t="s">
        <v>63</v>
      </c>
      <c r="D21" s="40" t="s">
        <v>64</v>
      </c>
      <c r="E21" s="40" t="s">
        <v>66</v>
      </c>
      <c r="F21" s="40" t="s">
        <v>67</v>
      </c>
      <c r="G21" s="40" t="s">
        <v>66</v>
      </c>
      <c r="H21" s="40" t="s">
        <v>67</v>
      </c>
      <c r="I21" s="38" t="s">
        <v>69</v>
      </c>
      <c r="J21" s="40" t="s">
        <v>67</v>
      </c>
      <c r="K21" s="35"/>
    </row>
    <row r="22" spans="1:11" ht="18.75" customHeight="1" x14ac:dyDescent="0.15">
      <c r="A22" s="37" t="s">
        <v>61</v>
      </c>
      <c r="B22" s="37" t="s">
        <v>62</v>
      </c>
      <c r="C22" s="37" t="s">
        <v>63</v>
      </c>
      <c r="D22" s="40" t="s">
        <v>64</v>
      </c>
      <c r="E22" s="40" t="s">
        <v>66</v>
      </c>
      <c r="F22" s="40" t="s">
        <v>67</v>
      </c>
      <c r="G22" s="40" t="s">
        <v>66</v>
      </c>
      <c r="H22" s="40" t="s">
        <v>67</v>
      </c>
      <c r="I22" s="38" t="s">
        <v>69</v>
      </c>
      <c r="J22" s="40" t="s">
        <v>67</v>
      </c>
      <c r="K22" s="35"/>
    </row>
    <row r="23" spans="1:11" ht="18.75" customHeight="1" x14ac:dyDescent="0.15">
      <c r="A23" s="37"/>
      <c r="B23" s="41"/>
      <c r="C23" s="37"/>
      <c r="D23" s="40" t="s">
        <v>65</v>
      </c>
      <c r="E23" s="40" t="s">
        <v>66</v>
      </c>
      <c r="F23" s="40" t="s">
        <v>68</v>
      </c>
      <c r="G23" s="40" t="s">
        <v>66</v>
      </c>
      <c r="H23" s="40" t="s">
        <v>68</v>
      </c>
      <c r="I23" s="38"/>
      <c r="J23" s="40" t="s">
        <v>68</v>
      </c>
      <c r="K23" s="38" t="s">
        <v>70</v>
      </c>
    </row>
    <row r="24" spans="1:11" ht="18.75" customHeight="1" x14ac:dyDescent="0.15">
      <c r="A24" s="37"/>
      <c r="B24" s="41"/>
      <c r="C24" s="37"/>
      <c r="D24" s="37"/>
      <c r="E24" s="37"/>
      <c r="F24" s="37"/>
      <c r="G24" s="37"/>
      <c r="H24" s="37"/>
      <c r="I24" s="38"/>
      <c r="J24" s="39"/>
      <c r="K24" s="35"/>
    </row>
    <row r="25" spans="1:11" ht="18.75" customHeight="1" x14ac:dyDescent="0.15">
      <c r="A25" s="37" t="s">
        <v>61</v>
      </c>
      <c r="B25" s="37" t="s">
        <v>62</v>
      </c>
      <c r="C25" s="37" t="s">
        <v>63</v>
      </c>
      <c r="D25" s="40" t="s">
        <v>64</v>
      </c>
      <c r="E25" s="40" t="s">
        <v>66</v>
      </c>
      <c r="F25" s="40" t="s">
        <v>67</v>
      </c>
      <c r="G25" s="40" t="s">
        <v>66</v>
      </c>
      <c r="H25" s="40" t="s">
        <v>67</v>
      </c>
      <c r="I25" s="38" t="s">
        <v>71</v>
      </c>
      <c r="J25" s="40" t="s">
        <v>67</v>
      </c>
      <c r="K25" s="35"/>
    </row>
    <row r="26" spans="1:11" ht="18.75" customHeight="1" x14ac:dyDescent="0.15">
      <c r="A26" s="37" t="s">
        <v>61</v>
      </c>
      <c r="B26" s="37" t="s">
        <v>62</v>
      </c>
      <c r="C26" s="37" t="s">
        <v>63</v>
      </c>
      <c r="D26" s="40" t="s">
        <v>64</v>
      </c>
      <c r="E26" s="40" t="s">
        <v>66</v>
      </c>
      <c r="F26" s="40" t="s">
        <v>67</v>
      </c>
      <c r="G26" s="40" t="s">
        <v>66</v>
      </c>
      <c r="H26" s="40" t="s">
        <v>67</v>
      </c>
      <c r="I26" s="38" t="s">
        <v>71</v>
      </c>
      <c r="J26" s="40" t="s">
        <v>67</v>
      </c>
      <c r="K26" s="35"/>
    </row>
    <row r="27" spans="1:11" ht="18.75" customHeight="1" x14ac:dyDescent="0.15">
      <c r="A27" s="37"/>
      <c r="B27" s="41"/>
      <c r="C27" s="37"/>
      <c r="D27" s="40" t="s">
        <v>65</v>
      </c>
      <c r="E27" s="40" t="s">
        <v>66</v>
      </c>
      <c r="F27" s="40" t="s">
        <v>68</v>
      </c>
      <c r="G27" s="40" t="s">
        <v>66</v>
      </c>
      <c r="H27" s="40" t="s">
        <v>68</v>
      </c>
      <c r="I27" s="38"/>
      <c r="J27" s="40" t="s">
        <v>68</v>
      </c>
      <c r="K27" s="38" t="s">
        <v>72</v>
      </c>
    </row>
    <row r="28" spans="1:11" ht="18.75" customHeight="1" x14ac:dyDescent="0.15">
      <c r="A28" s="37"/>
      <c r="B28" s="36"/>
      <c r="C28" s="37"/>
      <c r="D28" s="37"/>
      <c r="E28" s="37"/>
      <c r="F28" s="37"/>
      <c r="G28" s="37"/>
      <c r="H28" s="37"/>
      <c r="I28" s="38"/>
      <c r="J28" s="39"/>
      <c r="K28" s="35"/>
    </row>
    <row r="29" spans="1:11" ht="18.75" customHeight="1" x14ac:dyDescent="0.15">
      <c r="A29" s="37" t="s">
        <v>73</v>
      </c>
      <c r="B29" s="37" t="s">
        <v>62</v>
      </c>
      <c r="C29" s="37" t="s">
        <v>63</v>
      </c>
      <c r="D29" s="40" t="s">
        <v>64</v>
      </c>
      <c r="E29" s="40" t="s">
        <v>66</v>
      </c>
      <c r="F29" s="40" t="s">
        <v>68</v>
      </c>
      <c r="G29" s="40" t="s">
        <v>66</v>
      </c>
      <c r="H29" s="40" t="s">
        <v>68</v>
      </c>
      <c r="I29" s="38"/>
      <c r="J29" s="40" t="s">
        <v>68</v>
      </c>
      <c r="K29" s="37" t="s">
        <v>74</v>
      </c>
    </row>
    <row r="30" spans="1:11" ht="18.75" customHeight="1" x14ac:dyDescent="0.15">
      <c r="A30" s="37"/>
      <c r="B30" s="41"/>
      <c r="C30" s="41"/>
      <c r="D30" s="41"/>
      <c r="E30" s="41"/>
      <c r="F30" s="41"/>
      <c r="G30" s="41"/>
      <c r="H30" s="41"/>
      <c r="I30" s="38"/>
      <c r="J30" s="39"/>
      <c r="K30" s="35"/>
    </row>
    <row r="31" spans="1:11" ht="18.75" customHeight="1" x14ac:dyDescent="0.15">
      <c r="A31" s="211" t="s">
        <v>75</v>
      </c>
      <c r="B31" s="212"/>
      <c r="C31" s="213"/>
      <c r="D31" s="41"/>
      <c r="E31" s="41"/>
      <c r="F31" s="40" t="s">
        <v>68</v>
      </c>
      <c r="G31" s="41"/>
      <c r="H31" s="40" t="s">
        <v>68</v>
      </c>
      <c r="I31" s="38"/>
      <c r="J31" s="40" t="s">
        <v>68</v>
      </c>
      <c r="K31" s="35"/>
    </row>
    <row r="32" spans="1:11" ht="18.75" customHeight="1" x14ac:dyDescent="0.15">
      <c r="A32" s="37"/>
      <c r="B32" s="41"/>
      <c r="C32" s="41"/>
      <c r="D32" s="41"/>
      <c r="E32" s="41"/>
      <c r="F32" s="41"/>
      <c r="G32" s="41"/>
      <c r="H32" s="41"/>
      <c r="I32" s="41"/>
      <c r="J32" s="39"/>
      <c r="K32" s="35"/>
    </row>
    <row r="33" spans="1:11" ht="18.75" customHeight="1" x14ac:dyDescent="0.15">
      <c r="A33" s="37" t="s">
        <v>77</v>
      </c>
      <c r="B33" s="37" t="s">
        <v>62</v>
      </c>
      <c r="C33" s="37" t="s">
        <v>76</v>
      </c>
      <c r="D33" s="40" t="s">
        <v>79</v>
      </c>
      <c r="E33" s="40" t="s">
        <v>64</v>
      </c>
      <c r="F33" s="40" t="s">
        <v>66</v>
      </c>
      <c r="G33" s="40" t="s">
        <v>64</v>
      </c>
      <c r="H33" s="40" t="s">
        <v>66</v>
      </c>
      <c r="I33" s="38" t="s">
        <v>71</v>
      </c>
      <c r="J33" s="40" t="s">
        <v>66</v>
      </c>
      <c r="K33" s="35"/>
    </row>
    <row r="34" spans="1:11" ht="18.75" customHeight="1" x14ac:dyDescent="0.15">
      <c r="A34" s="37" t="s">
        <v>77</v>
      </c>
      <c r="B34" s="37" t="s">
        <v>62</v>
      </c>
      <c r="C34" s="37" t="s">
        <v>76</v>
      </c>
      <c r="D34" s="40" t="s">
        <v>79</v>
      </c>
      <c r="E34" s="40" t="s">
        <v>64</v>
      </c>
      <c r="F34" s="40" t="s">
        <v>66</v>
      </c>
      <c r="G34" s="40" t="s">
        <v>64</v>
      </c>
      <c r="H34" s="40" t="s">
        <v>66</v>
      </c>
      <c r="I34" s="38" t="s">
        <v>71</v>
      </c>
      <c r="J34" s="40" t="s">
        <v>66</v>
      </c>
      <c r="K34" s="35"/>
    </row>
    <row r="35" spans="1:11" ht="18.75" customHeight="1" x14ac:dyDescent="0.15">
      <c r="A35" s="37"/>
      <c r="B35" s="41"/>
      <c r="C35" s="37"/>
      <c r="D35" s="40" t="s">
        <v>80</v>
      </c>
      <c r="E35" s="40" t="s">
        <v>64</v>
      </c>
      <c r="F35" s="40" t="s">
        <v>67</v>
      </c>
      <c r="G35" s="40" t="s">
        <v>64</v>
      </c>
      <c r="H35" s="40" t="s">
        <v>67</v>
      </c>
      <c r="I35" s="38"/>
      <c r="J35" s="40" t="s">
        <v>67</v>
      </c>
      <c r="K35" s="38" t="s">
        <v>72</v>
      </c>
    </row>
    <row r="36" spans="1:11" ht="18.75" customHeight="1" x14ac:dyDescent="0.15">
      <c r="A36" s="37"/>
      <c r="B36" s="36"/>
      <c r="C36" s="37"/>
      <c r="D36" s="37"/>
      <c r="E36" s="37"/>
      <c r="F36" s="37"/>
      <c r="G36" s="37"/>
      <c r="H36" s="37"/>
      <c r="I36" s="38"/>
      <c r="J36" s="39"/>
      <c r="K36" s="35"/>
    </row>
    <row r="37" spans="1:11" ht="18.75" customHeight="1" x14ac:dyDescent="0.15">
      <c r="A37" s="37" t="s">
        <v>78</v>
      </c>
      <c r="B37" s="37" t="s">
        <v>62</v>
      </c>
      <c r="C37" s="37" t="s">
        <v>76</v>
      </c>
      <c r="D37" s="40" t="s">
        <v>80</v>
      </c>
      <c r="E37" s="40" t="s">
        <v>64</v>
      </c>
      <c r="F37" s="40" t="s">
        <v>67</v>
      </c>
      <c r="G37" s="40" t="s">
        <v>64</v>
      </c>
      <c r="H37" s="40" t="s">
        <v>67</v>
      </c>
      <c r="I37" s="38"/>
      <c r="J37" s="40" t="s">
        <v>67</v>
      </c>
      <c r="K37" s="37" t="s">
        <v>81</v>
      </c>
    </row>
    <row r="38" spans="1:11" ht="18.75" customHeight="1" x14ac:dyDescent="0.15">
      <c r="A38" s="37"/>
      <c r="B38" s="41"/>
      <c r="C38" s="37"/>
      <c r="D38" s="37"/>
      <c r="E38" s="37"/>
      <c r="F38" s="37"/>
      <c r="G38" s="37"/>
      <c r="H38" s="37"/>
      <c r="I38" s="38"/>
      <c r="J38" s="39"/>
      <c r="K38" s="35"/>
    </row>
    <row r="39" spans="1:11" ht="18.75" customHeight="1" x14ac:dyDescent="0.15">
      <c r="A39" s="37" t="s">
        <v>82</v>
      </c>
      <c r="B39" s="37" t="s">
        <v>62</v>
      </c>
      <c r="C39" s="37" t="s">
        <v>76</v>
      </c>
      <c r="D39" s="40" t="s">
        <v>79</v>
      </c>
      <c r="E39" s="40" t="s">
        <v>64</v>
      </c>
      <c r="F39" s="40" t="s">
        <v>66</v>
      </c>
      <c r="G39" s="40" t="s">
        <v>64</v>
      </c>
      <c r="H39" s="40" t="s">
        <v>66</v>
      </c>
      <c r="I39" s="38" t="s">
        <v>83</v>
      </c>
      <c r="J39" s="40" t="s">
        <v>66</v>
      </c>
      <c r="K39" s="35"/>
    </row>
    <row r="40" spans="1:11" ht="18.75" customHeight="1" x14ac:dyDescent="0.15">
      <c r="A40" s="37" t="s">
        <v>82</v>
      </c>
      <c r="B40" s="37" t="s">
        <v>62</v>
      </c>
      <c r="C40" s="37" t="s">
        <v>76</v>
      </c>
      <c r="D40" s="40" t="s">
        <v>79</v>
      </c>
      <c r="E40" s="40" t="s">
        <v>64</v>
      </c>
      <c r="F40" s="40" t="s">
        <v>66</v>
      </c>
      <c r="G40" s="40" t="s">
        <v>64</v>
      </c>
      <c r="H40" s="40" t="s">
        <v>66</v>
      </c>
      <c r="I40" s="38" t="s">
        <v>83</v>
      </c>
      <c r="J40" s="40" t="s">
        <v>66</v>
      </c>
      <c r="K40" s="35"/>
    </row>
    <row r="41" spans="1:11" ht="18.75" customHeight="1" x14ac:dyDescent="0.15">
      <c r="A41" s="37"/>
      <c r="B41" s="41"/>
      <c r="C41" s="37"/>
      <c r="D41" s="40" t="s">
        <v>80</v>
      </c>
      <c r="E41" s="40" t="s">
        <v>64</v>
      </c>
      <c r="F41" s="40" t="s">
        <v>67</v>
      </c>
      <c r="G41" s="40" t="s">
        <v>64</v>
      </c>
      <c r="H41" s="40" t="s">
        <v>67</v>
      </c>
      <c r="I41" s="38"/>
      <c r="J41" s="40" t="s">
        <v>67</v>
      </c>
      <c r="K41" s="38" t="s">
        <v>86</v>
      </c>
    </row>
    <row r="42" spans="1:11" ht="18.75" customHeight="1" x14ac:dyDescent="0.15">
      <c r="A42" s="37"/>
      <c r="B42" s="36"/>
      <c r="C42" s="37"/>
      <c r="D42" s="37"/>
      <c r="E42" s="37"/>
      <c r="F42" s="37"/>
      <c r="G42" s="37"/>
      <c r="H42" s="37"/>
      <c r="I42" s="38"/>
      <c r="J42" s="39"/>
      <c r="K42" s="35"/>
    </row>
    <row r="43" spans="1:11" ht="18.75" customHeight="1" x14ac:dyDescent="0.15">
      <c r="A43" s="37" t="s">
        <v>84</v>
      </c>
      <c r="B43" s="37" t="s">
        <v>62</v>
      </c>
      <c r="C43" s="37" t="s">
        <v>76</v>
      </c>
      <c r="D43" s="40" t="s">
        <v>80</v>
      </c>
      <c r="E43" s="40" t="s">
        <v>64</v>
      </c>
      <c r="F43" s="40" t="s">
        <v>67</v>
      </c>
      <c r="G43" s="40" t="s">
        <v>64</v>
      </c>
      <c r="H43" s="40" t="s">
        <v>67</v>
      </c>
      <c r="I43" s="38"/>
      <c r="J43" s="40" t="s">
        <v>67</v>
      </c>
      <c r="K43" s="37" t="s">
        <v>87</v>
      </c>
    </row>
    <row r="44" spans="1:11" ht="18.75" customHeight="1" x14ac:dyDescent="0.15">
      <c r="A44" s="37"/>
      <c r="B44" s="41"/>
      <c r="C44" s="41"/>
      <c r="D44" s="41"/>
      <c r="E44" s="41"/>
      <c r="F44" s="41"/>
      <c r="G44" s="41"/>
      <c r="H44" s="41"/>
      <c r="I44" s="38"/>
      <c r="J44" s="39"/>
      <c r="K44" s="35"/>
    </row>
    <row r="45" spans="1:11" ht="18.75" customHeight="1" x14ac:dyDescent="0.15">
      <c r="A45" s="211" t="s">
        <v>85</v>
      </c>
      <c r="B45" s="212"/>
      <c r="C45" s="213"/>
      <c r="D45" s="41"/>
      <c r="E45" s="41"/>
      <c r="F45" s="40" t="s">
        <v>68</v>
      </c>
      <c r="G45" s="41"/>
      <c r="H45" s="40" t="s">
        <v>68</v>
      </c>
      <c r="I45" s="38"/>
      <c r="J45" s="40" t="s">
        <v>68</v>
      </c>
      <c r="K45" s="35"/>
    </row>
    <row r="46" spans="1:11" ht="18.75" customHeight="1" x14ac:dyDescent="0.15">
      <c r="A46" s="37"/>
      <c r="B46" s="41"/>
      <c r="C46" s="41"/>
      <c r="D46" s="41"/>
      <c r="E46" s="41"/>
      <c r="F46" s="41"/>
      <c r="G46" s="41"/>
      <c r="H46" s="41"/>
      <c r="I46" s="41"/>
      <c r="J46" s="39"/>
      <c r="K46" s="35"/>
    </row>
    <row r="47" spans="1:11" ht="18.75" customHeight="1" x14ac:dyDescent="0.15">
      <c r="A47" s="211" t="s">
        <v>88</v>
      </c>
      <c r="B47" s="213"/>
      <c r="C47" s="41"/>
      <c r="D47" s="41"/>
      <c r="E47" s="41"/>
      <c r="F47" s="41"/>
      <c r="G47" s="41"/>
      <c r="H47" s="41"/>
      <c r="I47" s="41"/>
      <c r="J47" s="40" t="s">
        <v>68</v>
      </c>
      <c r="K47" s="35"/>
    </row>
    <row r="48" spans="1:11" ht="18.75" customHeight="1" x14ac:dyDescent="0.15">
      <c r="A48" s="211" t="s">
        <v>89</v>
      </c>
      <c r="B48" s="212"/>
      <c r="C48" s="213"/>
      <c r="D48" s="41"/>
      <c r="E48" s="41"/>
      <c r="F48" s="41"/>
      <c r="G48" s="41"/>
      <c r="H48" s="41"/>
      <c r="I48" s="41"/>
      <c r="J48" s="40" t="s">
        <v>68</v>
      </c>
      <c r="K48" s="35"/>
    </row>
    <row r="49" spans="1:11" ht="18.75" customHeight="1" x14ac:dyDescent="0.15">
      <c r="A49" s="44"/>
      <c r="B49" s="44"/>
      <c r="C49" s="44"/>
      <c r="D49" s="44"/>
      <c r="E49" s="44"/>
      <c r="F49" s="44"/>
      <c r="G49" s="44"/>
      <c r="H49" s="44"/>
      <c r="I49" s="44"/>
      <c r="J49" s="45"/>
      <c r="K49" s="46"/>
    </row>
    <row r="50" spans="1:11" ht="18.75" customHeight="1" x14ac:dyDescent="0.15">
      <c r="A50" s="47" t="s">
        <v>59</v>
      </c>
      <c r="B50" s="44"/>
      <c r="C50" s="44"/>
      <c r="D50" s="44"/>
      <c r="E50" s="44"/>
      <c r="F50" s="44"/>
      <c r="G50" s="44"/>
      <c r="H50" s="44"/>
      <c r="I50" s="44"/>
      <c r="J50" s="45"/>
      <c r="K50" s="46"/>
    </row>
    <row r="51" spans="1:11" ht="18.75" customHeight="1" x14ac:dyDescent="0.15">
      <c r="A51" s="24" t="s">
        <v>93</v>
      </c>
    </row>
    <row r="52" spans="1:11" ht="18.75" customHeight="1" x14ac:dyDescent="0.15">
      <c r="A52" s="24" t="s">
        <v>94</v>
      </c>
    </row>
    <row r="53" spans="1:11" ht="18.75" customHeight="1" x14ac:dyDescent="0.15">
      <c r="A53" s="24" t="s">
        <v>95</v>
      </c>
    </row>
    <row r="54" spans="1:11" ht="18.75" customHeight="1" x14ac:dyDescent="0.15">
      <c r="A54" s="24" t="s">
        <v>96</v>
      </c>
    </row>
    <row r="55" spans="1:11" ht="18.75" customHeight="1" x14ac:dyDescent="0.15">
      <c r="A55" s="24" t="s">
        <v>97</v>
      </c>
    </row>
  </sheetData>
  <mergeCells count="10">
    <mergeCell ref="A45:C45"/>
    <mergeCell ref="A47:B47"/>
    <mergeCell ref="A48:C48"/>
    <mergeCell ref="A15:K15"/>
    <mergeCell ref="J3:K3"/>
    <mergeCell ref="A5:K5"/>
    <mergeCell ref="I12:K12"/>
    <mergeCell ref="I13:K13"/>
    <mergeCell ref="A31:C31"/>
    <mergeCell ref="B17:I17"/>
  </mergeCells>
  <phoneticPr fontId="1"/>
  <pageMargins left="0.78740157480314965" right="0.19685039370078741" top="0.59055118110236227" bottom="0.39370078740157483" header="0.39370078740157483" footer="0.19685039370078741"/>
  <pageSetup paperSize="9" scale="83"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85" zoomScaleSheetLayoutView="100" workbookViewId="0">
      <selection activeCell="H3" sqref="H2:H3"/>
    </sheetView>
  </sheetViews>
  <sheetFormatPr defaultRowHeight="20.25" customHeight="1" x14ac:dyDescent="0.15"/>
  <cols>
    <col min="1" max="1" width="6" style="4" customWidth="1"/>
    <col min="2" max="2" width="23.375" style="4" customWidth="1"/>
    <col min="3" max="16384" width="9" style="4"/>
  </cols>
  <sheetData>
    <row r="1" spans="1:9" ht="20.25" customHeight="1" x14ac:dyDescent="0.15">
      <c r="H1" s="12" t="s">
        <v>102</v>
      </c>
    </row>
    <row r="2" spans="1:9" ht="20.25" customHeight="1" x14ac:dyDescent="0.15">
      <c r="A2" s="4" t="s">
        <v>98</v>
      </c>
      <c r="H2" s="126" t="s">
        <v>103</v>
      </c>
    </row>
    <row r="3" spans="1:9" ht="20.25" customHeight="1" x14ac:dyDescent="0.15">
      <c r="H3" s="126" t="s">
        <v>4</v>
      </c>
    </row>
    <row r="6" spans="1:9" ht="20.25" customHeight="1" x14ac:dyDescent="0.15">
      <c r="A6" s="4" t="s">
        <v>104</v>
      </c>
    </row>
    <row r="7" spans="1:9" ht="20.25" customHeight="1" x14ac:dyDescent="0.15">
      <c r="A7" s="4" t="str">
        <f>"　"&amp;基本情報!B12&amp;"　代表者　殿"</f>
        <v>　（合）宮城県建設工業　代表者　殿</v>
      </c>
    </row>
    <row r="8" spans="1:9" ht="20.25" customHeight="1" x14ac:dyDescent="0.15">
      <c r="F8" s="4" t="s">
        <v>99</v>
      </c>
    </row>
    <row r="9" spans="1:9" ht="20.25" customHeight="1" x14ac:dyDescent="0.15">
      <c r="F9" s="218" t="str">
        <f>"　"&amp;基本情報!B16</f>
        <v>　□□土木事務所長</v>
      </c>
      <c r="G9" s="218"/>
      <c r="H9" s="218"/>
    </row>
    <row r="12" spans="1:9" ht="20.25" customHeight="1" x14ac:dyDescent="0.15">
      <c r="B12" s="6" t="str">
        <f>基本情報!B5&amp;"における"</f>
        <v>✕○✕○工事における</v>
      </c>
      <c r="C12" s="6"/>
      <c r="D12" s="6"/>
      <c r="E12" s="6"/>
      <c r="F12" s="6"/>
      <c r="G12" s="6"/>
      <c r="H12" s="6"/>
    </row>
    <row r="13" spans="1:9" ht="20.25" customHeight="1" x14ac:dyDescent="0.15">
      <c r="B13" s="6" t="s">
        <v>254</v>
      </c>
      <c r="C13" s="48"/>
      <c r="D13" s="48"/>
      <c r="E13" s="48"/>
      <c r="F13" s="48"/>
      <c r="G13" s="48"/>
      <c r="H13" s="48"/>
      <c r="I13" s="6"/>
    </row>
    <row r="14" spans="1:9" ht="20.25" customHeight="1" x14ac:dyDescent="0.15">
      <c r="A14" s="6"/>
      <c r="B14" s="6"/>
      <c r="C14" s="6"/>
      <c r="D14" s="6"/>
      <c r="E14" s="6"/>
      <c r="F14" s="6"/>
      <c r="G14" s="6"/>
      <c r="H14" s="6"/>
    </row>
    <row r="16" spans="1:9" ht="20.25" customHeight="1" x14ac:dyDescent="0.15">
      <c r="A16" s="207" t="str">
        <f>"　標記について，"&amp;TEXT(基本情報!B9,"ggge年m月d日")&amp;"付けで請求のあった"&amp;基本情報!B5&amp;"における工事請負契約書第２７条第８項の規定に基づき，スライド額協議開始日を通知します。"</f>
        <v>　標記について，令和4年8月1日付けで請求のあった✕○✕○工事における工事請負契約書第２７条第８項の規定に基づき，スライド額協議開始日を通知します。</v>
      </c>
      <c r="B16" s="207"/>
      <c r="C16" s="207"/>
      <c r="D16" s="207"/>
      <c r="E16" s="207"/>
      <c r="F16" s="207"/>
      <c r="G16" s="207"/>
      <c r="H16" s="207"/>
    </row>
    <row r="17" spans="1:8" ht="20.25" customHeight="1" x14ac:dyDescent="0.15">
      <c r="A17" s="207"/>
      <c r="B17" s="207"/>
      <c r="C17" s="207"/>
      <c r="D17" s="207"/>
      <c r="E17" s="207"/>
      <c r="F17" s="207"/>
      <c r="G17" s="207"/>
      <c r="H17" s="207"/>
    </row>
    <row r="18" spans="1:8" ht="20.25" customHeight="1" x14ac:dyDescent="0.15">
      <c r="A18" s="4" t="s">
        <v>100</v>
      </c>
    </row>
    <row r="19" spans="1:8" ht="20.25" customHeight="1" x14ac:dyDescent="0.15">
      <c r="A19" s="202" t="s">
        <v>105</v>
      </c>
      <c r="B19" s="202"/>
      <c r="C19" s="202"/>
      <c r="D19" s="202"/>
      <c r="E19" s="202"/>
      <c r="F19" s="202"/>
      <c r="G19" s="202"/>
      <c r="H19" s="202"/>
    </row>
    <row r="21" spans="1:8" ht="20.25" customHeight="1" x14ac:dyDescent="0.15">
      <c r="A21" s="8" t="s">
        <v>3</v>
      </c>
      <c r="B21" s="5" t="s">
        <v>106</v>
      </c>
      <c r="D21" s="219" t="s">
        <v>101</v>
      </c>
      <c r="E21" s="219"/>
      <c r="F21" s="219"/>
      <c r="G21" s="219"/>
    </row>
    <row r="24" spans="1:8" ht="20.25" customHeight="1" x14ac:dyDescent="0.15">
      <c r="A24" s="207" t="s">
        <v>107</v>
      </c>
      <c r="B24" s="207"/>
      <c r="C24" s="207"/>
      <c r="D24" s="207"/>
      <c r="E24" s="207"/>
      <c r="F24" s="207"/>
      <c r="G24" s="207"/>
      <c r="H24" s="207"/>
    </row>
    <row r="25" spans="1:8" ht="20.25" customHeight="1" x14ac:dyDescent="0.15">
      <c r="A25" s="207"/>
      <c r="B25" s="207"/>
      <c r="C25" s="207"/>
      <c r="D25" s="207"/>
      <c r="E25" s="207"/>
      <c r="F25" s="207"/>
      <c r="G25" s="207"/>
      <c r="H25" s="207"/>
    </row>
  </sheetData>
  <mergeCells count="5">
    <mergeCell ref="F9:H9"/>
    <mergeCell ref="A16:H17"/>
    <mergeCell ref="A19:H19"/>
    <mergeCell ref="D21:G21"/>
    <mergeCell ref="A24:H25"/>
  </mergeCells>
  <phoneticPr fontId="1"/>
  <pageMargins left="0.9055118110236221" right="0.70866141732283472"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view="pageBreakPreview" zoomScale="115" zoomScaleNormal="85" zoomScaleSheetLayoutView="115" workbookViewId="0">
      <selection activeCell="J3" sqref="J3:K3"/>
    </sheetView>
  </sheetViews>
  <sheetFormatPr defaultRowHeight="10.5" x14ac:dyDescent="0.15"/>
  <cols>
    <col min="1" max="1" width="9" style="27" customWidth="1"/>
    <col min="2" max="2" width="6" style="27" bestFit="1" customWidth="1"/>
    <col min="3" max="3" width="4.5" style="27" bestFit="1" customWidth="1"/>
    <col min="4" max="4" width="8.25" style="27" bestFit="1" customWidth="1"/>
    <col min="5" max="5" width="9.75" style="27" bestFit="1" customWidth="1"/>
    <col min="6" max="6" width="13.875" style="27" bestFit="1" customWidth="1"/>
    <col min="7" max="7" width="9.75" style="27" bestFit="1" customWidth="1"/>
    <col min="8" max="8" width="13.875" style="27" bestFit="1" customWidth="1"/>
    <col min="9" max="9" width="8.25" style="27" bestFit="1" customWidth="1"/>
    <col min="10" max="10" width="13.875" style="27" bestFit="1" customWidth="1"/>
    <col min="11" max="11" width="12.25" style="27" bestFit="1" customWidth="1"/>
    <col min="12" max="12" width="9" style="27" customWidth="1"/>
    <col min="13" max="16384" width="9" style="27"/>
  </cols>
  <sheetData>
    <row r="1" spans="1:11" s="14" customFormat="1" ht="13.5" customHeight="1" x14ac:dyDescent="0.15">
      <c r="K1" s="13" t="s">
        <v>109</v>
      </c>
    </row>
    <row r="2" spans="1:11" s="14" customFormat="1" ht="13.5" customHeight="1" x14ac:dyDescent="0.15">
      <c r="K2" s="16"/>
    </row>
    <row r="3" spans="1:11" s="14" customFormat="1" ht="13.5" customHeight="1" x14ac:dyDescent="0.15">
      <c r="J3" s="303" t="s">
        <v>37</v>
      </c>
      <c r="K3" s="303"/>
    </row>
    <row r="4" spans="1:11" s="14" customFormat="1" ht="13.5" customHeight="1" x14ac:dyDescent="0.15"/>
    <row r="5" spans="1:11" ht="17.25" x14ac:dyDescent="0.15">
      <c r="A5" s="215" t="s">
        <v>38</v>
      </c>
      <c r="B5" s="215"/>
      <c r="C5" s="215"/>
      <c r="D5" s="215"/>
      <c r="E5" s="215"/>
      <c r="F5" s="215"/>
      <c r="G5" s="215"/>
      <c r="H5" s="215"/>
      <c r="I5" s="215"/>
      <c r="J5" s="215"/>
      <c r="K5" s="215"/>
    </row>
    <row r="6" spans="1:11" s="14" customFormat="1" ht="13.5" customHeight="1" x14ac:dyDescent="0.15">
      <c r="B6" s="17"/>
      <c r="C6" s="17"/>
      <c r="D6" s="17"/>
      <c r="E6" s="17"/>
      <c r="F6" s="17"/>
      <c r="G6" s="17"/>
      <c r="H6" s="17"/>
      <c r="I6" s="17"/>
      <c r="J6" s="17"/>
      <c r="K6" s="17"/>
    </row>
    <row r="7" spans="1:11" s="14" customFormat="1" ht="13.5" customHeight="1" x14ac:dyDescent="0.15">
      <c r="A7" s="18" t="s">
        <v>56</v>
      </c>
      <c r="B7" s="18"/>
      <c r="C7" s="18"/>
      <c r="D7" s="19"/>
      <c r="E7" s="19"/>
      <c r="F7" s="19"/>
      <c r="G7" s="19"/>
      <c r="H7" s="19"/>
      <c r="I7" s="20"/>
    </row>
    <row r="8" spans="1:11" s="14" customFormat="1" ht="13.5" customHeight="1" x14ac:dyDescent="0.15">
      <c r="A8" s="18" t="str">
        <f>"　　"&amp;基本情報!B16&amp;"　殿"</f>
        <v>　　□□土木事務所長　殿</v>
      </c>
      <c r="B8" s="18"/>
      <c r="C8" s="18"/>
      <c r="D8" s="20"/>
      <c r="E8" s="20"/>
      <c r="F8" s="20"/>
      <c r="G8" s="20"/>
      <c r="H8" s="20"/>
      <c r="I8" s="20"/>
    </row>
    <row r="9" spans="1:11" s="14" customFormat="1" ht="13.5" customHeight="1" x14ac:dyDescent="0.15">
      <c r="A9" s="20"/>
      <c r="B9" s="20"/>
      <c r="C9" s="20"/>
      <c r="D9" s="20"/>
      <c r="E9" s="20"/>
      <c r="F9" s="20"/>
      <c r="G9" s="20"/>
      <c r="H9" s="20"/>
      <c r="I9" s="20"/>
      <c r="J9" s="20"/>
      <c r="K9" s="21"/>
    </row>
    <row r="10" spans="1:11" s="14" customFormat="1" ht="13.5" customHeight="1" x14ac:dyDescent="0.15">
      <c r="A10" s="20"/>
      <c r="B10" s="20"/>
      <c r="C10" s="20"/>
      <c r="D10" s="20"/>
      <c r="E10" s="20"/>
      <c r="F10" s="20"/>
      <c r="G10" s="20"/>
      <c r="H10" s="20"/>
      <c r="I10" s="20"/>
      <c r="J10" s="20"/>
      <c r="K10" s="21"/>
    </row>
    <row r="11" spans="1:11" s="14" customFormat="1" ht="18" customHeight="1" x14ac:dyDescent="0.15">
      <c r="A11" s="20"/>
      <c r="B11" s="20"/>
      <c r="C11" s="20"/>
      <c r="D11" s="20"/>
      <c r="E11" s="20"/>
      <c r="F11" s="20"/>
      <c r="H11" s="15" t="s">
        <v>5</v>
      </c>
    </row>
    <row r="12" spans="1:11" s="14" customFormat="1" ht="18" customHeight="1" x14ac:dyDescent="0.15">
      <c r="A12" s="20"/>
      <c r="B12" s="20"/>
      <c r="C12" s="20"/>
      <c r="D12" s="20"/>
      <c r="E12" s="20"/>
      <c r="F12" s="20"/>
      <c r="H12" s="15" t="s">
        <v>91</v>
      </c>
      <c r="I12" s="216" t="str">
        <f>基本情報!B12</f>
        <v>（合）宮城県建設工業</v>
      </c>
      <c r="J12" s="216"/>
      <c r="K12" s="216"/>
    </row>
    <row r="13" spans="1:11" s="14" customFormat="1" ht="18" customHeight="1" x14ac:dyDescent="0.15">
      <c r="A13" s="20"/>
      <c r="B13" s="20"/>
      <c r="C13" s="20"/>
      <c r="D13" s="20"/>
      <c r="E13" s="20"/>
      <c r="F13" s="20"/>
      <c r="H13" s="15" t="s">
        <v>92</v>
      </c>
      <c r="I13" s="216" t="str">
        <f>基本情報!B13</f>
        <v>代表取締役　青葉　太郎</v>
      </c>
      <c r="J13" s="216"/>
      <c r="K13" s="216"/>
    </row>
    <row r="14" spans="1:11" s="14" customFormat="1" ht="13.5" customHeight="1" x14ac:dyDescent="0.15">
      <c r="K14" s="22"/>
    </row>
    <row r="15" spans="1:11" s="14" customFormat="1" ht="15" customHeight="1" x14ac:dyDescent="0.15">
      <c r="A15" s="214" t="s">
        <v>110</v>
      </c>
      <c r="B15" s="214"/>
      <c r="C15" s="214"/>
      <c r="D15" s="214"/>
      <c r="E15" s="214"/>
      <c r="F15" s="214"/>
      <c r="G15" s="214"/>
      <c r="H15" s="214"/>
      <c r="I15" s="214"/>
      <c r="J15" s="214"/>
      <c r="K15" s="214"/>
    </row>
    <row r="16" spans="1:11" s="14" customFormat="1" ht="9" customHeight="1" x14ac:dyDescent="0.15">
      <c r="A16" s="20"/>
      <c r="B16" s="20"/>
      <c r="C16" s="20"/>
      <c r="D16" s="20"/>
      <c r="E16" s="20"/>
      <c r="F16" s="20"/>
      <c r="G16" s="20"/>
      <c r="H16" s="20"/>
      <c r="I16" s="20"/>
      <c r="J16" s="20"/>
      <c r="K16" s="22"/>
    </row>
    <row r="17" spans="1:11" s="14" customFormat="1" ht="21" customHeight="1" x14ac:dyDescent="0.15">
      <c r="A17" s="19" t="s">
        <v>90</v>
      </c>
      <c r="B17" s="217" t="str">
        <f>基本情報!B3&amp;"　"&amp;基本情報!B5</f>
        <v>令和○○年度　✕○✕○工事</v>
      </c>
      <c r="C17" s="217"/>
      <c r="D17" s="217"/>
      <c r="E17" s="217"/>
      <c r="F17" s="217"/>
      <c r="G17" s="217"/>
      <c r="H17" s="217"/>
      <c r="I17" s="217"/>
      <c r="J17" s="20"/>
      <c r="K17" s="20"/>
    </row>
    <row r="18" spans="1:11" ht="13.5" customHeight="1" x14ac:dyDescent="0.15">
      <c r="A18" s="42"/>
      <c r="B18" s="42"/>
      <c r="C18" s="42"/>
      <c r="D18" s="42"/>
      <c r="E18" s="42"/>
      <c r="F18" s="42"/>
      <c r="G18" s="42"/>
      <c r="H18" s="42"/>
      <c r="I18" s="42"/>
      <c r="J18" s="42"/>
      <c r="K18" s="42"/>
    </row>
    <row r="19" spans="1:11" ht="25.5" customHeight="1" x14ac:dyDescent="0.15">
      <c r="A19" s="43" t="s">
        <v>40</v>
      </c>
      <c r="B19" s="43" t="s">
        <v>41</v>
      </c>
      <c r="C19" s="43" t="s">
        <v>42</v>
      </c>
      <c r="D19" s="43" t="s">
        <v>47</v>
      </c>
      <c r="E19" s="43" t="s">
        <v>48</v>
      </c>
      <c r="F19" s="43" t="s">
        <v>49</v>
      </c>
      <c r="G19" s="43" t="s">
        <v>50</v>
      </c>
      <c r="H19" s="43" t="s">
        <v>51</v>
      </c>
      <c r="I19" s="25" t="s">
        <v>44</v>
      </c>
      <c r="J19" s="26" t="s">
        <v>52</v>
      </c>
      <c r="K19" s="43" t="s">
        <v>45</v>
      </c>
    </row>
    <row r="20" spans="1:11" ht="18.75" customHeight="1" x14ac:dyDescent="0.15">
      <c r="A20" s="35" t="s">
        <v>60</v>
      </c>
      <c r="B20" s="36"/>
      <c r="C20" s="37"/>
      <c r="D20" s="37"/>
      <c r="E20" s="37"/>
      <c r="F20" s="37"/>
      <c r="G20" s="37"/>
      <c r="H20" s="37"/>
      <c r="I20" s="38"/>
      <c r="J20" s="39"/>
      <c r="K20" s="35"/>
    </row>
    <row r="21" spans="1:11" ht="18.75" customHeight="1" x14ac:dyDescent="0.15">
      <c r="A21" s="37" t="s">
        <v>61</v>
      </c>
      <c r="B21" s="37" t="s">
        <v>62</v>
      </c>
      <c r="C21" s="37" t="s">
        <v>63</v>
      </c>
      <c r="D21" s="40" t="s">
        <v>64</v>
      </c>
      <c r="E21" s="40" t="s">
        <v>66</v>
      </c>
      <c r="F21" s="40" t="s">
        <v>67</v>
      </c>
      <c r="G21" s="40" t="s">
        <v>66</v>
      </c>
      <c r="H21" s="40" t="s">
        <v>67</v>
      </c>
      <c r="I21" s="38" t="s">
        <v>69</v>
      </c>
      <c r="J21" s="40" t="s">
        <v>67</v>
      </c>
      <c r="K21" s="35"/>
    </row>
    <row r="22" spans="1:11" ht="18.75" customHeight="1" x14ac:dyDescent="0.15">
      <c r="A22" s="37" t="s">
        <v>61</v>
      </c>
      <c r="B22" s="37" t="s">
        <v>62</v>
      </c>
      <c r="C22" s="37" t="s">
        <v>63</v>
      </c>
      <c r="D22" s="40" t="s">
        <v>64</v>
      </c>
      <c r="E22" s="40" t="s">
        <v>66</v>
      </c>
      <c r="F22" s="40" t="s">
        <v>67</v>
      </c>
      <c r="G22" s="40" t="s">
        <v>66</v>
      </c>
      <c r="H22" s="40" t="s">
        <v>67</v>
      </c>
      <c r="I22" s="38" t="s">
        <v>69</v>
      </c>
      <c r="J22" s="40" t="s">
        <v>67</v>
      </c>
      <c r="K22" s="35"/>
    </row>
    <row r="23" spans="1:11" ht="18.75" customHeight="1" x14ac:dyDescent="0.15">
      <c r="A23" s="37"/>
      <c r="B23" s="41"/>
      <c r="C23" s="37"/>
      <c r="D23" s="40" t="s">
        <v>65</v>
      </c>
      <c r="E23" s="40" t="s">
        <v>66</v>
      </c>
      <c r="F23" s="40" t="s">
        <v>68</v>
      </c>
      <c r="G23" s="40" t="s">
        <v>66</v>
      </c>
      <c r="H23" s="40" t="s">
        <v>68</v>
      </c>
      <c r="I23" s="38"/>
      <c r="J23" s="40" t="s">
        <v>68</v>
      </c>
      <c r="K23" s="38" t="s">
        <v>70</v>
      </c>
    </row>
    <row r="24" spans="1:11" ht="18.75" customHeight="1" x14ac:dyDescent="0.15">
      <c r="A24" s="37"/>
      <c r="B24" s="41"/>
      <c r="C24" s="37"/>
      <c r="D24" s="37"/>
      <c r="E24" s="37"/>
      <c r="F24" s="37"/>
      <c r="G24" s="37"/>
      <c r="H24" s="37"/>
      <c r="I24" s="38"/>
      <c r="J24" s="39"/>
      <c r="K24" s="35"/>
    </row>
    <row r="25" spans="1:11" ht="18.75" customHeight="1" x14ac:dyDescent="0.15">
      <c r="A25" s="37" t="s">
        <v>61</v>
      </c>
      <c r="B25" s="37" t="s">
        <v>62</v>
      </c>
      <c r="C25" s="37" t="s">
        <v>63</v>
      </c>
      <c r="D25" s="40" t="s">
        <v>64</v>
      </c>
      <c r="E25" s="40" t="s">
        <v>66</v>
      </c>
      <c r="F25" s="40" t="s">
        <v>67</v>
      </c>
      <c r="G25" s="40" t="s">
        <v>66</v>
      </c>
      <c r="H25" s="40" t="s">
        <v>67</v>
      </c>
      <c r="I25" s="38" t="s">
        <v>71</v>
      </c>
      <c r="J25" s="40" t="s">
        <v>67</v>
      </c>
      <c r="K25" s="35"/>
    </row>
    <row r="26" spans="1:11" ht="18.75" customHeight="1" x14ac:dyDescent="0.15">
      <c r="A26" s="37" t="s">
        <v>61</v>
      </c>
      <c r="B26" s="37" t="s">
        <v>62</v>
      </c>
      <c r="C26" s="37" t="s">
        <v>63</v>
      </c>
      <c r="D26" s="40" t="s">
        <v>64</v>
      </c>
      <c r="E26" s="40" t="s">
        <v>66</v>
      </c>
      <c r="F26" s="40" t="s">
        <v>67</v>
      </c>
      <c r="G26" s="40" t="s">
        <v>66</v>
      </c>
      <c r="H26" s="40" t="s">
        <v>67</v>
      </c>
      <c r="I26" s="38" t="s">
        <v>71</v>
      </c>
      <c r="J26" s="40" t="s">
        <v>67</v>
      </c>
      <c r="K26" s="35"/>
    </row>
    <row r="27" spans="1:11" ht="18.75" customHeight="1" x14ac:dyDescent="0.15">
      <c r="A27" s="37"/>
      <c r="B27" s="41"/>
      <c r="C27" s="37"/>
      <c r="D27" s="40" t="s">
        <v>65</v>
      </c>
      <c r="E27" s="40" t="s">
        <v>66</v>
      </c>
      <c r="F27" s="40" t="s">
        <v>68</v>
      </c>
      <c r="G27" s="40" t="s">
        <v>66</v>
      </c>
      <c r="H27" s="40" t="s">
        <v>68</v>
      </c>
      <c r="I27" s="38"/>
      <c r="J27" s="40" t="s">
        <v>68</v>
      </c>
      <c r="K27" s="38" t="s">
        <v>72</v>
      </c>
    </row>
    <row r="28" spans="1:11" ht="18.75" customHeight="1" x14ac:dyDescent="0.15">
      <c r="A28" s="37"/>
      <c r="B28" s="36"/>
      <c r="C28" s="37"/>
      <c r="D28" s="37"/>
      <c r="E28" s="37"/>
      <c r="F28" s="37"/>
      <c r="G28" s="37"/>
      <c r="H28" s="37"/>
      <c r="I28" s="38"/>
      <c r="J28" s="39"/>
      <c r="K28" s="35"/>
    </row>
    <row r="29" spans="1:11" ht="18.75" customHeight="1" x14ac:dyDescent="0.15">
      <c r="A29" s="37" t="s">
        <v>73</v>
      </c>
      <c r="B29" s="37" t="s">
        <v>62</v>
      </c>
      <c r="C29" s="37" t="s">
        <v>63</v>
      </c>
      <c r="D29" s="40" t="s">
        <v>64</v>
      </c>
      <c r="E29" s="40" t="s">
        <v>66</v>
      </c>
      <c r="F29" s="40" t="s">
        <v>68</v>
      </c>
      <c r="G29" s="40" t="s">
        <v>66</v>
      </c>
      <c r="H29" s="40" t="s">
        <v>68</v>
      </c>
      <c r="I29" s="38"/>
      <c r="J29" s="40" t="s">
        <v>68</v>
      </c>
      <c r="K29" s="37" t="s">
        <v>74</v>
      </c>
    </row>
    <row r="30" spans="1:11" ht="18.75" customHeight="1" x14ac:dyDescent="0.15">
      <c r="A30" s="37"/>
      <c r="B30" s="41"/>
      <c r="C30" s="41"/>
      <c r="D30" s="41"/>
      <c r="E30" s="41"/>
      <c r="F30" s="41"/>
      <c r="G30" s="41"/>
      <c r="H30" s="41"/>
      <c r="I30" s="38"/>
      <c r="J30" s="39"/>
      <c r="K30" s="35"/>
    </row>
    <row r="31" spans="1:11" ht="18.75" customHeight="1" x14ac:dyDescent="0.15">
      <c r="A31" s="211" t="s">
        <v>75</v>
      </c>
      <c r="B31" s="212"/>
      <c r="C31" s="213"/>
      <c r="D31" s="41"/>
      <c r="E31" s="41"/>
      <c r="F31" s="40" t="s">
        <v>68</v>
      </c>
      <c r="G31" s="41"/>
      <c r="H31" s="40" t="s">
        <v>68</v>
      </c>
      <c r="I31" s="38"/>
      <c r="J31" s="40" t="s">
        <v>68</v>
      </c>
      <c r="K31" s="35"/>
    </row>
    <row r="32" spans="1:11" ht="18.75" customHeight="1" x14ac:dyDescent="0.15">
      <c r="A32" s="37"/>
      <c r="B32" s="41"/>
      <c r="C32" s="41"/>
      <c r="D32" s="41"/>
      <c r="E32" s="41"/>
      <c r="F32" s="41"/>
      <c r="G32" s="41"/>
      <c r="H32" s="41"/>
      <c r="I32" s="41"/>
      <c r="J32" s="39"/>
      <c r="K32" s="35"/>
    </row>
    <row r="33" spans="1:11" ht="18.75" customHeight="1" x14ac:dyDescent="0.15">
      <c r="A33" s="37" t="s">
        <v>77</v>
      </c>
      <c r="B33" s="37" t="s">
        <v>62</v>
      </c>
      <c r="C33" s="37" t="s">
        <v>76</v>
      </c>
      <c r="D33" s="40" t="s">
        <v>79</v>
      </c>
      <c r="E33" s="40" t="s">
        <v>64</v>
      </c>
      <c r="F33" s="40" t="s">
        <v>66</v>
      </c>
      <c r="G33" s="40" t="s">
        <v>64</v>
      </c>
      <c r="H33" s="40" t="s">
        <v>66</v>
      </c>
      <c r="I33" s="38" t="s">
        <v>71</v>
      </c>
      <c r="J33" s="40" t="s">
        <v>66</v>
      </c>
      <c r="K33" s="35"/>
    </row>
    <row r="34" spans="1:11" ht="18.75" customHeight="1" x14ac:dyDescent="0.15">
      <c r="A34" s="37" t="s">
        <v>77</v>
      </c>
      <c r="B34" s="37" t="s">
        <v>62</v>
      </c>
      <c r="C34" s="37" t="s">
        <v>76</v>
      </c>
      <c r="D34" s="40" t="s">
        <v>79</v>
      </c>
      <c r="E34" s="40" t="s">
        <v>64</v>
      </c>
      <c r="F34" s="40" t="s">
        <v>66</v>
      </c>
      <c r="G34" s="40" t="s">
        <v>64</v>
      </c>
      <c r="H34" s="40" t="s">
        <v>66</v>
      </c>
      <c r="I34" s="38" t="s">
        <v>71</v>
      </c>
      <c r="J34" s="40" t="s">
        <v>66</v>
      </c>
      <c r="K34" s="35"/>
    </row>
    <row r="35" spans="1:11" ht="18.75" customHeight="1" x14ac:dyDescent="0.15">
      <c r="A35" s="37"/>
      <c r="B35" s="41"/>
      <c r="C35" s="37"/>
      <c r="D35" s="40" t="s">
        <v>80</v>
      </c>
      <c r="E35" s="40" t="s">
        <v>64</v>
      </c>
      <c r="F35" s="40" t="s">
        <v>67</v>
      </c>
      <c r="G35" s="40" t="s">
        <v>64</v>
      </c>
      <c r="H35" s="40" t="s">
        <v>67</v>
      </c>
      <c r="I35" s="38"/>
      <c r="J35" s="40" t="s">
        <v>67</v>
      </c>
      <c r="K35" s="38" t="s">
        <v>72</v>
      </c>
    </row>
    <row r="36" spans="1:11" ht="18.75" customHeight="1" x14ac:dyDescent="0.15">
      <c r="A36" s="37"/>
      <c r="B36" s="36"/>
      <c r="C36" s="37"/>
      <c r="D36" s="37"/>
      <c r="E36" s="37"/>
      <c r="F36" s="37"/>
      <c r="G36" s="37"/>
      <c r="H36" s="37"/>
      <c r="I36" s="38"/>
      <c r="J36" s="39"/>
      <c r="K36" s="35"/>
    </row>
    <row r="37" spans="1:11" ht="18.75" customHeight="1" x14ac:dyDescent="0.15">
      <c r="A37" s="37" t="s">
        <v>78</v>
      </c>
      <c r="B37" s="37" t="s">
        <v>62</v>
      </c>
      <c r="C37" s="37" t="s">
        <v>76</v>
      </c>
      <c r="D37" s="40" t="s">
        <v>80</v>
      </c>
      <c r="E37" s="40" t="s">
        <v>64</v>
      </c>
      <c r="F37" s="40" t="s">
        <v>67</v>
      </c>
      <c r="G37" s="40" t="s">
        <v>64</v>
      </c>
      <c r="H37" s="40" t="s">
        <v>67</v>
      </c>
      <c r="I37" s="38"/>
      <c r="J37" s="40" t="s">
        <v>67</v>
      </c>
      <c r="K37" s="37" t="s">
        <v>81</v>
      </c>
    </row>
    <row r="38" spans="1:11" ht="18.75" customHeight="1" x14ac:dyDescent="0.15">
      <c r="A38" s="37"/>
      <c r="B38" s="41"/>
      <c r="C38" s="37"/>
      <c r="D38" s="37"/>
      <c r="E38" s="37"/>
      <c r="F38" s="37"/>
      <c r="G38" s="37"/>
      <c r="H38" s="37"/>
      <c r="I38" s="38"/>
      <c r="J38" s="39"/>
      <c r="K38" s="35"/>
    </row>
    <row r="39" spans="1:11" ht="18.75" customHeight="1" x14ac:dyDescent="0.15">
      <c r="A39" s="37" t="s">
        <v>82</v>
      </c>
      <c r="B39" s="37" t="s">
        <v>62</v>
      </c>
      <c r="C39" s="37" t="s">
        <v>76</v>
      </c>
      <c r="D39" s="40" t="s">
        <v>79</v>
      </c>
      <c r="E39" s="40" t="s">
        <v>64</v>
      </c>
      <c r="F39" s="40" t="s">
        <v>66</v>
      </c>
      <c r="G39" s="40" t="s">
        <v>64</v>
      </c>
      <c r="H39" s="40" t="s">
        <v>66</v>
      </c>
      <c r="I39" s="38" t="s">
        <v>83</v>
      </c>
      <c r="J39" s="40" t="s">
        <v>66</v>
      </c>
      <c r="K39" s="35"/>
    </row>
    <row r="40" spans="1:11" ht="18.75" customHeight="1" x14ac:dyDescent="0.15">
      <c r="A40" s="37" t="s">
        <v>82</v>
      </c>
      <c r="B40" s="37" t="s">
        <v>62</v>
      </c>
      <c r="C40" s="37" t="s">
        <v>76</v>
      </c>
      <c r="D40" s="40" t="s">
        <v>79</v>
      </c>
      <c r="E40" s="40" t="s">
        <v>64</v>
      </c>
      <c r="F40" s="40" t="s">
        <v>66</v>
      </c>
      <c r="G40" s="40" t="s">
        <v>64</v>
      </c>
      <c r="H40" s="40" t="s">
        <v>66</v>
      </c>
      <c r="I40" s="38" t="s">
        <v>83</v>
      </c>
      <c r="J40" s="40" t="s">
        <v>66</v>
      </c>
      <c r="K40" s="35"/>
    </row>
    <row r="41" spans="1:11" ht="18.75" customHeight="1" x14ac:dyDescent="0.15">
      <c r="A41" s="37"/>
      <c r="B41" s="41"/>
      <c r="C41" s="37"/>
      <c r="D41" s="40" t="s">
        <v>80</v>
      </c>
      <c r="E41" s="40" t="s">
        <v>64</v>
      </c>
      <c r="F41" s="40" t="s">
        <v>67</v>
      </c>
      <c r="G41" s="40" t="s">
        <v>64</v>
      </c>
      <c r="H41" s="40" t="s">
        <v>67</v>
      </c>
      <c r="I41" s="38"/>
      <c r="J41" s="40" t="s">
        <v>67</v>
      </c>
      <c r="K41" s="38" t="s">
        <v>86</v>
      </c>
    </row>
    <row r="42" spans="1:11" ht="18.75" customHeight="1" x14ac:dyDescent="0.15">
      <c r="A42" s="37"/>
      <c r="B42" s="36"/>
      <c r="C42" s="37"/>
      <c r="D42" s="37"/>
      <c r="E42" s="37"/>
      <c r="F42" s="37"/>
      <c r="G42" s="37"/>
      <c r="H42" s="37"/>
      <c r="I42" s="38"/>
      <c r="J42" s="39"/>
      <c r="K42" s="35"/>
    </row>
    <row r="43" spans="1:11" ht="18.75" customHeight="1" x14ac:dyDescent="0.15">
      <c r="A43" s="37" t="s">
        <v>84</v>
      </c>
      <c r="B43" s="37" t="s">
        <v>62</v>
      </c>
      <c r="C43" s="37" t="s">
        <v>76</v>
      </c>
      <c r="D43" s="40" t="s">
        <v>80</v>
      </c>
      <c r="E43" s="40" t="s">
        <v>64</v>
      </c>
      <c r="F43" s="40" t="s">
        <v>67</v>
      </c>
      <c r="G43" s="40" t="s">
        <v>64</v>
      </c>
      <c r="H43" s="40" t="s">
        <v>67</v>
      </c>
      <c r="I43" s="38"/>
      <c r="J43" s="40" t="s">
        <v>67</v>
      </c>
      <c r="K43" s="37" t="s">
        <v>87</v>
      </c>
    </row>
    <row r="44" spans="1:11" ht="18.75" customHeight="1" x14ac:dyDescent="0.15">
      <c r="A44" s="37"/>
      <c r="B44" s="41"/>
      <c r="C44" s="41"/>
      <c r="D44" s="41"/>
      <c r="E44" s="41"/>
      <c r="F44" s="41"/>
      <c r="G44" s="41"/>
      <c r="H44" s="41"/>
      <c r="I44" s="38"/>
      <c r="J44" s="39"/>
      <c r="K44" s="35"/>
    </row>
    <row r="45" spans="1:11" ht="18.75" customHeight="1" x14ac:dyDescent="0.15">
      <c r="A45" s="211" t="s">
        <v>85</v>
      </c>
      <c r="B45" s="212"/>
      <c r="C45" s="213"/>
      <c r="D45" s="41"/>
      <c r="E45" s="41"/>
      <c r="F45" s="40" t="s">
        <v>68</v>
      </c>
      <c r="G45" s="41"/>
      <c r="H45" s="40" t="s">
        <v>68</v>
      </c>
      <c r="I45" s="38"/>
      <c r="J45" s="40" t="s">
        <v>68</v>
      </c>
      <c r="K45" s="35"/>
    </row>
    <row r="46" spans="1:11" ht="18.75" customHeight="1" x14ac:dyDescent="0.15">
      <c r="A46" s="37"/>
      <c r="B46" s="41"/>
      <c r="C46" s="41"/>
      <c r="D46" s="41"/>
      <c r="E46" s="41"/>
      <c r="F46" s="41"/>
      <c r="G46" s="41"/>
      <c r="H46" s="41"/>
      <c r="I46" s="41"/>
      <c r="J46" s="39"/>
      <c r="K46" s="35"/>
    </row>
    <row r="47" spans="1:11" ht="18.75" customHeight="1" x14ac:dyDescent="0.15">
      <c r="A47" s="211" t="s">
        <v>88</v>
      </c>
      <c r="B47" s="213"/>
      <c r="C47" s="41"/>
      <c r="D47" s="41"/>
      <c r="E47" s="41"/>
      <c r="F47" s="41"/>
      <c r="G47" s="41"/>
      <c r="H47" s="41"/>
      <c r="I47" s="41"/>
      <c r="J47" s="40" t="s">
        <v>68</v>
      </c>
      <c r="K47" s="35"/>
    </row>
    <row r="48" spans="1:11" ht="18.75" customHeight="1" x14ac:dyDescent="0.15">
      <c r="A48" s="211" t="s">
        <v>89</v>
      </c>
      <c r="B48" s="212"/>
      <c r="C48" s="213"/>
      <c r="D48" s="41"/>
      <c r="E48" s="41"/>
      <c r="F48" s="41"/>
      <c r="G48" s="41"/>
      <c r="H48" s="41"/>
      <c r="I48" s="41"/>
      <c r="J48" s="40" t="s">
        <v>68</v>
      </c>
      <c r="K48" s="35"/>
    </row>
    <row r="49" spans="1:11" ht="18.75" customHeight="1" x14ac:dyDescent="0.15">
      <c r="A49" s="44"/>
      <c r="B49" s="44"/>
      <c r="C49" s="44"/>
      <c r="D49" s="44"/>
      <c r="E49" s="44"/>
      <c r="F49" s="44"/>
      <c r="G49" s="44"/>
      <c r="H49" s="44"/>
      <c r="I49" s="44"/>
      <c r="J49" s="45"/>
      <c r="K49" s="46"/>
    </row>
    <row r="50" spans="1:11" ht="18.75" customHeight="1" x14ac:dyDescent="0.15">
      <c r="A50" s="47" t="s">
        <v>59</v>
      </c>
      <c r="B50" s="44"/>
      <c r="C50" s="44"/>
      <c r="D50" s="44"/>
      <c r="E50" s="44"/>
      <c r="F50" s="44"/>
      <c r="G50" s="44"/>
      <c r="H50" s="44"/>
      <c r="I50" s="44"/>
      <c r="J50" s="45"/>
      <c r="K50" s="46"/>
    </row>
    <row r="51" spans="1:11" ht="18.75" customHeight="1" x14ac:dyDescent="0.15">
      <c r="A51" s="24" t="s">
        <v>114</v>
      </c>
    </row>
    <row r="52" spans="1:11" ht="18.75" customHeight="1" x14ac:dyDescent="0.15">
      <c r="A52" s="24" t="s">
        <v>115</v>
      </c>
    </row>
    <row r="53" spans="1:11" ht="18.75" customHeight="1" x14ac:dyDescent="0.15">
      <c r="A53" s="24" t="s">
        <v>57</v>
      </c>
    </row>
    <row r="54" spans="1:11" ht="18.75" customHeight="1" x14ac:dyDescent="0.15">
      <c r="A54" s="24" t="s">
        <v>116</v>
      </c>
    </row>
    <row r="55" spans="1:11" ht="18.75" customHeight="1" x14ac:dyDescent="0.15">
      <c r="A55" s="24" t="s">
        <v>58</v>
      </c>
    </row>
  </sheetData>
  <mergeCells count="10">
    <mergeCell ref="A31:C31"/>
    <mergeCell ref="A45:C45"/>
    <mergeCell ref="A47:B47"/>
    <mergeCell ref="A48:C48"/>
    <mergeCell ref="J3:K3"/>
    <mergeCell ref="A5:K5"/>
    <mergeCell ref="I12:K12"/>
    <mergeCell ref="I13:K13"/>
    <mergeCell ref="A15:K15"/>
    <mergeCell ref="B17:I17"/>
  </mergeCells>
  <phoneticPr fontId="1"/>
  <pageMargins left="0.78740157480314965" right="0.19685039370078741" top="0.59055118110236227" bottom="0.39370078740157483" header="0.39370078740157483" footer="0.19685039370078741"/>
  <pageSetup paperSize="9" scale="83"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Normal="85" zoomScaleSheetLayoutView="100" workbookViewId="0">
      <selection activeCell="J3" sqref="J3:L3"/>
    </sheetView>
  </sheetViews>
  <sheetFormatPr defaultRowHeight="10.5" x14ac:dyDescent="0.15"/>
  <cols>
    <col min="1" max="1" width="9" style="27" customWidth="1"/>
    <col min="2" max="2" width="7.5" style="27" bestFit="1" customWidth="1"/>
    <col min="3" max="3" width="4.5" style="27" bestFit="1" customWidth="1"/>
    <col min="4" max="6" width="8.375" style="27" customWidth="1"/>
    <col min="7" max="8" width="7.5" style="27" bestFit="1" customWidth="1"/>
    <col min="9" max="9" width="8.25" style="27" bestFit="1" customWidth="1"/>
    <col min="10" max="10" width="18.75" style="27" customWidth="1"/>
    <col min="11" max="11" width="6" style="27" bestFit="1" customWidth="1"/>
    <col min="12" max="12" width="7.5" style="27" bestFit="1" customWidth="1"/>
    <col min="13" max="13" width="9" style="27" customWidth="1"/>
    <col min="14" max="16384" width="9" style="27"/>
  </cols>
  <sheetData>
    <row r="1" spans="1:12" s="14" customFormat="1" ht="13.5" customHeight="1" x14ac:dyDescent="0.15">
      <c r="J1" s="220" t="s">
        <v>117</v>
      </c>
      <c r="K1" s="220"/>
      <c r="L1" s="220"/>
    </row>
    <row r="2" spans="1:12" s="14" customFormat="1" ht="13.5" customHeight="1" x14ac:dyDescent="0.15">
      <c r="L2" s="16"/>
    </row>
    <row r="3" spans="1:12" s="14" customFormat="1" ht="13.5" customHeight="1" x14ac:dyDescent="0.15">
      <c r="J3" s="304" t="s">
        <v>37</v>
      </c>
      <c r="K3" s="304"/>
      <c r="L3" s="304"/>
    </row>
    <row r="4" spans="1:12" s="14" customFormat="1" ht="13.5" customHeight="1" x14ac:dyDescent="0.15"/>
    <row r="5" spans="1:12" ht="17.25" x14ac:dyDescent="0.15">
      <c r="A5" s="215" t="s">
        <v>118</v>
      </c>
      <c r="B5" s="215"/>
      <c r="C5" s="215"/>
      <c r="D5" s="215"/>
      <c r="E5" s="215"/>
      <c r="F5" s="215"/>
      <c r="G5" s="215"/>
      <c r="H5" s="215"/>
      <c r="I5" s="215"/>
      <c r="J5" s="215"/>
      <c r="K5" s="215"/>
      <c r="L5" s="215"/>
    </row>
    <row r="6" spans="1:12" s="14" customFormat="1" ht="13.5" customHeight="1" x14ac:dyDescent="0.15">
      <c r="B6" s="17"/>
      <c r="C6" s="17"/>
      <c r="D6" s="17"/>
      <c r="E6" s="17"/>
      <c r="F6" s="17"/>
      <c r="G6" s="17"/>
      <c r="H6" s="17"/>
      <c r="I6" s="17"/>
      <c r="J6" s="17"/>
      <c r="K6" s="17"/>
      <c r="L6" s="17"/>
    </row>
    <row r="7" spans="1:12" s="14" customFormat="1" ht="13.5" customHeight="1" x14ac:dyDescent="0.15">
      <c r="A7" s="18" t="s">
        <v>56</v>
      </c>
      <c r="B7" s="18"/>
      <c r="C7" s="18"/>
      <c r="D7" s="19"/>
      <c r="E7" s="19"/>
      <c r="F7" s="19"/>
      <c r="G7" s="19"/>
      <c r="H7" s="19"/>
      <c r="I7" s="20"/>
      <c r="J7" s="20"/>
    </row>
    <row r="8" spans="1:12" s="14" customFormat="1" ht="13.5" customHeight="1" x14ac:dyDescent="0.15">
      <c r="A8" s="18" t="str">
        <f>"　　"&amp;基本情報!B16&amp;"　殿"</f>
        <v>　　□□土木事務所長　殿</v>
      </c>
      <c r="B8" s="18"/>
      <c r="C8" s="18"/>
      <c r="D8" s="20"/>
      <c r="E8" s="20"/>
      <c r="F8" s="20"/>
      <c r="G8" s="20"/>
      <c r="H8" s="20"/>
      <c r="I8" s="20"/>
      <c r="J8" s="20"/>
    </row>
    <row r="9" spans="1:12" s="14" customFormat="1" ht="13.5" customHeight="1" x14ac:dyDescent="0.15">
      <c r="A9" s="20"/>
      <c r="B9" s="20"/>
      <c r="C9" s="20"/>
      <c r="D9" s="20"/>
      <c r="E9" s="20"/>
      <c r="F9" s="20"/>
      <c r="G9" s="20"/>
      <c r="H9" s="20"/>
      <c r="I9" s="20"/>
      <c r="J9" s="20"/>
      <c r="K9" s="20"/>
      <c r="L9" s="21"/>
    </row>
    <row r="10" spans="1:12" s="14" customFormat="1" ht="13.5" customHeight="1" x14ac:dyDescent="0.15">
      <c r="A10" s="20"/>
      <c r="B10" s="20"/>
      <c r="C10" s="20"/>
      <c r="D10" s="20"/>
      <c r="E10" s="20"/>
      <c r="F10" s="20"/>
      <c r="G10" s="20"/>
      <c r="H10" s="20"/>
      <c r="I10" s="20"/>
      <c r="J10" s="20"/>
      <c r="K10" s="20"/>
      <c r="L10" s="21"/>
    </row>
    <row r="11" spans="1:12" s="14" customFormat="1" ht="18" customHeight="1" x14ac:dyDescent="0.15">
      <c r="A11" s="20"/>
      <c r="B11" s="20"/>
      <c r="C11" s="20"/>
      <c r="D11" s="20"/>
      <c r="E11" s="20"/>
      <c r="F11" s="20"/>
      <c r="H11" s="15" t="s">
        <v>5</v>
      </c>
    </row>
    <row r="12" spans="1:12" s="14" customFormat="1" ht="18" customHeight="1" x14ac:dyDescent="0.15">
      <c r="A12" s="20"/>
      <c r="B12" s="20"/>
      <c r="C12" s="20"/>
      <c r="D12" s="20"/>
      <c r="E12" s="20"/>
      <c r="F12" s="20"/>
      <c r="H12" s="15" t="s">
        <v>91</v>
      </c>
      <c r="J12" s="216" t="str">
        <f>基本情報!B12</f>
        <v>（合）宮城県建設工業</v>
      </c>
      <c r="K12" s="216"/>
      <c r="L12" s="216"/>
    </row>
    <row r="13" spans="1:12" s="14" customFormat="1" ht="18" customHeight="1" x14ac:dyDescent="0.15">
      <c r="A13" s="20"/>
      <c r="B13" s="20"/>
      <c r="C13" s="20"/>
      <c r="D13" s="20"/>
      <c r="E13" s="20"/>
      <c r="F13" s="20"/>
      <c r="H13" s="15" t="s">
        <v>92</v>
      </c>
      <c r="J13" s="216" t="str">
        <f>基本情報!B13</f>
        <v>代表取締役　青葉　太郎</v>
      </c>
      <c r="K13" s="216"/>
      <c r="L13" s="216"/>
    </row>
    <row r="14" spans="1:12" s="14" customFormat="1" ht="13.5" customHeight="1" x14ac:dyDescent="0.15">
      <c r="L14" s="22"/>
    </row>
    <row r="15" spans="1:12" s="14" customFormat="1" ht="15" customHeight="1" x14ac:dyDescent="0.15">
      <c r="A15" s="214" t="s">
        <v>119</v>
      </c>
      <c r="B15" s="214"/>
      <c r="C15" s="214"/>
      <c r="D15" s="214"/>
      <c r="E15" s="214"/>
      <c r="F15" s="214"/>
      <c r="G15" s="214"/>
      <c r="H15" s="214"/>
      <c r="I15" s="214"/>
      <c r="J15" s="214"/>
      <c r="K15" s="214"/>
      <c r="L15" s="214"/>
    </row>
    <row r="16" spans="1:12" s="14" customFormat="1" ht="9" customHeight="1" x14ac:dyDescent="0.15">
      <c r="A16" s="20"/>
      <c r="B16" s="20"/>
      <c r="C16" s="20"/>
      <c r="D16" s="20"/>
      <c r="E16" s="20"/>
      <c r="F16" s="20"/>
      <c r="G16" s="20"/>
      <c r="H16" s="20"/>
      <c r="I16" s="20"/>
      <c r="J16" s="20"/>
      <c r="K16" s="20"/>
      <c r="L16" s="22"/>
    </row>
    <row r="17" spans="1:12" s="14" customFormat="1" ht="21" customHeight="1" x14ac:dyDescent="0.15">
      <c r="A17" s="19" t="s">
        <v>90</v>
      </c>
      <c r="B17" s="217" t="str">
        <f>基本情報!B3&amp;"　"&amp;基本情報!B5</f>
        <v>令和○○年度　✕○✕○工事</v>
      </c>
      <c r="C17" s="217"/>
      <c r="D17" s="217"/>
      <c r="E17" s="217"/>
      <c r="F17" s="217"/>
      <c r="G17" s="217"/>
      <c r="H17" s="217"/>
      <c r="I17" s="217"/>
      <c r="J17" s="49"/>
      <c r="K17" s="20"/>
      <c r="L17" s="20"/>
    </row>
    <row r="18" spans="1:12" ht="13.5" customHeight="1" x14ac:dyDescent="0.15">
      <c r="A18" s="42"/>
      <c r="B18" s="42"/>
      <c r="C18" s="42"/>
      <c r="D18" s="42"/>
      <c r="E18" s="42"/>
      <c r="F18" s="42"/>
      <c r="G18" s="42"/>
      <c r="H18" s="42"/>
      <c r="I18" s="42"/>
      <c r="J18" s="42"/>
      <c r="K18" s="42"/>
      <c r="L18" s="42"/>
    </row>
    <row r="19" spans="1:12" ht="25.5" customHeight="1" x14ac:dyDescent="0.15">
      <c r="A19" s="43" t="s">
        <v>40</v>
      </c>
      <c r="B19" s="43" t="s">
        <v>41</v>
      </c>
      <c r="C19" s="43" t="s">
        <v>42</v>
      </c>
      <c r="D19" s="43" t="s">
        <v>47</v>
      </c>
      <c r="E19" s="43" t="s">
        <v>50</v>
      </c>
      <c r="F19" s="43" t="s">
        <v>51</v>
      </c>
      <c r="G19" s="43" t="s">
        <v>43</v>
      </c>
      <c r="H19" s="25" t="s">
        <v>44</v>
      </c>
      <c r="I19" s="50" t="s">
        <v>120</v>
      </c>
      <c r="J19" s="50" t="s">
        <v>121</v>
      </c>
      <c r="K19" s="26" t="s">
        <v>122</v>
      </c>
      <c r="L19" s="43" t="s">
        <v>45</v>
      </c>
    </row>
    <row r="20" spans="1:12" ht="18.75" customHeight="1" x14ac:dyDescent="0.15">
      <c r="A20" s="28" t="s">
        <v>60</v>
      </c>
      <c r="B20" s="29"/>
      <c r="C20" s="30"/>
      <c r="D20" s="30"/>
      <c r="E20" s="30"/>
      <c r="F20" s="30"/>
      <c r="G20" s="30"/>
      <c r="H20" s="30"/>
      <c r="I20" s="31"/>
      <c r="J20" s="31"/>
      <c r="K20" s="32"/>
      <c r="L20" s="28"/>
    </row>
    <row r="21" spans="1:12" ht="18.75" customHeight="1" x14ac:dyDescent="0.15">
      <c r="A21" s="28"/>
      <c r="B21" s="29"/>
      <c r="C21" s="30"/>
      <c r="D21" s="53"/>
      <c r="E21" s="30"/>
      <c r="F21" s="30"/>
      <c r="G21" s="30"/>
      <c r="H21" s="30"/>
      <c r="I21" s="31"/>
      <c r="J21" s="31"/>
      <c r="K21" s="32"/>
      <c r="L21" s="28"/>
    </row>
    <row r="22" spans="1:12" ht="18.75" customHeight="1" x14ac:dyDescent="0.15">
      <c r="A22" s="37" t="s">
        <v>123</v>
      </c>
      <c r="B22" s="37" t="s">
        <v>124</v>
      </c>
      <c r="C22" s="37" t="s">
        <v>76</v>
      </c>
      <c r="D22" s="51">
        <v>5000</v>
      </c>
      <c r="E22" s="51">
        <v>90</v>
      </c>
      <c r="F22" s="51">
        <f>D22*E22</f>
        <v>450000</v>
      </c>
      <c r="G22" s="37" t="s">
        <v>125</v>
      </c>
      <c r="H22" s="38" t="s">
        <v>126</v>
      </c>
      <c r="I22" s="38"/>
      <c r="J22" s="38" t="s">
        <v>132</v>
      </c>
      <c r="K22" s="37" t="s">
        <v>133</v>
      </c>
      <c r="L22" s="37" t="s">
        <v>134</v>
      </c>
    </row>
    <row r="23" spans="1:12" ht="18.75" customHeight="1" x14ac:dyDescent="0.15">
      <c r="A23" s="37" t="s">
        <v>123</v>
      </c>
      <c r="B23" s="37" t="s">
        <v>124</v>
      </c>
      <c r="C23" s="37" t="s">
        <v>76</v>
      </c>
      <c r="D23" s="51">
        <v>10000</v>
      </c>
      <c r="E23" s="51">
        <v>100</v>
      </c>
      <c r="F23" s="51">
        <f t="shared" ref="F23:F27" si="0">D23*E23</f>
        <v>1000000</v>
      </c>
      <c r="G23" s="37" t="s">
        <v>125</v>
      </c>
      <c r="H23" s="38" t="s">
        <v>127</v>
      </c>
      <c r="I23" s="38"/>
      <c r="J23" s="38" t="s">
        <v>132</v>
      </c>
      <c r="K23" s="37" t="s">
        <v>133</v>
      </c>
      <c r="L23" s="37" t="s">
        <v>134</v>
      </c>
    </row>
    <row r="24" spans="1:12" ht="18.75" customHeight="1" x14ac:dyDescent="0.15">
      <c r="A24" s="37" t="s">
        <v>123</v>
      </c>
      <c r="B24" s="37" t="s">
        <v>124</v>
      </c>
      <c r="C24" s="37" t="s">
        <v>76</v>
      </c>
      <c r="D24" s="51">
        <v>15000</v>
      </c>
      <c r="E24" s="51">
        <v>100</v>
      </c>
      <c r="F24" s="51">
        <f t="shared" si="0"/>
        <v>1500000</v>
      </c>
      <c r="G24" s="37" t="s">
        <v>125</v>
      </c>
      <c r="H24" s="38" t="s">
        <v>128</v>
      </c>
      <c r="I24" s="38"/>
      <c r="J24" s="38" t="s">
        <v>132</v>
      </c>
      <c r="K24" s="37" t="s">
        <v>133</v>
      </c>
      <c r="L24" s="37" t="s">
        <v>134</v>
      </c>
    </row>
    <row r="25" spans="1:12" ht="18.75" customHeight="1" x14ac:dyDescent="0.15">
      <c r="A25" s="37" t="s">
        <v>123</v>
      </c>
      <c r="B25" s="37" t="s">
        <v>124</v>
      </c>
      <c r="C25" s="37" t="s">
        <v>76</v>
      </c>
      <c r="D25" s="51">
        <v>14000</v>
      </c>
      <c r="E25" s="51">
        <v>100</v>
      </c>
      <c r="F25" s="51">
        <f t="shared" si="0"/>
        <v>1400000</v>
      </c>
      <c r="G25" s="37" t="s">
        <v>125</v>
      </c>
      <c r="H25" s="38" t="s">
        <v>129</v>
      </c>
      <c r="I25" s="38"/>
      <c r="J25" s="38" t="s">
        <v>132</v>
      </c>
      <c r="K25" s="37" t="s">
        <v>133</v>
      </c>
      <c r="L25" s="37" t="s">
        <v>134</v>
      </c>
    </row>
    <row r="26" spans="1:12" ht="18.75" customHeight="1" x14ac:dyDescent="0.15">
      <c r="A26" s="37" t="s">
        <v>123</v>
      </c>
      <c r="B26" s="37" t="s">
        <v>124</v>
      </c>
      <c r="C26" s="37" t="s">
        <v>76</v>
      </c>
      <c r="D26" s="51">
        <v>5000</v>
      </c>
      <c r="E26" s="51">
        <v>110</v>
      </c>
      <c r="F26" s="51">
        <f t="shared" si="0"/>
        <v>550000</v>
      </c>
      <c r="G26" s="37" t="s">
        <v>125</v>
      </c>
      <c r="H26" s="38" t="s">
        <v>130</v>
      </c>
      <c r="I26" s="38"/>
      <c r="J26" s="38" t="s">
        <v>132</v>
      </c>
      <c r="K26" s="37" t="s">
        <v>133</v>
      </c>
      <c r="L26" s="37" t="s">
        <v>134</v>
      </c>
    </row>
    <row r="27" spans="1:12" ht="18.75" customHeight="1" x14ac:dyDescent="0.15">
      <c r="A27" s="37" t="s">
        <v>123</v>
      </c>
      <c r="B27" s="37" t="s">
        <v>124</v>
      </c>
      <c r="C27" s="37" t="s">
        <v>76</v>
      </c>
      <c r="D27" s="51">
        <v>1000</v>
      </c>
      <c r="E27" s="51">
        <v>100</v>
      </c>
      <c r="F27" s="51">
        <f t="shared" si="0"/>
        <v>100000</v>
      </c>
      <c r="G27" s="37" t="s">
        <v>125</v>
      </c>
      <c r="H27" s="38" t="s">
        <v>131</v>
      </c>
      <c r="I27" s="38"/>
      <c r="J27" s="38" t="s">
        <v>132</v>
      </c>
      <c r="K27" s="37" t="s">
        <v>133</v>
      </c>
      <c r="L27" s="37" t="s">
        <v>134</v>
      </c>
    </row>
    <row r="28" spans="1:12" ht="18.75" customHeight="1" x14ac:dyDescent="0.15">
      <c r="A28" s="221" t="s">
        <v>135</v>
      </c>
      <c r="B28" s="222"/>
      <c r="C28" s="223"/>
      <c r="D28" s="52">
        <f>SUM(D22:D27)</f>
        <v>50000</v>
      </c>
      <c r="E28" s="37"/>
      <c r="F28" s="37"/>
      <c r="G28" s="37"/>
      <c r="H28" s="37"/>
      <c r="I28" s="38"/>
      <c r="J28" s="38"/>
      <c r="K28" s="37"/>
      <c r="L28" s="38"/>
    </row>
    <row r="29" spans="1:12" ht="18.75" customHeight="1" x14ac:dyDescent="0.15">
      <c r="A29" s="30"/>
      <c r="B29" s="34"/>
      <c r="C29" s="34"/>
      <c r="D29" s="34"/>
      <c r="E29" s="34"/>
      <c r="F29" s="34"/>
      <c r="G29" s="34"/>
      <c r="H29" s="34"/>
      <c r="I29" s="34"/>
      <c r="J29" s="34"/>
      <c r="K29" s="32"/>
      <c r="L29" s="28"/>
    </row>
    <row r="30" spans="1:12" s="58" customFormat="1" ht="18.75" customHeight="1" x14ac:dyDescent="0.15">
      <c r="A30" s="55" t="s">
        <v>123</v>
      </c>
      <c r="B30" s="55" t="s">
        <v>124</v>
      </c>
      <c r="C30" s="55" t="s">
        <v>76</v>
      </c>
      <c r="D30" s="56">
        <v>2000</v>
      </c>
      <c r="E30" s="56"/>
      <c r="F30" s="56">
        <f>D30*E30</f>
        <v>0</v>
      </c>
      <c r="G30" s="55" t="s">
        <v>125</v>
      </c>
      <c r="H30" s="57" t="s">
        <v>131</v>
      </c>
      <c r="I30" s="57" t="s">
        <v>138</v>
      </c>
      <c r="J30" s="57" t="s">
        <v>139</v>
      </c>
      <c r="K30" s="55" t="s">
        <v>140</v>
      </c>
      <c r="L30" s="55" t="s">
        <v>134</v>
      </c>
    </row>
    <row r="31" spans="1:12" s="58" customFormat="1" ht="18.75" customHeight="1" x14ac:dyDescent="0.15">
      <c r="A31" s="55" t="s">
        <v>123</v>
      </c>
      <c r="B31" s="55" t="s">
        <v>124</v>
      </c>
      <c r="C31" s="55" t="s">
        <v>76</v>
      </c>
      <c r="D31" s="56">
        <v>2000</v>
      </c>
      <c r="E31" s="56"/>
      <c r="F31" s="56">
        <f t="shared" ref="F31:F32" si="1">D31*E31</f>
        <v>0</v>
      </c>
      <c r="G31" s="55" t="s">
        <v>125</v>
      </c>
      <c r="H31" s="57" t="s">
        <v>136</v>
      </c>
      <c r="I31" s="57" t="s">
        <v>138</v>
      </c>
      <c r="J31" s="57" t="s">
        <v>139</v>
      </c>
      <c r="K31" s="55" t="s">
        <v>140</v>
      </c>
      <c r="L31" s="55" t="s">
        <v>134</v>
      </c>
    </row>
    <row r="32" spans="1:12" s="58" customFormat="1" ht="18.75" customHeight="1" x14ac:dyDescent="0.15">
      <c r="A32" s="55" t="s">
        <v>123</v>
      </c>
      <c r="B32" s="55" t="s">
        <v>124</v>
      </c>
      <c r="C32" s="55" t="s">
        <v>76</v>
      </c>
      <c r="D32" s="56">
        <v>1000</v>
      </c>
      <c r="E32" s="56"/>
      <c r="F32" s="56">
        <f t="shared" si="1"/>
        <v>0</v>
      </c>
      <c r="G32" s="55" t="s">
        <v>125</v>
      </c>
      <c r="H32" s="57" t="s">
        <v>137</v>
      </c>
      <c r="I32" s="57" t="s">
        <v>138</v>
      </c>
      <c r="J32" s="57" t="s">
        <v>139</v>
      </c>
      <c r="K32" s="55" t="s">
        <v>140</v>
      </c>
      <c r="L32" s="55" t="s">
        <v>134</v>
      </c>
    </row>
    <row r="33" spans="1:12" s="58" customFormat="1" ht="18.75" customHeight="1" x14ac:dyDescent="0.15">
      <c r="A33" s="224" t="s">
        <v>141</v>
      </c>
      <c r="B33" s="225"/>
      <c r="C33" s="226"/>
      <c r="D33" s="59">
        <f>SUM(D30:D32)</f>
        <v>5000</v>
      </c>
      <c r="E33" s="55"/>
      <c r="F33" s="55"/>
      <c r="G33" s="55"/>
      <c r="H33" s="55"/>
      <c r="I33" s="57"/>
      <c r="J33" s="57"/>
      <c r="K33" s="55"/>
      <c r="L33" s="57"/>
    </row>
    <row r="34" spans="1:12" ht="18.75" customHeight="1" x14ac:dyDescent="0.15">
      <c r="A34" s="60"/>
      <c r="B34" s="60"/>
      <c r="C34" s="60"/>
      <c r="D34" s="54"/>
      <c r="E34" s="30"/>
      <c r="F34" s="30"/>
      <c r="G34" s="30"/>
      <c r="H34" s="30"/>
      <c r="I34" s="31"/>
      <c r="J34" s="31"/>
      <c r="K34" s="30"/>
      <c r="L34" s="31"/>
    </row>
    <row r="35" spans="1:12" ht="18.75" customHeight="1" x14ac:dyDescent="0.15">
      <c r="A35" s="60"/>
      <c r="B35" s="60"/>
      <c r="C35" s="60"/>
      <c r="D35" s="54"/>
      <c r="E35" s="30"/>
      <c r="F35" s="30"/>
      <c r="G35" s="30"/>
      <c r="H35" s="30"/>
      <c r="I35" s="31"/>
      <c r="J35" s="31"/>
      <c r="K35" s="30"/>
      <c r="L35" s="31"/>
    </row>
    <row r="36" spans="1:12" ht="18.75" customHeight="1" x14ac:dyDescent="0.15">
      <c r="A36" s="30"/>
      <c r="B36" s="30"/>
      <c r="C36" s="34"/>
      <c r="D36" s="34"/>
      <c r="E36" s="34"/>
      <c r="F36" s="34"/>
      <c r="G36" s="34"/>
      <c r="H36" s="34"/>
      <c r="I36" s="34"/>
      <c r="J36" s="34"/>
      <c r="K36" s="33"/>
      <c r="L36" s="28"/>
    </row>
    <row r="37" spans="1:12" ht="18.75" customHeight="1" x14ac:dyDescent="0.15">
      <c r="A37" s="30"/>
      <c r="B37" s="30"/>
      <c r="C37" s="30"/>
      <c r="D37" s="34"/>
      <c r="E37" s="34"/>
      <c r="F37" s="34"/>
      <c r="G37" s="34"/>
      <c r="H37" s="34"/>
      <c r="I37" s="34"/>
      <c r="J37" s="34"/>
      <c r="K37" s="33"/>
      <c r="L37" s="28"/>
    </row>
    <row r="38" spans="1:12" ht="18.75" customHeight="1" x14ac:dyDescent="0.15">
      <c r="A38" s="44"/>
      <c r="B38" s="44"/>
      <c r="C38" s="44"/>
      <c r="D38" s="44"/>
      <c r="E38" s="44"/>
      <c r="F38" s="44"/>
      <c r="G38" s="44"/>
      <c r="H38" s="44"/>
      <c r="I38" s="44"/>
      <c r="J38" s="44"/>
      <c r="K38" s="45"/>
      <c r="L38" s="46"/>
    </row>
    <row r="39" spans="1:12" ht="18.75" customHeight="1" x14ac:dyDescent="0.15">
      <c r="A39" s="47" t="s">
        <v>142</v>
      </c>
      <c r="B39" s="44"/>
      <c r="C39" s="44"/>
      <c r="D39" s="44"/>
      <c r="E39" s="44"/>
      <c r="F39" s="44"/>
      <c r="G39" s="44"/>
      <c r="H39" s="44"/>
      <c r="I39" s="44"/>
      <c r="J39" s="44"/>
      <c r="K39" s="45"/>
      <c r="L39" s="46"/>
    </row>
    <row r="40" spans="1:12" x14ac:dyDescent="0.15">
      <c r="A40" s="24" t="s">
        <v>144</v>
      </c>
    </row>
    <row r="41" spans="1:12" x14ac:dyDescent="0.15">
      <c r="A41" s="24" t="s">
        <v>115</v>
      </c>
    </row>
    <row r="42" spans="1:12" x14ac:dyDescent="0.15">
      <c r="A42" s="24" t="s">
        <v>143</v>
      </c>
    </row>
    <row r="43" spans="1:12" x14ac:dyDescent="0.15">
      <c r="A43" s="24" t="s">
        <v>145</v>
      </c>
    </row>
    <row r="44" spans="1:12" x14ac:dyDescent="0.15">
      <c r="A44" s="24" t="s">
        <v>146</v>
      </c>
    </row>
    <row r="45" spans="1:12" x14ac:dyDescent="0.15">
      <c r="A45" s="24" t="s">
        <v>147</v>
      </c>
    </row>
  </sheetData>
  <mergeCells count="9">
    <mergeCell ref="J3:L3"/>
    <mergeCell ref="J1:L1"/>
    <mergeCell ref="A28:C28"/>
    <mergeCell ref="A33:C33"/>
    <mergeCell ref="J12:L12"/>
    <mergeCell ref="J13:L13"/>
    <mergeCell ref="A5:L5"/>
    <mergeCell ref="A15:L15"/>
    <mergeCell ref="B17:I17"/>
  </mergeCells>
  <phoneticPr fontId="1"/>
  <pageMargins left="0.78740157480314965" right="0.19685039370078741" top="0.59055118110236227" bottom="0.39370078740157483" header="0.39370078740157483" footer="0.19685039370078741"/>
  <pageSetup paperSize="9" scale="91"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view="pageBreakPreview" zoomScaleNormal="85" zoomScaleSheetLayoutView="100" workbookViewId="0">
      <selection activeCell="C21" sqref="C21:F21"/>
    </sheetView>
  </sheetViews>
  <sheetFormatPr defaultRowHeight="12" x14ac:dyDescent="0.15"/>
  <cols>
    <col min="1" max="1" width="9" style="76" customWidth="1"/>
    <col min="2" max="2" width="15.125" style="76" bestFit="1" customWidth="1"/>
    <col min="3" max="3" width="5" style="76" bestFit="1" customWidth="1"/>
    <col min="4" max="4" width="5.875" style="76" bestFit="1" customWidth="1"/>
    <col min="5" max="5" width="8.5" style="76" bestFit="1" customWidth="1"/>
    <col min="6" max="7" width="10.25" style="76" bestFit="1" customWidth="1"/>
    <col min="8" max="8" width="8.5" style="76" bestFit="1" customWidth="1"/>
    <col min="9" max="9" width="6.75" style="76" bestFit="1" customWidth="1"/>
    <col min="10" max="10" width="8.5" style="76" bestFit="1" customWidth="1"/>
    <col min="11" max="11" width="5" style="76" bestFit="1" customWidth="1"/>
    <col min="12" max="12" width="5.875" style="76" bestFit="1" customWidth="1"/>
    <col min="13" max="14" width="8.5" style="76" bestFit="1" customWidth="1"/>
    <col min="15" max="15" width="12.25" style="76" bestFit="1" customWidth="1"/>
    <col min="16" max="16384" width="9" style="76"/>
  </cols>
  <sheetData>
    <row r="1" spans="1:15" s="73" customFormat="1" ht="13.5" customHeight="1" x14ac:dyDescent="0.15">
      <c r="O1" s="74" t="s">
        <v>148</v>
      </c>
    </row>
    <row r="2" spans="1:15" s="73" customFormat="1" ht="13.5" customHeight="1" x14ac:dyDescent="0.15">
      <c r="O2" s="74"/>
    </row>
    <row r="3" spans="1:15" s="73" customFormat="1" ht="13.5" customHeight="1" x14ac:dyDescent="0.15">
      <c r="O3" s="74"/>
    </row>
    <row r="4" spans="1:15" ht="13.5" customHeight="1" x14ac:dyDescent="0.15">
      <c r="A4" s="61" t="s">
        <v>149</v>
      </c>
      <c r="B4" s="75"/>
      <c r="C4" s="75"/>
      <c r="D4" s="75"/>
      <c r="E4" s="75"/>
      <c r="F4" s="75"/>
      <c r="G4" s="75"/>
      <c r="H4" s="75"/>
      <c r="I4" s="75"/>
      <c r="J4" s="75"/>
      <c r="K4" s="75"/>
      <c r="L4" s="75"/>
      <c r="M4" s="75"/>
      <c r="N4" s="75"/>
      <c r="O4" s="75"/>
    </row>
    <row r="5" spans="1:15" ht="19.5" customHeight="1" x14ac:dyDescent="0.15">
      <c r="A5" s="230" t="s">
        <v>40</v>
      </c>
      <c r="B5" s="230" t="s">
        <v>41</v>
      </c>
      <c r="C5" s="230" t="s">
        <v>42</v>
      </c>
      <c r="D5" s="230" t="s">
        <v>152</v>
      </c>
      <c r="E5" s="230" t="s">
        <v>153</v>
      </c>
      <c r="F5" s="230" t="s">
        <v>154</v>
      </c>
      <c r="G5" s="230" t="s">
        <v>155</v>
      </c>
      <c r="H5" s="230" t="s">
        <v>44</v>
      </c>
      <c r="I5" s="227" t="s">
        <v>151</v>
      </c>
      <c r="J5" s="228"/>
      <c r="K5" s="228"/>
      <c r="L5" s="228"/>
      <c r="M5" s="228"/>
      <c r="N5" s="228"/>
      <c r="O5" s="229"/>
    </row>
    <row r="6" spans="1:15" ht="19.5" customHeight="1" x14ac:dyDescent="0.15">
      <c r="A6" s="231"/>
      <c r="B6" s="231"/>
      <c r="C6" s="231"/>
      <c r="D6" s="231"/>
      <c r="E6" s="231"/>
      <c r="F6" s="231"/>
      <c r="G6" s="231"/>
      <c r="H6" s="231"/>
      <c r="I6" s="63" t="s">
        <v>40</v>
      </c>
      <c r="J6" s="63" t="s">
        <v>41</v>
      </c>
      <c r="K6" s="63" t="s">
        <v>42</v>
      </c>
      <c r="L6" s="63" t="s">
        <v>47</v>
      </c>
      <c r="M6" s="63" t="s">
        <v>50</v>
      </c>
      <c r="N6" s="63" t="s">
        <v>51</v>
      </c>
      <c r="O6" s="63" t="s">
        <v>150</v>
      </c>
    </row>
    <row r="7" spans="1:15" ht="18.75" customHeight="1" x14ac:dyDescent="0.15">
      <c r="A7" s="62" t="s">
        <v>60</v>
      </c>
      <c r="B7" s="71"/>
      <c r="C7" s="63"/>
      <c r="D7" s="63"/>
      <c r="E7" s="63"/>
      <c r="F7" s="63"/>
      <c r="G7" s="63"/>
      <c r="H7" s="63"/>
      <c r="I7" s="64"/>
      <c r="J7" s="64"/>
      <c r="K7" s="64"/>
      <c r="L7" s="64"/>
      <c r="M7" s="64"/>
      <c r="N7" s="65"/>
      <c r="O7" s="62"/>
    </row>
    <row r="8" spans="1:15" ht="18.75" customHeight="1" x14ac:dyDescent="0.15">
      <c r="A8" s="62"/>
      <c r="B8" s="71"/>
      <c r="C8" s="63"/>
      <c r="D8" s="66"/>
      <c r="E8" s="63"/>
      <c r="F8" s="63"/>
      <c r="G8" s="63"/>
      <c r="H8" s="63"/>
      <c r="I8" s="64"/>
      <c r="J8" s="64"/>
      <c r="K8" s="64"/>
      <c r="L8" s="64"/>
      <c r="M8" s="64"/>
      <c r="N8" s="65"/>
      <c r="O8" s="62"/>
    </row>
    <row r="9" spans="1:15" ht="18.75" customHeight="1" x14ac:dyDescent="0.15">
      <c r="A9" s="67" t="s">
        <v>156</v>
      </c>
      <c r="B9" s="67" t="s">
        <v>157</v>
      </c>
      <c r="C9" s="67" t="s">
        <v>158</v>
      </c>
      <c r="D9" s="68">
        <v>3000</v>
      </c>
      <c r="E9" s="68">
        <v>2000</v>
      </c>
      <c r="F9" s="68">
        <f>D9*E9</f>
        <v>6000000</v>
      </c>
      <c r="G9" s="67" t="s">
        <v>159</v>
      </c>
      <c r="H9" s="69" t="s">
        <v>160</v>
      </c>
      <c r="I9" s="63" t="s">
        <v>123</v>
      </c>
      <c r="J9" s="63" t="s">
        <v>124</v>
      </c>
      <c r="K9" s="63" t="s">
        <v>76</v>
      </c>
      <c r="L9" s="66">
        <v>700</v>
      </c>
      <c r="M9" s="66">
        <v>90</v>
      </c>
      <c r="N9" s="66">
        <f>L9*M9</f>
        <v>63000</v>
      </c>
      <c r="O9" s="63" t="s">
        <v>125</v>
      </c>
    </row>
    <row r="10" spans="1:15" ht="18.75" customHeight="1" x14ac:dyDescent="0.15">
      <c r="A10" s="67"/>
      <c r="B10" s="67"/>
      <c r="C10" s="67"/>
      <c r="D10" s="68"/>
      <c r="E10" s="68"/>
      <c r="F10" s="68"/>
      <c r="G10" s="67"/>
      <c r="H10" s="69"/>
      <c r="I10" s="63" t="s">
        <v>123</v>
      </c>
      <c r="J10" s="63" t="s">
        <v>124</v>
      </c>
      <c r="K10" s="63" t="s">
        <v>76</v>
      </c>
      <c r="L10" s="66">
        <v>300</v>
      </c>
      <c r="M10" s="66">
        <v>90</v>
      </c>
      <c r="N10" s="66">
        <f>L10*M10</f>
        <v>27000</v>
      </c>
      <c r="O10" s="63" t="s">
        <v>161</v>
      </c>
    </row>
    <row r="11" spans="1:15" ht="18.75" customHeight="1" x14ac:dyDescent="0.15">
      <c r="A11" s="67"/>
      <c r="B11" s="67"/>
      <c r="C11" s="67"/>
      <c r="D11" s="68"/>
      <c r="E11" s="68"/>
      <c r="F11" s="68"/>
      <c r="G11" s="67"/>
      <c r="H11" s="69"/>
      <c r="I11" s="64"/>
      <c r="J11" s="64"/>
      <c r="K11" s="64"/>
      <c r="L11" s="64"/>
      <c r="M11" s="64"/>
      <c r="N11" s="63"/>
      <c r="O11" s="63"/>
    </row>
    <row r="12" spans="1:15" ht="18.75" customHeight="1" x14ac:dyDescent="0.15">
      <c r="A12" s="67" t="s">
        <v>156</v>
      </c>
      <c r="B12" s="67" t="s">
        <v>157</v>
      </c>
      <c r="C12" s="67" t="s">
        <v>158</v>
      </c>
      <c r="D12" s="68">
        <v>5000</v>
      </c>
      <c r="E12" s="68">
        <v>2000</v>
      </c>
      <c r="F12" s="68">
        <f>D12*E12</f>
        <v>10000000</v>
      </c>
      <c r="G12" s="67" t="s">
        <v>159</v>
      </c>
      <c r="H12" s="69" t="s">
        <v>162</v>
      </c>
      <c r="I12" s="63" t="s">
        <v>123</v>
      </c>
      <c r="J12" s="63" t="s">
        <v>124</v>
      </c>
      <c r="K12" s="63" t="s">
        <v>76</v>
      </c>
      <c r="L12" s="66">
        <v>500</v>
      </c>
      <c r="M12" s="66">
        <v>100</v>
      </c>
      <c r="N12" s="66">
        <f>L12*M12</f>
        <v>50000</v>
      </c>
      <c r="O12" s="63" t="s">
        <v>125</v>
      </c>
    </row>
    <row r="13" spans="1:15" ht="18.75" customHeight="1" x14ac:dyDescent="0.15">
      <c r="A13" s="67"/>
      <c r="B13" s="67"/>
      <c r="C13" s="67"/>
      <c r="D13" s="68"/>
      <c r="E13" s="68"/>
      <c r="F13" s="68"/>
      <c r="G13" s="67"/>
      <c r="H13" s="69"/>
      <c r="I13" s="63" t="s">
        <v>123</v>
      </c>
      <c r="J13" s="63" t="s">
        <v>124</v>
      </c>
      <c r="K13" s="63" t="s">
        <v>76</v>
      </c>
      <c r="L13" s="66">
        <v>1000</v>
      </c>
      <c r="M13" s="66">
        <v>100</v>
      </c>
      <c r="N13" s="66">
        <f>L13*M13</f>
        <v>100000</v>
      </c>
      <c r="O13" s="63" t="s">
        <v>161</v>
      </c>
    </row>
    <row r="14" spans="1:15" ht="18.75" customHeight="1" x14ac:dyDescent="0.15">
      <c r="A14" s="67"/>
      <c r="B14" s="67"/>
      <c r="C14" s="67"/>
      <c r="D14" s="68"/>
      <c r="E14" s="68"/>
      <c r="F14" s="68"/>
      <c r="G14" s="67"/>
      <c r="H14" s="69"/>
      <c r="I14" s="64"/>
      <c r="J14" s="64"/>
      <c r="K14" s="64"/>
      <c r="L14" s="64"/>
      <c r="M14" s="64"/>
      <c r="N14" s="63"/>
      <c r="O14" s="63"/>
    </row>
    <row r="15" spans="1:15" ht="18.75" customHeight="1" x14ac:dyDescent="0.15">
      <c r="A15" s="67" t="s">
        <v>163</v>
      </c>
      <c r="B15" s="67" t="s">
        <v>164</v>
      </c>
      <c r="C15" s="67" t="s">
        <v>165</v>
      </c>
      <c r="D15" s="68">
        <v>1</v>
      </c>
      <c r="E15" s="81" t="s">
        <v>46</v>
      </c>
      <c r="F15" s="81" t="s">
        <v>46</v>
      </c>
      <c r="G15" s="67" t="s">
        <v>166</v>
      </c>
      <c r="H15" s="69" t="s">
        <v>167</v>
      </c>
      <c r="I15" s="63" t="s">
        <v>123</v>
      </c>
      <c r="J15" s="63" t="s">
        <v>124</v>
      </c>
      <c r="K15" s="63" t="s">
        <v>76</v>
      </c>
      <c r="L15" s="66">
        <v>500</v>
      </c>
      <c r="M15" s="66">
        <v>110</v>
      </c>
      <c r="N15" s="66">
        <f>L15*M15</f>
        <v>55000</v>
      </c>
      <c r="O15" s="63" t="s">
        <v>168</v>
      </c>
    </row>
    <row r="16" spans="1:15" ht="18.75" customHeight="1" x14ac:dyDescent="0.15">
      <c r="A16" s="67"/>
      <c r="B16" s="70"/>
      <c r="C16" s="70"/>
      <c r="D16" s="70"/>
      <c r="E16" s="70"/>
      <c r="F16" s="70"/>
      <c r="G16" s="70"/>
      <c r="H16" s="70"/>
      <c r="I16" s="71"/>
      <c r="J16" s="71"/>
      <c r="K16" s="71"/>
      <c r="L16" s="71"/>
      <c r="M16" s="71"/>
      <c r="N16" s="65"/>
      <c r="O16" s="62"/>
    </row>
    <row r="17" spans="1:15" s="77" customFormat="1" ht="18.75" customHeight="1" x14ac:dyDescent="0.15">
      <c r="A17" s="67"/>
      <c r="B17" s="67"/>
      <c r="C17" s="67"/>
      <c r="D17" s="68"/>
      <c r="E17" s="68"/>
      <c r="F17" s="68"/>
      <c r="G17" s="67"/>
      <c r="H17" s="69"/>
      <c r="I17" s="64"/>
      <c r="J17" s="64"/>
      <c r="K17" s="64" t="s">
        <v>169</v>
      </c>
      <c r="L17" s="72">
        <f>SUM(L9:L16)</f>
        <v>3000</v>
      </c>
      <c r="M17" s="64"/>
      <c r="N17" s="63"/>
      <c r="O17" s="63"/>
    </row>
    <row r="18" spans="1:15" ht="18.75" customHeight="1" x14ac:dyDescent="0.15">
      <c r="A18" s="78"/>
      <c r="B18" s="78"/>
      <c r="C18" s="78"/>
      <c r="D18" s="78"/>
      <c r="E18" s="78"/>
      <c r="F18" s="78"/>
      <c r="G18" s="78"/>
      <c r="H18" s="78"/>
      <c r="I18" s="78"/>
      <c r="J18" s="78"/>
      <c r="K18" s="78"/>
      <c r="L18" s="78"/>
      <c r="M18" s="78"/>
      <c r="N18" s="79"/>
      <c r="O18" s="80"/>
    </row>
  </sheetData>
  <mergeCells count="9">
    <mergeCell ref="I5:O5"/>
    <mergeCell ref="H5:H6"/>
    <mergeCell ref="A5:A6"/>
    <mergeCell ref="B5:B6"/>
    <mergeCell ref="C5:C6"/>
    <mergeCell ref="D5:D6"/>
    <mergeCell ref="E5:E6"/>
    <mergeCell ref="F5:F6"/>
    <mergeCell ref="G5:G6"/>
  </mergeCells>
  <phoneticPr fontId="1"/>
  <pageMargins left="0.78740157480314965" right="0.19685039370078741" top="0.59055118110236227" bottom="0.39370078740157483" header="0.39370078740157483" footer="0.19685039370078741"/>
  <pageSetup paperSize="9" scale="74"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view="pageBreakPreview" zoomScale="70" zoomScaleNormal="85" zoomScaleSheetLayoutView="70" workbookViewId="0">
      <selection activeCell="N2" sqref="N2"/>
    </sheetView>
  </sheetViews>
  <sheetFormatPr defaultRowHeight="18.75" customHeight="1" x14ac:dyDescent="0.15"/>
  <cols>
    <col min="1" max="1" width="16.125" style="76" bestFit="1" customWidth="1"/>
    <col min="2" max="5" width="8.5" style="76" bestFit="1" customWidth="1"/>
    <col min="6" max="6" width="8.5" style="82" bestFit="1" customWidth="1"/>
    <col min="7" max="7" width="8.625" style="76" customWidth="1"/>
    <col min="8" max="8" width="4.75" style="82" customWidth="1"/>
    <col min="9" max="9" width="8.625" style="76" customWidth="1"/>
    <col min="10" max="10" width="4.75" style="82" customWidth="1"/>
    <col min="11" max="11" width="8.625" style="76" customWidth="1"/>
    <col min="12" max="12" width="4.75" style="82" customWidth="1"/>
    <col min="13" max="13" width="8.625" style="76" customWidth="1"/>
    <col min="14" max="14" width="4.75" style="82" customWidth="1"/>
    <col min="15" max="15" width="8.625" style="76" customWidth="1"/>
    <col min="16" max="16" width="3.25" style="76" bestFit="1" customWidth="1"/>
    <col min="17" max="17" width="8.625" style="76" customWidth="1"/>
    <col min="18" max="16384" width="9" style="76"/>
  </cols>
  <sheetData>
    <row r="1" spans="1:17" s="73" customFormat="1" ht="18.75" customHeight="1" x14ac:dyDescent="0.15">
      <c r="F1" s="116"/>
      <c r="H1" s="116"/>
      <c r="J1" s="116"/>
      <c r="L1" s="116"/>
      <c r="N1" s="116"/>
      <c r="O1" s="246" t="s">
        <v>170</v>
      </c>
      <c r="P1" s="246"/>
      <c r="Q1" s="246"/>
    </row>
    <row r="2" spans="1:17" s="73" customFormat="1" ht="18.75" customHeight="1" x14ac:dyDescent="0.15">
      <c r="F2" s="116"/>
      <c r="H2" s="116"/>
      <c r="J2" s="116"/>
      <c r="L2" s="116"/>
      <c r="N2" s="116"/>
      <c r="O2" s="74"/>
    </row>
    <row r="3" spans="1:17" s="73" customFormat="1" ht="18.75" customHeight="1" x14ac:dyDescent="0.15">
      <c r="F3" s="116"/>
      <c r="H3" s="116"/>
      <c r="J3" s="116"/>
      <c r="L3" s="116"/>
      <c r="N3" s="116"/>
      <c r="O3" s="74"/>
    </row>
    <row r="4" spans="1:17" ht="18.75" customHeight="1" x14ac:dyDescent="0.15">
      <c r="A4" s="234" t="s">
        <v>171</v>
      </c>
      <c r="B4" s="234"/>
      <c r="C4" s="234"/>
      <c r="D4" s="234"/>
      <c r="E4" s="234"/>
      <c r="F4" s="234"/>
      <c r="G4" s="234"/>
      <c r="H4" s="234"/>
      <c r="I4" s="234"/>
      <c r="J4" s="234"/>
      <c r="K4" s="234"/>
      <c r="L4" s="234"/>
      <c r="M4" s="234"/>
      <c r="N4" s="234"/>
      <c r="Q4" s="75" t="s">
        <v>60</v>
      </c>
    </row>
    <row r="5" spans="1:17" ht="18.75" customHeight="1" x14ac:dyDescent="0.15">
      <c r="A5" s="91" t="s">
        <v>172</v>
      </c>
      <c r="B5" s="241" t="s">
        <v>173</v>
      </c>
      <c r="C5" s="241"/>
      <c r="D5" s="241"/>
      <c r="E5" s="242"/>
      <c r="F5" s="240" t="s">
        <v>195</v>
      </c>
      <c r="G5" s="241"/>
      <c r="H5" s="241" t="s">
        <v>196</v>
      </c>
      <c r="I5" s="242"/>
      <c r="J5" s="240" t="s">
        <v>197</v>
      </c>
      <c r="K5" s="241"/>
      <c r="L5" s="241" t="s">
        <v>198</v>
      </c>
      <c r="M5" s="242"/>
      <c r="N5" s="240" t="s">
        <v>199</v>
      </c>
      <c r="O5" s="241"/>
      <c r="P5" s="241" t="s">
        <v>196</v>
      </c>
      <c r="Q5" s="242"/>
    </row>
    <row r="6" spans="1:17" ht="18.75" customHeight="1" x14ac:dyDescent="0.15">
      <c r="A6" s="235" t="s">
        <v>181</v>
      </c>
      <c r="B6" s="236"/>
      <c r="C6" s="236"/>
      <c r="D6" s="237"/>
      <c r="E6" s="243" t="s">
        <v>200</v>
      </c>
      <c r="F6" s="244"/>
      <c r="G6" s="244"/>
      <c r="H6" s="244"/>
      <c r="I6" s="244"/>
      <c r="J6" s="244"/>
      <c r="K6" s="244"/>
      <c r="L6" s="244"/>
      <c r="M6" s="244"/>
      <c r="N6" s="244"/>
      <c r="O6" s="244"/>
      <c r="P6" s="244"/>
      <c r="Q6" s="245"/>
    </row>
    <row r="7" spans="1:17" ht="18.75" customHeight="1" x14ac:dyDescent="0.15">
      <c r="A7" s="238" t="s">
        <v>174</v>
      </c>
      <c r="B7" s="83" t="s">
        <v>175</v>
      </c>
      <c r="C7" s="83" t="s">
        <v>178</v>
      </c>
      <c r="D7" s="86" t="s">
        <v>179</v>
      </c>
      <c r="E7" s="238" t="s">
        <v>182</v>
      </c>
      <c r="F7" s="232" t="s">
        <v>216</v>
      </c>
      <c r="G7" s="232" t="s">
        <v>185</v>
      </c>
      <c r="H7" s="232" t="s">
        <v>186</v>
      </c>
      <c r="I7" s="232" t="s">
        <v>187</v>
      </c>
      <c r="J7" s="232" t="s">
        <v>186</v>
      </c>
      <c r="K7" s="232" t="s">
        <v>188</v>
      </c>
      <c r="L7" s="232" t="s">
        <v>186</v>
      </c>
      <c r="M7" s="232" t="s">
        <v>190</v>
      </c>
      <c r="N7" s="232" t="s">
        <v>191</v>
      </c>
      <c r="O7" s="247" t="s">
        <v>192</v>
      </c>
      <c r="P7" s="232" t="s">
        <v>193</v>
      </c>
      <c r="Q7" s="248" t="s">
        <v>194</v>
      </c>
    </row>
    <row r="8" spans="1:17" ht="18.75" customHeight="1" x14ac:dyDescent="0.15">
      <c r="A8" s="239"/>
      <c r="B8" s="89" t="s">
        <v>176</v>
      </c>
      <c r="C8" s="85" t="s">
        <v>177</v>
      </c>
      <c r="D8" s="90" t="s">
        <v>180</v>
      </c>
      <c r="E8" s="239"/>
      <c r="F8" s="233"/>
      <c r="G8" s="233"/>
      <c r="H8" s="233"/>
      <c r="I8" s="233"/>
      <c r="J8" s="233"/>
      <c r="K8" s="233"/>
      <c r="L8" s="233"/>
      <c r="M8" s="233"/>
      <c r="N8" s="233"/>
      <c r="O8" s="233"/>
      <c r="P8" s="233"/>
      <c r="Q8" s="249"/>
    </row>
    <row r="9" spans="1:17" s="100" customFormat="1" ht="18.75" customHeight="1" x14ac:dyDescent="0.15">
      <c r="A9" s="96" t="s">
        <v>201</v>
      </c>
      <c r="B9" s="99">
        <v>30</v>
      </c>
      <c r="C9" s="99">
        <v>110</v>
      </c>
      <c r="D9" s="98">
        <v>29</v>
      </c>
      <c r="E9" s="112">
        <v>81000</v>
      </c>
      <c r="F9" s="97" t="s">
        <v>217</v>
      </c>
      <c r="G9" s="99">
        <v>0.7</v>
      </c>
      <c r="H9" s="97" t="s">
        <v>186</v>
      </c>
      <c r="I9" s="109">
        <v>0</v>
      </c>
      <c r="J9" s="97" t="s">
        <v>186</v>
      </c>
      <c r="K9" s="109">
        <v>0</v>
      </c>
      <c r="L9" s="97" t="s">
        <v>186</v>
      </c>
      <c r="M9" s="109">
        <v>0</v>
      </c>
      <c r="N9" s="97" t="s">
        <v>191</v>
      </c>
      <c r="O9" s="109">
        <v>1880</v>
      </c>
      <c r="P9" s="99" t="s">
        <v>193</v>
      </c>
      <c r="Q9" s="88">
        <f>E9*(1+G9+I9+K9+M9)+O9</f>
        <v>139580</v>
      </c>
    </row>
    <row r="10" spans="1:17" s="100" customFormat="1" ht="18.75" customHeight="1" x14ac:dyDescent="0.15">
      <c r="A10" s="113"/>
      <c r="B10" s="103"/>
      <c r="C10" s="103"/>
      <c r="D10" s="102"/>
      <c r="E10" s="92"/>
      <c r="F10" s="97" t="s">
        <v>215</v>
      </c>
      <c r="G10" s="103"/>
      <c r="H10" s="101" t="s">
        <v>186</v>
      </c>
      <c r="I10" s="84"/>
      <c r="J10" s="101" t="s">
        <v>186</v>
      </c>
      <c r="K10" s="84"/>
      <c r="L10" s="104" t="s">
        <v>186</v>
      </c>
      <c r="M10" s="84"/>
      <c r="N10" s="104" t="s">
        <v>191</v>
      </c>
      <c r="O10" s="84"/>
      <c r="P10" s="103"/>
      <c r="Q10" s="87"/>
    </row>
    <row r="11" spans="1:17" s="100" customFormat="1" ht="18.75" customHeight="1" x14ac:dyDescent="0.15">
      <c r="A11" s="113"/>
      <c r="B11" s="103"/>
      <c r="C11" s="103"/>
      <c r="D11" s="102"/>
      <c r="E11" s="92"/>
      <c r="F11" s="97" t="s">
        <v>215</v>
      </c>
      <c r="G11" s="103"/>
      <c r="H11" s="101" t="s">
        <v>186</v>
      </c>
      <c r="I11" s="84"/>
      <c r="J11" s="101" t="s">
        <v>186</v>
      </c>
      <c r="K11" s="84"/>
      <c r="L11" s="104" t="s">
        <v>186</v>
      </c>
      <c r="M11" s="84"/>
      <c r="N11" s="104" t="s">
        <v>191</v>
      </c>
      <c r="O11" s="84"/>
      <c r="P11" s="103"/>
      <c r="Q11" s="87"/>
    </row>
    <row r="12" spans="1:17" s="100" customFormat="1" ht="18.75" customHeight="1" x14ac:dyDescent="0.15">
      <c r="A12" s="114"/>
      <c r="B12" s="108"/>
      <c r="C12" s="108"/>
      <c r="D12" s="106"/>
      <c r="E12" s="94"/>
      <c r="F12" s="107"/>
      <c r="G12" s="108"/>
      <c r="H12" s="105"/>
      <c r="I12" s="95"/>
      <c r="J12" s="105"/>
      <c r="K12" s="95"/>
      <c r="L12" s="107"/>
      <c r="M12" s="95"/>
      <c r="N12" s="105"/>
      <c r="O12" s="95"/>
      <c r="P12" s="108"/>
      <c r="Q12" s="93"/>
    </row>
    <row r="13" spans="1:17" ht="18.75" customHeight="1" x14ac:dyDescent="0.15">
      <c r="A13" s="80"/>
      <c r="B13" s="80"/>
      <c r="C13" s="80"/>
      <c r="D13" s="80"/>
      <c r="E13" s="80"/>
      <c r="F13" s="110"/>
      <c r="G13" s="80"/>
      <c r="H13" s="110"/>
      <c r="I13" s="115"/>
      <c r="J13" s="110"/>
      <c r="K13" s="80"/>
      <c r="L13" s="110"/>
      <c r="M13" s="80"/>
      <c r="N13" s="111"/>
      <c r="O13" s="80"/>
    </row>
    <row r="15" spans="1:17" ht="18.75" customHeight="1" x14ac:dyDescent="0.15">
      <c r="A15" s="234" t="s">
        <v>203</v>
      </c>
      <c r="B15" s="234"/>
      <c r="C15" s="234"/>
      <c r="D15" s="234"/>
      <c r="E15" s="234"/>
      <c r="F15" s="234"/>
      <c r="G15" s="234"/>
      <c r="H15" s="234"/>
      <c r="I15" s="234"/>
      <c r="J15" s="234"/>
      <c r="K15" s="234"/>
      <c r="L15" s="234"/>
      <c r="M15" s="234"/>
      <c r="N15" s="234"/>
      <c r="Q15" s="75" t="s">
        <v>60</v>
      </c>
    </row>
    <row r="16" spans="1:17" ht="18.75" customHeight="1" x14ac:dyDescent="0.15">
      <c r="A16" s="23" t="s">
        <v>172</v>
      </c>
      <c r="B16" s="241" t="s">
        <v>204</v>
      </c>
      <c r="C16" s="241"/>
      <c r="D16" s="241"/>
      <c r="E16" s="242"/>
      <c r="F16" s="240" t="s">
        <v>195</v>
      </c>
      <c r="G16" s="241"/>
      <c r="H16" s="241" t="s">
        <v>196</v>
      </c>
      <c r="I16" s="242"/>
      <c r="J16" s="240" t="s">
        <v>197</v>
      </c>
      <c r="K16" s="241"/>
      <c r="L16" s="241" t="s">
        <v>198</v>
      </c>
      <c r="M16" s="242"/>
      <c r="N16" s="240" t="s">
        <v>199</v>
      </c>
      <c r="O16" s="241"/>
      <c r="P16" s="241" t="s">
        <v>196</v>
      </c>
      <c r="Q16" s="242"/>
    </row>
    <row r="17" spans="1:17" ht="18.75" customHeight="1" x14ac:dyDescent="0.15">
      <c r="A17" s="235" t="s">
        <v>181</v>
      </c>
      <c r="B17" s="236"/>
      <c r="C17" s="236"/>
      <c r="D17" s="237"/>
      <c r="E17" s="243" t="s">
        <v>200</v>
      </c>
      <c r="F17" s="244"/>
      <c r="G17" s="244"/>
      <c r="H17" s="244"/>
      <c r="I17" s="244"/>
      <c r="J17" s="244"/>
      <c r="K17" s="244"/>
      <c r="L17" s="244"/>
      <c r="M17" s="244"/>
      <c r="N17" s="244"/>
      <c r="O17" s="244"/>
      <c r="P17" s="244"/>
      <c r="Q17" s="245"/>
    </row>
    <row r="18" spans="1:17" ht="18.75" customHeight="1" x14ac:dyDescent="0.15">
      <c r="A18" s="238" t="s">
        <v>174</v>
      </c>
      <c r="B18" s="83" t="s">
        <v>175</v>
      </c>
      <c r="C18" s="83" t="s">
        <v>178</v>
      </c>
      <c r="D18" s="86" t="s">
        <v>179</v>
      </c>
      <c r="E18" s="238" t="s">
        <v>182</v>
      </c>
      <c r="F18" s="232" t="s">
        <v>215</v>
      </c>
      <c r="G18" s="232" t="s">
        <v>185</v>
      </c>
      <c r="H18" s="232" t="s">
        <v>186</v>
      </c>
      <c r="I18" s="232" t="s">
        <v>187</v>
      </c>
      <c r="J18" s="232" t="s">
        <v>186</v>
      </c>
      <c r="K18" s="232" t="s">
        <v>188</v>
      </c>
      <c r="L18" s="232" t="s">
        <v>186</v>
      </c>
      <c r="M18" s="232" t="s">
        <v>190</v>
      </c>
      <c r="N18" s="232" t="s">
        <v>191</v>
      </c>
      <c r="O18" s="247" t="s">
        <v>192</v>
      </c>
      <c r="P18" s="232" t="s">
        <v>193</v>
      </c>
      <c r="Q18" s="248" t="s">
        <v>194</v>
      </c>
    </row>
    <row r="19" spans="1:17" ht="18.75" customHeight="1" x14ac:dyDescent="0.15">
      <c r="A19" s="239"/>
      <c r="B19" s="89" t="s">
        <v>176</v>
      </c>
      <c r="C19" s="85" t="s">
        <v>177</v>
      </c>
      <c r="D19" s="90" t="s">
        <v>180</v>
      </c>
      <c r="E19" s="239"/>
      <c r="F19" s="233"/>
      <c r="G19" s="233"/>
      <c r="H19" s="233"/>
      <c r="I19" s="233"/>
      <c r="J19" s="233"/>
      <c r="K19" s="233"/>
      <c r="L19" s="233"/>
      <c r="M19" s="233"/>
      <c r="N19" s="233"/>
      <c r="O19" s="233"/>
      <c r="P19" s="233"/>
      <c r="Q19" s="249"/>
    </row>
    <row r="20" spans="1:17" s="100" customFormat="1" ht="18.75" customHeight="1" x14ac:dyDescent="0.15">
      <c r="A20" s="96" t="s">
        <v>201</v>
      </c>
      <c r="B20" s="99">
        <v>20</v>
      </c>
      <c r="C20" s="99">
        <v>50</v>
      </c>
      <c r="D20" s="98">
        <v>19.972999999999999</v>
      </c>
      <c r="E20" s="112">
        <v>42000</v>
      </c>
      <c r="F20" s="97" t="s">
        <v>215</v>
      </c>
      <c r="G20" s="99">
        <v>0.7</v>
      </c>
      <c r="H20" s="97" t="s">
        <v>186</v>
      </c>
      <c r="I20" s="109">
        <v>0</v>
      </c>
      <c r="J20" s="97" t="s">
        <v>186</v>
      </c>
      <c r="K20" s="109">
        <v>0</v>
      </c>
      <c r="L20" s="97" t="s">
        <v>186</v>
      </c>
      <c r="M20" s="109">
        <v>0</v>
      </c>
      <c r="N20" s="97" t="s">
        <v>191</v>
      </c>
      <c r="O20" s="109">
        <v>1355</v>
      </c>
      <c r="P20" s="99" t="s">
        <v>193</v>
      </c>
      <c r="Q20" s="88">
        <f t="shared" ref="Q20:Q21" si="0">E20*(1+G20+I20+K20+M20)+O20</f>
        <v>72755</v>
      </c>
    </row>
    <row r="21" spans="1:17" s="100" customFormat="1" ht="18.75" customHeight="1" x14ac:dyDescent="0.15">
      <c r="A21" s="113" t="s">
        <v>205</v>
      </c>
      <c r="B21" s="103">
        <v>40</v>
      </c>
      <c r="C21" s="103">
        <v>50</v>
      </c>
      <c r="D21" s="102">
        <v>1.3220000000000001</v>
      </c>
      <c r="E21" s="92">
        <v>18500</v>
      </c>
      <c r="F21" s="97" t="s">
        <v>215</v>
      </c>
      <c r="G21" s="103">
        <v>0.6</v>
      </c>
      <c r="H21" s="101" t="s">
        <v>186</v>
      </c>
      <c r="I21" s="84"/>
      <c r="J21" s="101" t="s">
        <v>186</v>
      </c>
      <c r="K21" s="84"/>
      <c r="L21" s="104" t="s">
        <v>186</v>
      </c>
      <c r="M21" s="84"/>
      <c r="N21" s="104" t="s">
        <v>191</v>
      </c>
      <c r="O21" s="109">
        <v>650</v>
      </c>
      <c r="P21" s="99" t="s">
        <v>193</v>
      </c>
      <c r="Q21" s="88">
        <f t="shared" si="0"/>
        <v>30250</v>
      </c>
    </row>
    <row r="22" spans="1:17" s="100" customFormat="1" ht="18.75" customHeight="1" x14ac:dyDescent="0.15">
      <c r="A22" s="113"/>
      <c r="B22" s="103"/>
      <c r="C22" s="103"/>
      <c r="D22" s="102"/>
      <c r="E22" s="92"/>
      <c r="F22" s="97" t="s">
        <v>215</v>
      </c>
      <c r="G22" s="103"/>
      <c r="H22" s="101" t="s">
        <v>186</v>
      </c>
      <c r="I22" s="84"/>
      <c r="J22" s="101" t="s">
        <v>186</v>
      </c>
      <c r="K22" s="84"/>
      <c r="L22" s="104" t="s">
        <v>186</v>
      </c>
      <c r="M22" s="84"/>
      <c r="N22" s="104" t="s">
        <v>191</v>
      </c>
      <c r="O22" s="84"/>
      <c r="P22" s="103"/>
      <c r="Q22" s="87"/>
    </row>
    <row r="23" spans="1:17" s="100" customFormat="1" ht="18.75" customHeight="1" x14ac:dyDescent="0.15">
      <c r="A23" s="117"/>
      <c r="B23" s="118"/>
      <c r="C23" s="118"/>
      <c r="D23" s="119"/>
      <c r="E23" s="120"/>
      <c r="F23" s="121"/>
      <c r="G23" s="118"/>
      <c r="H23" s="122"/>
      <c r="I23" s="123"/>
      <c r="J23" s="122"/>
      <c r="K23" s="123"/>
      <c r="L23" s="124"/>
      <c r="M23" s="123"/>
      <c r="N23" s="124"/>
      <c r="O23" s="123"/>
      <c r="P23" s="118"/>
      <c r="Q23" s="125"/>
    </row>
    <row r="24" spans="1:17" s="100" customFormat="1" ht="18.75" customHeight="1" x14ac:dyDescent="0.15">
      <c r="A24" s="117"/>
      <c r="B24" s="118"/>
      <c r="C24" s="118"/>
      <c r="D24" s="119"/>
      <c r="E24" s="120"/>
      <c r="F24" s="121"/>
      <c r="G24" s="118"/>
      <c r="H24" s="122"/>
      <c r="I24" s="123"/>
      <c r="J24" s="122"/>
      <c r="K24" s="123"/>
      <c r="L24" s="124"/>
      <c r="M24" s="123"/>
      <c r="N24" s="124"/>
      <c r="O24" s="123"/>
      <c r="P24" s="118"/>
      <c r="Q24" s="125">
        <f>SUM(Q20:Q23)</f>
        <v>103005</v>
      </c>
    </row>
    <row r="25" spans="1:17" s="100" customFormat="1" ht="18.75" customHeight="1" x14ac:dyDescent="0.15">
      <c r="A25" s="114"/>
      <c r="B25" s="108"/>
      <c r="C25" s="108"/>
      <c r="D25" s="106"/>
      <c r="E25" s="94"/>
      <c r="F25" s="107"/>
      <c r="G25" s="108"/>
      <c r="H25" s="105"/>
      <c r="I25" s="95"/>
      <c r="J25" s="105"/>
      <c r="K25" s="95"/>
      <c r="L25" s="107"/>
      <c r="M25" s="95"/>
      <c r="N25" s="105"/>
      <c r="O25" s="95" t="s">
        <v>206</v>
      </c>
      <c r="P25" s="108"/>
      <c r="Q25" s="93">
        <f>Q24*2</f>
        <v>206010</v>
      </c>
    </row>
    <row r="26" spans="1:17" ht="18.75" customHeight="1" x14ac:dyDescent="0.15">
      <c r="A26" s="80"/>
      <c r="B26" s="80"/>
      <c r="C26" s="80"/>
      <c r="D26" s="80"/>
      <c r="E26" s="80"/>
      <c r="F26" s="110"/>
      <c r="G26" s="80"/>
      <c r="H26" s="110"/>
      <c r="I26" s="115"/>
      <c r="J26" s="110"/>
      <c r="K26" s="80"/>
      <c r="L26" s="110"/>
      <c r="M26" s="80"/>
      <c r="N26" s="111"/>
      <c r="O26" s="80"/>
    </row>
    <row r="28" spans="1:17" ht="18.75" customHeight="1" x14ac:dyDescent="0.15">
      <c r="A28" s="234" t="s">
        <v>207</v>
      </c>
      <c r="B28" s="234"/>
      <c r="C28" s="234"/>
      <c r="D28" s="234"/>
      <c r="E28" s="234"/>
      <c r="F28" s="234"/>
      <c r="G28" s="234"/>
      <c r="H28" s="234"/>
      <c r="I28" s="234"/>
      <c r="J28" s="234"/>
      <c r="K28" s="234"/>
      <c r="L28" s="234"/>
      <c r="M28" s="234"/>
      <c r="N28" s="234"/>
      <c r="Q28" s="75" t="s">
        <v>60</v>
      </c>
    </row>
    <row r="29" spans="1:17" ht="18.75" customHeight="1" x14ac:dyDescent="0.15">
      <c r="A29" s="23" t="s">
        <v>208</v>
      </c>
      <c r="B29" s="241"/>
      <c r="C29" s="241"/>
      <c r="D29" s="241"/>
      <c r="E29" s="242"/>
      <c r="F29" s="240" t="s">
        <v>195</v>
      </c>
      <c r="G29" s="241"/>
      <c r="H29" s="241" t="s">
        <v>196</v>
      </c>
      <c r="I29" s="242"/>
      <c r="J29" s="240" t="s">
        <v>197</v>
      </c>
      <c r="K29" s="241"/>
      <c r="L29" s="241" t="s">
        <v>198</v>
      </c>
      <c r="M29" s="242"/>
      <c r="N29" s="240" t="s">
        <v>199</v>
      </c>
      <c r="O29" s="241"/>
      <c r="P29" s="241" t="s">
        <v>196</v>
      </c>
      <c r="Q29" s="242"/>
    </row>
    <row r="30" spans="1:17" ht="18.75" customHeight="1" x14ac:dyDescent="0.15">
      <c r="A30" s="235" t="s">
        <v>181</v>
      </c>
      <c r="B30" s="236"/>
      <c r="C30" s="236"/>
      <c r="D30" s="237"/>
      <c r="E30" s="243" t="s">
        <v>200</v>
      </c>
      <c r="F30" s="244"/>
      <c r="G30" s="244"/>
      <c r="H30" s="244"/>
      <c r="I30" s="244"/>
      <c r="J30" s="244"/>
      <c r="K30" s="244"/>
      <c r="L30" s="244"/>
      <c r="M30" s="244"/>
      <c r="N30" s="244"/>
      <c r="O30" s="244"/>
      <c r="P30" s="244"/>
      <c r="Q30" s="245"/>
    </row>
    <row r="31" spans="1:17" ht="18.75" customHeight="1" x14ac:dyDescent="0.15">
      <c r="A31" s="238" t="s">
        <v>174</v>
      </c>
      <c r="B31" s="83" t="s">
        <v>175</v>
      </c>
      <c r="C31" s="83" t="s">
        <v>178</v>
      </c>
      <c r="D31" s="86" t="s">
        <v>179</v>
      </c>
      <c r="E31" s="252"/>
      <c r="F31" s="253"/>
      <c r="G31" s="247" t="s">
        <v>210</v>
      </c>
      <c r="H31" s="232" t="s">
        <v>213</v>
      </c>
      <c r="I31" s="247" t="s">
        <v>211</v>
      </c>
      <c r="J31" s="232" t="s">
        <v>184</v>
      </c>
      <c r="K31" s="232" t="s">
        <v>188</v>
      </c>
      <c r="L31" s="232" t="s">
        <v>186</v>
      </c>
      <c r="M31" s="232" t="s">
        <v>190</v>
      </c>
      <c r="N31" s="232" t="s">
        <v>191</v>
      </c>
      <c r="O31" s="247" t="s">
        <v>214</v>
      </c>
      <c r="P31" s="232" t="s">
        <v>193</v>
      </c>
      <c r="Q31" s="248" t="s">
        <v>194</v>
      </c>
    </row>
    <row r="32" spans="1:17" ht="18.75" customHeight="1" x14ac:dyDescent="0.15">
      <c r="A32" s="239"/>
      <c r="B32" s="89" t="s">
        <v>176</v>
      </c>
      <c r="C32" s="85" t="s">
        <v>177</v>
      </c>
      <c r="D32" s="90" t="s">
        <v>180</v>
      </c>
      <c r="E32" s="254"/>
      <c r="F32" s="255"/>
      <c r="G32" s="233"/>
      <c r="H32" s="233"/>
      <c r="I32" s="233"/>
      <c r="J32" s="233"/>
      <c r="K32" s="233"/>
      <c r="L32" s="233"/>
      <c r="M32" s="233"/>
      <c r="N32" s="233"/>
      <c r="O32" s="233"/>
      <c r="P32" s="233"/>
      <c r="Q32" s="249"/>
    </row>
    <row r="33" spans="1:17" s="100" customFormat="1" ht="18.75" customHeight="1" x14ac:dyDescent="0.15">
      <c r="A33" s="96" t="s">
        <v>201</v>
      </c>
      <c r="B33" s="99">
        <v>20</v>
      </c>
      <c r="C33" s="99">
        <v>90</v>
      </c>
      <c r="D33" s="98">
        <v>5</v>
      </c>
      <c r="E33" s="256" t="s">
        <v>209</v>
      </c>
      <c r="F33" s="257"/>
      <c r="G33" s="99">
        <v>95</v>
      </c>
      <c r="H33" s="97" t="s">
        <v>213</v>
      </c>
      <c r="I33" s="109">
        <v>4000</v>
      </c>
      <c r="J33" s="97" t="s">
        <v>202</v>
      </c>
      <c r="K33" s="109">
        <v>0</v>
      </c>
      <c r="L33" s="97" t="s">
        <v>186</v>
      </c>
      <c r="M33" s="109">
        <v>0</v>
      </c>
      <c r="N33" s="97" t="s">
        <v>191</v>
      </c>
      <c r="O33" s="109">
        <v>0</v>
      </c>
      <c r="P33" s="99" t="s">
        <v>193</v>
      </c>
      <c r="Q33" s="88">
        <f>G33*(I33+K33+M33)+O33</f>
        <v>380000</v>
      </c>
    </row>
    <row r="34" spans="1:17" s="100" customFormat="1" ht="18.75" customHeight="1" x14ac:dyDescent="0.15">
      <c r="A34" s="113"/>
      <c r="B34" s="103"/>
      <c r="C34" s="103"/>
      <c r="D34" s="102"/>
      <c r="E34" s="258"/>
      <c r="F34" s="259" t="s">
        <v>202</v>
      </c>
      <c r="G34" s="103"/>
      <c r="H34" s="101" t="s">
        <v>212</v>
      </c>
      <c r="I34" s="84"/>
      <c r="J34" s="97" t="s">
        <v>183</v>
      </c>
      <c r="K34" s="84"/>
      <c r="L34" s="104"/>
      <c r="M34" s="84"/>
      <c r="N34" s="104" t="s">
        <v>189</v>
      </c>
      <c r="O34" s="109"/>
      <c r="P34" s="99" t="s">
        <v>193</v>
      </c>
      <c r="Q34" s="88"/>
    </row>
    <row r="35" spans="1:17" s="100" customFormat="1" ht="18.75" customHeight="1" x14ac:dyDescent="0.15">
      <c r="A35" s="113"/>
      <c r="B35" s="103"/>
      <c r="C35" s="103"/>
      <c r="D35" s="102"/>
      <c r="E35" s="258"/>
      <c r="F35" s="259" t="s">
        <v>202</v>
      </c>
      <c r="G35" s="103"/>
      <c r="H35" s="101" t="s">
        <v>212</v>
      </c>
      <c r="I35" s="84"/>
      <c r="J35" s="97" t="s">
        <v>183</v>
      </c>
      <c r="K35" s="84"/>
      <c r="L35" s="104"/>
      <c r="M35" s="84"/>
      <c r="N35" s="104" t="s">
        <v>189</v>
      </c>
      <c r="O35" s="84"/>
      <c r="P35" s="103" t="s">
        <v>193</v>
      </c>
      <c r="Q35" s="87"/>
    </row>
    <row r="36" spans="1:17" s="100" customFormat="1" ht="18.75" customHeight="1" x14ac:dyDescent="0.15">
      <c r="A36" s="114"/>
      <c r="B36" s="108"/>
      <c r="C36" s="108"/>
      <c r="D36" s="106"/>
      <c r="E36" s="250"/>
      <c r="F36" s="251"/>
      <c r="G36" s="108"/>
      <c r="H36" s="105"/>
      <c r="I36" s="95"/>
      <c r="J36" s="105"/>
      <c r="K36" s="95"/>
      <c r="L36" s="107"/>
      <c r="M36" s="95"/>
      <c r="N36" s="105"/>
      <c r="O36" s="95"/>
      <c r="P36" s="108"/>
      <c r="Q36" s="93"/>
    </row>
    <row r="37" spans="1:17" ht="18.75" customHeight="1" x14ac:dyDescent="0.15">
      <c r="A37" s="80"/>
      <c r="B37" s="80"/>
      <c r="C37" s="80"/>
      <c r="D37" s="80"/>
      <c r="E37" s="80"/>
      <c r="F37" s="110"/>
      <c r="G37" s="80"/>
      <c r="H37" s="110"/>
      <c r="I37" s="115"/>
      <c r="J37" s="110"/>
      <c r="K37" s="80"/>
      <c r="L37" s="110"/>
      <c r="M37" s="80"/>
      <c r="N37" s="111"/>
      <c r="O37" s="80"/>
    </row>
  </sheetData>
  <mergeCells count="76">
    <mergeCell ref="E36:F36"/>
    <mergeCell ref="E31:F32"/>
    <mergeCell ref="E33:F33"/>
    <mergeCell ref="E34:F34"/>
    <mergeCell ref="E35:F35"/>
    <mergeCell ref="Q31:Q32"/>
    <mergeCell ref="A30:D30"/>
    <mergeCell ref="E30:Q30"/>
    <mergeCell ref="A31:A32"/>
    <mergeCell ref="G31:G32"/>
    <mergeCell ref="H31:H32"/>
    <mergeCell ref="I31:I32"/>
    <mergeCell ref="J31:J32"/>
    <mergeCell ref="K31:K32"/>
    <mergeCell ref="L31:L32"/>
    <mergeCell ref="M31:M32"/>
    <mergeCell ref="N31:N32"/>
    <mergeCell ref="O31:O32"/>
    <mergeCell ref="P31:P32"/>
    <mergeCell ref="Q18:Q19"/>
    <mergeCell ref="A28:N28"/>
    <mergeCell ref="B29:E29"/>
    <mergeCell ref="F29:G29"/>
    <mergeCell ref="H29:I29"/>
    <mergeCell ref="J29:K29"/>
    <mergeCell ref="L29:M29"/>
    <mergeCell ref="N29:O29"/>
    <mergeCell ref="P29:Q29"/>
    <mergeCell ref="J18:J19"/>
    <mergeCell ref="K18:K19"/>
    <mergeCell ref="L18:L19"/>
    <mergeCell ref="M18:M19"/>
    <mergeCell ref="N18:N19"/>
    <mergeCell ref="O18:O19"/>
    <mergeCell ref="N16:O16"/>
    <mergeCell ref="P16:Q16"/>
    <mergeCell ref="A17:D17"/>
    <mergeCell ref="E17:Q17"/>
    <mergeCell ref="A18:A19"/>
    <mergeCell ref="E18:E19"/>
    <mergeCell ref="F18:F19"/>
    <mergeCell ref="G18:G19"/>
    <mergeCell ref="H18:H19"/>
    <mergeCell ref="I18:I19"/>
    <mergeCell ref="B16:E16"/>
    <mergeCell ref="F16:G16"/>
    <mergeCell ref="H16:I16"/>
    <mergeCell ref="J16:K16"/>
    <mergeCell ref="L16:M16"/>
    <mergeCell ref="P18:P19"/>
    <mergeCell ref="P5:Q5"/>
    <mergeCell ref="E6:Q6"/>
    <mergeCell ref="O1:Q1"/>
    <mergeCell ref="A15:N15"/>
    <mergeCell ref="M7:M8"/>
    <mergeCell ref="N7:N8"/>
    <mergeCell ref="O7:O8"/>
    <mergeCell ref="P7:P8"/>
    <mergeCell ref="Q7:Q8"/>
    <mergeCell ref="B5:E5"/>
    <mergeCell ref="F5:G5"/>
    <mergeCell ref="H5:I5"/>
    <mergeCell ref="J5:K5"/>
    <mergeCell ref="L5:M5"/>
    <mergeCell ref="G7:G8"/>
    <mergeCell ref="H7:H8"/>
    <mergeCell ref="A4:N4"/>
    <mergeCell ref="A6:D6"/>
    <mergeCell ref="I7:I8"/>
    <mergeCell ref="J7:J8"/>
    <mergeCell ref="K7:K8"/>
    <mergeCell ref="L7:L8"/>
    <mergeCell ref="A7:A8"/>
    <mergeCell ref="E7:E8"/>
    <mergeCell ref="F7:F8"/>
    <mergeCell ref="N5:O5"/>
  </mergeCells>
  <phoneticPr fontId="1"/>
  <pageMargins left="0.78740157480314965" right="0.19685039370078741" top="0.59055118110236227" bottom="0.39370078740157483" header="0.39370078740157483" footer="0.19685039370078741"/>
  <pageSetup paperSize="9" scale="7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85" zoomScaleSheetLayoutView="100" workbookViewId="0">
      <selection activeCell="E9" sqref="E9"/>
    </sheetView>
  </sheetViews>
  <sheetFormatPr defaultRowHeight="20.25" customHeight="1" x14ac:dyDescent="0.15"/>
  <cols>
    <col min="1" max="1" width="6" style="4" customWidth="1"/>
    <col min="2" max="2" width="20.5" style="4" bestFit="1" customWidth="1"/>
    <col min="3" max="5" width="9.875" style="4" customWidth="1"/>
    <col min="6" max="7" width="10.5" style="4" customWidth="1"/>
    <col min="8" max="16384" width="9" style="4"/>
  </cols>
  <sheetData>
    <row r="1" spans="1:8" ht="20.25" customHeight="1" x14ac:dyDescent="0.15">
      <c r="H1" s="12" t="s">
        <v>218</v>
      </c>
    </row>
    <row r="2" spans="1:8" ht="20.25" customHeight="1" x14ac:dyDescent="0.15">
      <c r="A2" s="261" t="s">
        <v>219</v>
      </c>
      <c r="B2" s="261"/>
      <c r="C2" s="261"/>
      <c r="D2" s="261"/>
      <c r="E2" s="261"/>
      <c r="F2" s="261"/>
      <c r="G2" s="261"/>
      <c r="H2" s="261"/>
    </row>
    <row r="3" spans="1:8" ht="20.25" customHeight="1" x14ac:dyDescent="0.15">
      <c r="A3" s="261"/>
      <c r="B3" s="261"/>
      <c r="C3" s="261"/>
      <c r="D3" s="261"/>
      <c r="E3" s="261"/>
      <c r="F3" s="261"/>
      <c r="G3" s="261"/>
      <c r="H3" s="261"/>
    </row>
    <row r="4" spans="1:8" ht="20.25" customHeight="1" x14ac:dyDescent="0.15">
      <c r="A4" s="11"/>
      <c r="H4" s="126"/>
    </row>
    <row r="5" spans="1:8" ht="20.25" customHeight="1" x14ac:dyDescent="0.15">
      <c r="A5" s="11"/>
      <c r="B5" s="262" t="s">
        <v>220</v>
      </c>
      <c r="C5" s="262"/>
      <c r="D5" s="262"/>
      <c r="E5" s="262"/>
      <c r="F5" s="262"/>
      <c r="G5" s="262"/>
      <c r="H5" s="126"/>
    </row>
    <row r="6" spans="1:8" ht="20.25" customHeight="1" x14ac:dyDescent="0.15">
      <c r="A6" s="11"/>
      <c r="B6" s="127"/>
      <c r="C6" s="127"/>
      <c r="D6" s="127"/>
      <c r="E6" s="127"/>
      <c r="F6" s="127"/>
      <c r="G6" s="127"/>
      <c r="H6" s="126"/>
    </row>
    <row r="7" spans="1:8" ht="20.25" customHeight="1" x14ac:dyDescent="0.15">
      <c r="A7" s="11"/>
      <c r="D7" s="6"/>
      <c r="E7" s="6"/>
      <c r="F7" s="305"/>
      <c r="G7" s="305"/>
      <c r="H7" s="126" t="s">
        <v>103</v>
      </c>
    </row>
    <row r="8" spans="1:8" ht="20.25" customHeight="1" x14ac:dyDescent="0.15">
      <c r="F8" s="7"/>
      <c r="G8" s="7"/>
      <c r="H8" s="126" t="s">
        <v>4</v>
      </c>
    </row>
    <row r="11" spans="1:8" ht="20.25" customHeight="1" x14ac:dyDescent="0.15">
      <c r="A11" s="4" t="s">
        <v>104</v>
      </c>
    </row>
    <row r="12" spans="1:8" ht="20.25" customHeight="1" x14ac:dyDescent="0.15">
      <c r="A12" s="4" t="str">
        <f>"　"&amp;基本情報!B12&amp;"　代表者　殿"</f>
        <v>　（合）宮城県建設工業　代表者　殿</v>
      </c>
    </row>
    <row r="14" spans="1:8" ht="20.25" customHeight="1" x14ac:dyDescent="0.15">
      <c r="F14" s="4" t="s">
        <v>99</v>
      </c>
    </row>
    <row r="15" spans="1:8" ht="20.25" customHeight="1" x14ac:dyDescent="0.15">
      <c r="F15" s="218" t="str">
        <f>"　"&amp;基本情報!B16</f>
        <v>　□□土木事務所長</v>
      </c>
      <c r="G15" s="218"/>
      <c r="H15" s="218"/>
    </row>
    <row r="18" spans="1:9" ht="20.25" customHeight="1" x14ac:dyDescent="0.15">
      <c r="B18" s="4" t="s">
        <v>222</v>
      </c>
      <c r="C18" s="9" t="str">
        <f>基本情報!B5&amp;"における"</f>
        <v>✕○✕○工事における</v>
      </c>
      <c r="D18" s="6"/>
      <c r="E18" s="6"/>
      <c r="F18" s="6"/>
      <c r="G18" s="6"/>
      <c r="H18" s="6"/>
    </row>
    <row r="19" spans="1:9" ht="20.25" customHeight="1" x14ac:dyDescent="0.15">
      <c r="B19" s="6" t="s">
        <v>221</v>
      </c>
      <c r="C19" s="9" t="str">
        <f>TEXT(基本情報!B10,"ggge年m月d日")&amp;" から "&amp;TEXT(基本情報!B11,"ggge年m月d日")&amp;" まで"</f>
        <v>令和4年8月2日 から 令和5年3月31日 まで</v>
      </c>
      <c r="D19" s="48"/>
      <c r="E19" s="48"/>
      <c r="F19" s="48"/>
      <c r="G19" s="48"/>
      <c r="H19" s="48"/>
      <c r="I19" s="6"/>
    </row>
    <row r="20" spans="1:9" ht="20.25" customHeight="1" x14ac:dyDescent="0.15">
      <c r="A20" s="6"/>
      <c r="B20" s="6"/>
      <c r="C20" s="6"/>
      <c r="D20" s="6"/>
      <c r="E20" s="6"/>
      <c r="F20" s="6"/>
      <c r="G20" s="6"/>
      <c r="H20" s="6"/>
    </row>
    <row r="22" spans="1:9" ht="20.25" customHeight="1" x14ac:dyDescent="0.15">
      <c r="A22" s="260" t="s">
        <v>223</v>
      </c>
      <c r="B22" s="260"/>
      <c r="C22" s="260"/>
      <c r="D22" s="260"/>
      <c r="E22" s="260"/>
      <c r="F22" s="260"/>
      <c r="G22" s="260"/>
      <c r="H22" s="260"/>
    </row>
    <row r="23" spans="1:9" ht="20.25" customHeight="1" x14ac:dyDescent="0.15">
      <c r="A23" s="260"/>
      <c r="B23" s="260"/>
      <c r="C23" s="260"/>
      <c r="D23" s="260"/>
      <c r="E23" s="260"/>
      <c r="F23" s="260"/>
      <c r="G23" s="260"/>
      <c r="H23" s="260"/>
    </row>
    <row r="24" spans="1:9" ht="20.25" customHeight="1" x14ac:dyDescent="0.15">
      <c r="A24" s="260"/>
      <c r="B24" s="260"/>
      <c r="C24" s="260"/>
      <c r="D24" s="260"/>
      <c r="E24" s="260"/>
      <c r="F24" s="260"/>
      <c r="G24" s="260"/>
      <c r="H24" s="260"/>
    </row>
    <row r="25" spans="1:9" ht="20.25" customHeight="1" x14ac:dyDescent="0.15">
      <c r="A25" s="260"/>
      <c r="B25" s="260"/>
      <c r="C25" s="260"/>
      <c r="D25" s="260"/>
      <c r="E25" s="260"/>
      <c r="F25" s="260"/>
      <c r="G25" s="260"/>
      <c r="H25" s="260"/>
    </row>
  </sheetData>
  <mergeCells count="4">
    <mergeCell ref="F15:H15"/>
    <mergeCell ref="A22:H25"/>
    <mergeCell ref="A2:H3"/>
    <mergeCell ref="B5:G5"/>
  </mergeCells>
  <phoneticPr fontId="1"/>
  <pageMargins left="0.9055118110236221" right="0.7086614173228347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基本情報</vt:lpstr>
      <vt:lpstr>様式－１</vt:lpstr>
      <vt:lpstr>様式－１ー１</vt:lpstr>
      <vt:lpstr>様式－２</vt:lpstr>
      <vt:lpstr>様式－３</vt:lpstr>
      <vt:lpstr>様式－３ －１</vt:lpstr>
      <vt:lpstr>様式－３ －２</vt:lpstr>
      <vt:lpstr>様式－３ －３</vt:lpstr>
      <vt:lpstr>様式－４</vt:lpstr>
      <vt:lpstr>様式－５</vt:lpstr>
      <vt:lpstr>様式－５－１</vt:lpstr>
      <vt:lpstr>様式－５－１ &lt;別添&gt;</vt:lpstr>
      <vt:lpstr>様式－６</vt:lpstr>
      <vt:lpstr>様式－６ (1％未満)</vt:lpstr>
      <vt:lpstr>様式６－１</vt:lpstr>
      <vt:lpstr>様式－７</vt:lpstr>
      <vt:lpstr>様式７－１</vt:lpstr>
      <vt:lpstr>'様式－１'!Print_Area</vt:lpstr>
      <vt:lpstr>'様式－１ー１'!Print_Area</vt:lpstr>
      <vt:lpstr>'様式－２'!Print_Area</vt:lpstr>
      <vt:lpstr>'様式－３'!Print_Area</vt:lpstr>
      <vt:lpstr>'様式－３ －１'!Print_Area</vt:lpstr>
      <vt:lpstr>'様式－３ －２'!Print_Area</vt:lpstr>
      <vt:lpstr>'様式－３ －３'!Print_Area</vt:lpstr>
      <vt:lpstr>'様式－４'!Print_Area</vt:lpstr>
      <vt:lpstr>'様式－５'!Print_Area</vt:lpstr>
      <vt:lpstr>'様式－５－１'!Print_Area</vt:lpstr>
      <vt:lpstr>'様式－５－１ &lt;別添&gt;'!Print_Area</vt:lpstr>
      <vt:lpstr>'様式－６ (1％未満)'!Print_Area</vt:lpstr>
      <vt:lpstr>'様式６－１'!Print_Area</vt:lpstr>
      <vt:lpstr>'様式－７'!Print_Area</vt:lpstr>
      <vt:lpstr>'様式７－１'!Print_Area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宮城県</cp:lastModifiedBy>
  <cp:lastPrinted>2022-07-30T09:01:20Z</cp:lastPrinted>
  <dcterms:created xsi:type="dcterms:W3CDTF">2022-03-31T06:04:53Z</dcterms:created>
  <dcterms:modified xsi:type="dcterms:W3CDTF">2022-08-23T02:32:42Z</dcterms:modified>
</cp:coreProperties>
</file>