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02\data\総務課\財政係\13_公営企業\R3\040111公営企業に係る経営比較分析表（令和２年度決算）の分析等について\県提出\2.9修正\"/>
    </mc:Choice>
  </mc:AlternateContent>
  <workbookProtection workbookAlgorithmName="SHA-512" workbookHashValue="9HUy31eSBxICU/6XC65ZmYu9HQphHPrtwlSxQDfn4J3ijG3gJ8h/0fZKrNbcMREZaCv2F7JX4HsRjpBnpEw+Uw==" workbookSaltValue="8PiSgO5h0oLBeatUVVD/jg==" workbookSpinCount="100000" lockStructure="1"/>
  <bookViews>
    <workbookView xWindow="0" yWindow="0" windowWidth="20490" windowHeight="8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<sst xmlns="http://schemas.openxmlformats.org/spreadsheetml/2006/main" count="228" uniqueCount="115">
  <si>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</si>
  <si>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</si>
  <si>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</si>
  <si>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</si>
  <si>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</si>
  <si>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</si>
  <si>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</si>
  <si>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</si>
  <si>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</si>
  <si>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</si>
  <si>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</si>
  <si>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</si>
  <si>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</si>
  <si>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</si>
  <si>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</si>
  <si>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</si>
  <si>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</si>
  <si>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</si>
  <si>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</si>
  <si>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</si>
  <si>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</si>
  <si>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</si>
  <si>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</si>
  <si>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</si>
  <si>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</si>
  <si>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</si>
  <si>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</si>
  <si>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</si>
  <si>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</si>
  <si>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</si>
  <si>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</si>
  <si>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</si>
  <si>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</si>
  <si>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</si>
  <si>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</si>
  <si>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</si>
  <si>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</si>
  <si>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</si>
  <si>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</si>
  <si>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</si>
  <si>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</si>
  <si>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</si>
  <si>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</si>
  <si>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</si>
  <si>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</si>
  <si>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</si>
  <si>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</si>
  <si>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</si>
  <si>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</si>
  <si>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</si>
  <si>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</si>
  <si>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</si>
  <si>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</si>
  <si>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</si>
  <si>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</si>
  <si>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</si>
  <si>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</si>
  <si>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</si>
  <si>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</si>
  <si>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</si>
  <si>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</si>
  <si>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</si>
  <si>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</si>
  <si>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</si>
  <si>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</si>
  <si>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</si>
  <si>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</si>
  <si>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</si>
  <si>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</si>
  <si>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</si>
  <si>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</si>
  <si>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</si>
  <si>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</si>
  <si>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</si>
  <si>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</si>
  <si>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</si>
  <si>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</si>
  <si>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</si>
  <si>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</si>
  <si>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</si>
  <si>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</si>
  <si>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</si>
  <si>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</si>
  <si>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</si>
  <si>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</si>
  <si>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</si>
  <si>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</si>
  <si>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</si>
  <si>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</si>
  <si>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</si>
  <si>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</si>
  <si>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</si>
  <si>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</si>
  <si>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</si>
  <si>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</si>
  <si>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</si>
  <si>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</si>
  <si>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</si>
  <si>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</si>
  <si>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</si>
  <si>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</si>
  <si>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</si>
  <si>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</si>
  <si>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</si>
  <si>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</si>
  <si>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</si>
  <si>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</si>
  <si>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</si>
  <si>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</si>
  <si>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</si>
  <si>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</si>
  <si>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</si>
  <si>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有形固定資産減価償却率は、震災以前に老朽化が進んでいた沿岸部の施設を被災後新たに構築したことにより、類似団体の平均を下回っている。
　管路経年化率については、グラフに反映されていないが、実際の数値は以下のとおりである。
平成28年度　17.72％　　平成29年度　17.46％　 平成30年度　17.14％　　令和元年度　16.97％　 令和2年度　 17.07％
管路経年化率については、被災した沿岸部の管路が震災に伴う災害復旧工事により更新されており、類似団体平均値と同程度の数値となってきている。
　管路更新率については、類似団体を上回っているが災害復旧工事によるものであり、同工事が終了するにつれて低下している。
　震災に伴う災害復旧工事完了後については、国の補助事業を活用して毎年1億円程度投資し、老朽管を更新し管路の耐震化に努めていく。
</t>
    <rPh sb="1" eb="3">
      <t>ユウケイ</t>
    </rPh>
    <rPh sb="3" eb="5">
      <t>コテイ</t>
    </rPh>
    <rPh sb="5" eb="7">
      <t>シサン</t>
    </rPh>
    <rPh sb="14" eb="16">
      <t>シンサイ</t>
    </rPh>
    <rPh sb="16" eb="18">
      <t>イゼン</t>
    </rPh>
    <rPh sb="23" eb="24">
      <t>スス</t>
    </rPh>
    <rPh sb="28" eb="31">
      <t>エンガンブ</t>
    </rPh>
    <rPh sb="32" eb="34">
      <t>シセツ</t>
    </rPh>
    <rPh sb="35" eb="38">
      <t>ヒサイゴ</t>
    </rPh>
    <rPh sb="38" eb="39">
      <t>アラ</t>
    </rPh>
    <rPh sb="41" eb="43">
      <t>コウチク</t>
    </rPh>
    <rPh sb="51" eb="55">
      <t>ルイジダンタイ</t>
    </rPh>
    <rPh sb="56" eb="58">
      <t>ヘイキン</t>
    </rPh>
    <rPh sb="59" eb="61">
      <t>シタマワ</t>
    </rPh>
    <rPh sb="68" eb="70">
      <t>カンロ</t>
    </rPh>
    <rPh sb="70" eb="74">
      <t>ケイネンカリツ</t>
    </rPh>
    <rPh sb="84" eb="86">
      <t>ハンエイ</t>
    </rPh>
    <rPh sb="94" eb="96">
      <t>ジッサイ</t>
    </rPh>
    <rPh sb="97" eb="99">
      <t>スウチ</t>
    </rPh>
    <rPh sb="100" eb="102">
      <t>イカ</t>
    </rPh>
    <rPh sb="111" eb="113">
      <t>ヘイセイ</t>
    </rPh>
    <rPh sb="115" eb="117">
      <t>ネンド</t>
    </rPh>
    <rPh sb="126" eb="128">
      <t>ヘイセイ</t>
    </rPh>
    <rPh sb="130" eb="132">
      <t>ネンド</t>
    </rPh>
    <rPh sb="141" eb="143">
      <t>ヘイセイ</t>
    </rPh>
    <rPh sb="145" eb="147">
      <t>ネンド</t>
    </rPh>
    <rPh sb="156" eb="158">
      <t>レイワ</t>
    </rPh>
    <rPh sb="158" eb="161">
      <t>ガンネンド</t>
    </rPh>
    <rPh sb="170" eb="172">
      <t>レイワ</t>
    </rPh>
    <rPh sb="173" eb="175">
      <t>ネンド</t>
    </rPh>
    <rPh sb="184" eb="186">
      <t>カンロ</t>
    </rPh>
    <rPh sb="186" eb="190">
      <t>ケイネンカリツ</t>
    </rPh>
    <rPh sb="196" eb="198">
      <t>ヒサイ</t>
    </rPh>
    <rPh sb="200" eb="203">
      <t>エンガンブ</t>
    </rPh>
    <rPh sb="204" eb="206">
      <t>カンロ</t>
    </rPh>
    <rPh sb="207" eb="209">
      <t>シンサイ</t>
    </rPh>
    <rPh sb="210" eb="211">
      <t>トモナ</t>
    </rPh>
    <rPh sb="212" eb="214">
      <t>サイガイ</t>
    </rPh>
    <rPh sb="214" eb="216">
      <t>フッキュウ</t>
    </rPh>
    <rPh sb="216" eb="218">
      <t>コウジ</t>
    </rPh>
    <rPh sb="221" eb="223">
      <t>コウシン</t>
    </rPh>
    <rPh sb="229" eb="233">
      <t>ルイジダンタイ</t>
    </rPh>
    <rPh sb="233" eb="236">
      <t>ヘイキンチ</t>
    </rPh>
    <rPh sb="237" eb="240">
      <t>ドウテイド</t>
    </rPh>
    <rPh sb="241" eb="243">
      <t>スウチ</t>
    </rPh>
    <rPh sb="254" eb="256">
      <t>カンロ</t>
    </rPh>
    <rPh sb="256" eb="259">
      <t>コウシンリツ</t>
    </rPh>
    <rPh sb="265" eb="269">
      <t>ルイジダンタイ</t>
    </rPh>
    <rPh sb="270" eb="272">
      <t>ウワマワ</t>
    </rPh>
    <rPh sb="277" eb="281">
      <t>サイガイフッキュウ</t>
    </rPh>
    <rPh sb="281" eb="283">
      <t>コウジ</t>
    </rPh>
    <rPh sb="292" eb="295">
      <t>ドウコウジ</t>
    </rPh>
    <rPh sb="296" eb="298">
      <t>シュウリョウ</t>
    </rPh>
    <rPh sb="304" eb="306">
      <t>テイカ</t>
    </rPh>
    <rPh sb="313" eb="315">
      <t>シンサイ</t>
    </rPh>
    <rPh sb="316" eb="317">
      <t>トモナ</t>
    </rPh>
    <rPh sb="318" eb="322">
      <t>サイガイフッキュウ</t>
    </rPh>
    <rPh sb="322" eb="324">
      <t>コウジ</t>
    </rPh>
    <rPh sb="324" eb="327">
      <t>カンリョウゴ</t>
    </rPh>
    <rPh sb="333" eb="334">
      <t>クニ</t>
    </rPh>
    <phoneticPr fontId="4"/>
  </si>
  <si>
    <t>　東日本大震災に伴う水道事業の復旧については、令和3年度を目途に終了の予定であったが、令和4年度にずれ込む予定となった。
　令和2年度に策定した「経営戦略」の財政計画に基づいて経営の安定化を図り、累積欠損金の解消や流動比率、料金回収率の向上を目指す。さらに、国庫補助や起債を活用し老朽管更新作業を推し進め、管路更新率の向上につなげていくとともに、管路経年化率を抑えられるよう努めていく。
　同時に、有収率を向上させつつ、経営効率化を図りながら料金改定についても検討していく。</t>
    <rPh sb="1" eb="4">
      <t>ヒガシニホン</t>
    </rPh>
    <rPh sb="4" eb="7">
      <t>ダイシンサイ</t>
    </rPh>
    <rPh sb="8" eb="9">
      <t>トモナ</t>
    </rPh>
    <rPh sb="10" eb="12">
      <t>スイドウ</t>
    </rPh>
    <rPh sb="12" eb="14">
      <t>ジギョウ</t>
    </rPh>
    <rPh sb="15" eb="17">
      <t>フッキュウ</t>
    </rPh>
    <rPh sb="23" eb="25">
      <t>レイワ</t>
    </rPh>
    <rPh sb="26" eb="28">
      <t>ネンド</t>
    </rPh>
    <rPh sb="29" eb="31">
      <t>メド</t>
    </rPh>
    <rPh sb="32" eb="34">
      <t>シュウリョウ</t>
    </rPh>
    <rPh sb="35" eb="37">
      <t>ヨテイ</t>
    </rPh>
    <rPh sb="43" eb="45">
      <t>レイワ</t>
    </rPh>
    <rPh sb="46" eb="48">
      <t>ネンド</t>
    </rPh>
    <rPh sb="51" eb="52">
      <t>コ</t>
    </rPh>
    <rPh sb="53" eb="55">
      <t>ヨテイ</t>
    </rPh>
    <rPh sb="62" eb="64">
      <t>レイワ</t>
    </rPh>
    <rPh sb="65" eb="67">
      <t>ネンド</t>
    </rPh>
    <rPh sb="68" eb="70">
      <t>サクテイ</t>
    </rPh>
    <rPh sb="73" eb="75">
      <t>ケイエイ</t>
    </rPh>
    <rPh sb="75" eb="77">
      <t>センリャク</t>
    </rPh>
    <rPh sb="79" eb="81">
      <t>ザイセイ</t>
    </rPh>
    <rPh sb="81" eb="83">
      <t>ケイカク</t>
    </rPh>
    <rPh sb="84" eb="85">
      <t>モト</t>
    </rPh>
    <rPh sb="88" eb="90">
      <t>ケイエイ</t>
    </rPh>
    <rPh sb="91" eb="94">
      <t>アンテイカ</t>
    </rPh>
    <rPh sb="95" eb="96">
      <t>ハカ</t>
    </rPh>
    <rPh sb="98" eb="103">
      <t>ルイセキケッソンキン</t>
    </rPh>
    <rPh sb="104" eb="106">
      <t>カイショウ</t>
    </rPh>
    <rPh sb="107" eb="109">
      <t>リュウドウ</t>
    </rPh>
    <rPh sb="109" eb="111">
      <t>ヒリツ</t>
    </rPh>
    <rPh sb="112" eb="117">
      <t>リョウキンカイシュウリツ</t>
    </rPh>
    <rPh sb="118" eb="120">
      <t>コウジョウ</t>
    </rPh>
    <rPh sb="121" eb="123">
      <t>メザ</t>
    </rPh>
    <rPh sb="131" eb="133">
      <t>ホジョ</t>
    </rPh>
    <rPh sb="173" eb="179">
      <t>カンロケイネンカリツ</t>
    </rPh>
    <rPh sb="180" eb="181">
      <t>オサ</t>
    </rPh>
    <rPh sb="187" eb="188">
      <t>ツト</t>
    </rPh>
    <rPh sb="195" eb="197">
      <t>ドウジ</t>
    </rPh>
    <rPh sb="199" eb="202">
      <t>ユウシュウリツ</t>
    </rPh>
    <rPh sb="203" eb="205">
      <t>コウジョウ</t>
    </rPh>
    <rPh sb="210" eb="215">
      <t>ケイエイコウリツカ</t>
    </rPh>
    <rPh sb="216" eb="217">
      <t>ハカ</t>
    </rPh>
    <rPh sb="221" eb="223">
      <t>リョウキン</t>
    </rPh>
    <rPh sb="223" eb="225">
      <t>カイテイ</t>
    </rPh>
    <rPh sb="230" eb="232">
      <t>ケントウ</t>
    </rPh>
    <phoneticPr fontId="4"/>
  </si>
  <si>
    <t>　経常収支比率については、減少傾向であるが100％台を維持しており、健全性は保たれている。
　累積欠損金比率については、ここ数年純利益を計上しており欠損金は減少している。
　流動比率は、100％を下回っている。しかし、1年以内に償還する企業債を除けば、100％を上回っていることから不良債権とはなっていないが、資金状況が年々厳しくなっている。
　企業債残高対給水収益比率は、東日本大震災からの復旧中は企業債を借入していないことから着実に企業債残高が減っているので、当該数値も低く推移している。
　給水原価が上昇し、料金回収率も悪化傾向にあり、類似団体平均値にはまだまだ及ばない状況である。
　施設利用率が上昇しているのは、令和元年度に水道事業認可変更を行い1日配水能力を減らしたことによる。
　有収率は、震災復興工事に伴う無収水量、水質維持の為の排水及び老朽管からの漏水などにより伸び悩んでいる。</t>
    <rPh sb="173" eb="176">
      <t>キギョウサイ</t>
    </rPh>
    <rPh sb="176" eb="178">
      <t>ザンダカ</t>
    </rPh>
    <rPh sb="178" eb="179">
      <t>タイ</t>
    </rPh>
    <rPh sb="179" eb="181">
      <t>キュウスイ</t>
    </rPh>
    <rPh sb="181" eb="183">
      <t>シュウエキ</t>
    </rPh>
    <rPh sb="183" eb="185">
      <t>ヒリツ</t>
    </rPh>
    <rPh sb="187" eb="190">
      <t>ヒガシニホン</t>
    </rPh>
    <rPh sb="190" eb="193">
      <t>ダイシンサイ</t>
    </rPh>
    <rPh sb="196" eb="198">
      <t>フッキュウ</t>
    </rPh>
    <rPh sb="271" eb="273">
      <t>ルイジ</t>
    </rPh>
    <rPh sb="273" eb="275">
      <t>ダンタイ</t>
    </rPh>
    <rPh sb="275" eb="278">
      <t>ヘイキンチ</t>
    </rPh>
    <rPh sb="284" eb="285">
      <t>オヨ</t>
    </rPh>
    <rPh sb="288" eb="290">
      <t>ジョウキョウ</t>
    </rPh>
    <rPh sb="296" eb="298">
      <t>シセツ</t>
    </rPh>
    <rPh sb="298" eb="301">
      <t>リヨウリツ</t>
    </rPh>
    <rPh sb="302" eb="304">
      <t>ジョウショウ</t>
    </rPh>
    <rPh sb="311" eb="313">
      <t>レイワ</t>
    </rPh>
    <rPh sb="313" eb="316">
      <t>ガンネンド</t>
    </rPh>
    <rPh sb="317" eb="319">
      <t>スイドウ</t>
    </rPh>
    <rPh sb="319" eb="321">
      <t>ジギョウ</t>
    </rPh>
    <rPh sb="321" eb="325">
      <t>ニンカヘンコウ</t>
    </rPh>
    <rPh sb="326" eb="327">
      <t>オコナ</t>
    </rPh>
    <rPh sb="329" eb="330">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</si>
</sst>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5.51</c:v>
                </c:pt>
                <c:pt idx="3" formatCode="#,##0.00;&quot;△&quot;#,##0.00;&quot;-&quot;">
                  <c:v>2.88</c:v>
                </c:pt>
                <c:pt idx="4" formatCode="#,##0.00;&quot;△&quot;#,##0.00;&quot;-&quot;">
                  <c:v>1.55</c:v>
                </c:pt>
              </c:numCache>
            </c:numRef>
          </c:val>
          <c:extLst>
            <c:ext xmlns:c16="http://schemas.microsoft.com/office/drawing/2014/chart" uri="{C3380CC4-5D6E-409C-BE32-E72D297353CC}">
              <c16:uniqueId val="{00000000-1665-4360-8778-6EAC26FE0B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1665-4360-8778-6EAC26FE0B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52.57</c:v>
                </c:pt>
                <c:pt idx="1">
                  <c:v>58.66</c:v>
                </c:pt>
                <c:pt idx="2">
                  <c:v>61.67</c:v>
                </c:pt>
                <c:pt idx="3">
                  <c:v>85.65</c:v>
                </c:pt>
                <c:pt idx="4">
                  <c:v>85.78</c:v>
                </c:pt>
              </c:numCache>
            </c:numRef>
          </c:val>
          <c:extLst>
            <c:ext xmlns:c16="http://schemas.microsoft.com/office/drawing/2014/chart" uri="{C3380CC4-5D6E-409C-BE32-E72D297353CC}">
              <c16:uniqueId val="{00000000-1398-4E71-8EA9-5B0A0B8ECF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1398-4E71-8EA9-5B0A0B8ECF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73.010000000000005</c:v>
                </c:pt>
                <c:pt idx="1">
                  <c:v>65.91</c:v>
                </c:pt>
                <c:pt idx="2">
                  <c:v>63.52</c:v>
                </c:pt>
                <c:pt idx="3">
                  <c:v>63.85</c:v>
                </c:pt>
                <c:pt idx="4">
                  <c:v>62.76</c:v>
                </c:pt>
              </c:numCache>
            </c:numRef>
          </c:val>
          <c:extLst>
            <c:ext xmlns:c16="http://schemas.microsoft.com/office/drawing/2014/chart" uri="{C3380CC4-5D6E-409C-BE32-E72D297353CC}">
              <c16:uniqueId val="{00000000-D7A2-48B4-A813-7024CC699E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7A2-48B4-A813-7024CC699E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110.32</c:v>
                </c:pt>
                <c:pt idx="1">
                  <c:v>106.27</c:v>
                </c:pt>
                <c:pt idx="2">
                  <c:v>100.49</c:v>
                </c:pt>
                <c:pt idx="3">
                  <c:v>102.18</c:v>
                </c:pt>
                <c:pt idx="4">
                  <c:v>100.97</c:v>
                </c:pt>
              </c:numCache>
            </c:numRef>
          </c:val>
          <c:extLst>
            <c:ext xmlns:c16="http://schemas.microsoft.com/office/drawing/2014/chart" uri="{C3380CC4-5D6E-409C-BE32-E72D297353CC}">
              <c16:uniqueId val="{00000000-C339-45EA-959F-7FDC8A54C5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C339-45EA-959F-7FDC8A54C5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28.18</c:v>
                </c:pt>
                <c:pt idx="1">
                  <c:v>29.21</c:v>
                </c:pt>
                <c:pt idx="2">
                  <c:v>29.82</c:v>
                </c:pt>
                <c:pt idx="3">
                  <c:v>28.55</c:v>
                </c:pt>
                <c:pt idx="4">
                  <c:v>29.92</c:v>
                </c:pt>
              </c:numCache>
            </c:numRef>
          </c:val>
          <c:extLst>
            <c:ext xmlns:c16="http://schemas.microsoft.com/office/drawing/2014/chart" uri="{C3380CC4-5D6E-409C-BE32-E72D297353CC}">
              <c16:uniqueId val="{00000000-3188-4325-B56B-B7E5CD088B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188-4325-B56B-B7E5CD088B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B8-49A5-AA37-67B11772BA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9BB8-49A5-AA37-67B11772BA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26.06</c:v>
                </c:pt>
                <c:pt idx="1">
                  <c:v>17.95</c:v>
                </c:pt>
                <c:pt idx="2">
                  <c:v>17.25</c:v>
                </c:pt>
                <c:pt idx="3">
                  <c:v>13.78</c:v>
                </c:pt>
                <c:pt idx="4">
                  <c:v>12.03</c:v>
                </c:pt>
              </c:numCache>
            </c:numRef>
          </c:val>
          <c:extLst>
            <c:ext xmlns:c16="http://schemas.microsoft.com/office/drawing/2014/chart" uri="{C3380CC4-5D6E-409C-BE32-E72D297353CC}">
              <c16:uniqueId val="{00000000-AA76-46E1-8179-40815E33EF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AA76-46E1-8179-40815E33EF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108.89</c:v>
                </c:pt>
                <c:pt idx="1">
                  <c:v>127.99</c:v>
                </c:pt>
                <c:pt idx="2">
                  <c:v>138.88999999999999</c:v>
                </c:pt>
                <c:pt idx="3">
                  <c:v>93.51</c:v>
                </c:pt>
                <c:pt idx="4">
                  <c:v>68.14</c:v>
                </c:pt>
              </c:numCache>
            </c:numRef>
          </c:val>
          <c:extLst>
            <c:ext xmlns:c16="http://schemas.microsoft.com/office/drawing/2014/chart" uri="{C3380CC4-5D6E-409C-BE32-E72D297353CC}">
              <c16:uniqueId val="{00000000-C13F-4896-B5AD-A0D368D5D9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13F-4896-B5AD-A0D368D5D9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594.62</c:v>
                </c:pt>
                <c:pt idx="1">
                  <c:v>544.49</c:v>
                </c:pt>
                <c:pt idx="2">
                  <c:v>492.49</c:v>
                </c:pt>
                <c:pt idx="3">
                  <c:v>463.39</c:v>
                </c:pt>
                <c:pt idx="4">
                  <c:v>424.65</c:v>
                </c:pt>
              </c:numCache>
            </c:numRef>
          </c:val>
          <c:extLst>
            <c:ext xmlns:c16="http://schemas.microsoft.com/office/drawing/2014/chart" uri="{C3380CC4-5D6E-409C-BE32-E72D297353CC}">
              <c16:uniqueId val="{00000000-4E4B-4D45-960E-9AD38D36E9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4E4B-4D45-960E-9AD38D36E9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93.32</c:v>
                </c:pt>
                <c:pt idx="1">
                  <c:v>90.8</c:v>
                </c:pt>
                <c:pt idx="2">
                  <c:v>84.85</c:v>
                </c:pt>
                <c:pt idx="3">
                  <c:v>89.39</c:v>
                </c:pt>
                <c:pt idx="4">
                  <c:v>83.47</c:v>
                </c:pt>
              </c:numCache>
            </c:numRef>
          </c:val>
          <c:extLst>
            <c:ext xmlns:c16="http://schemas.microsoft.com/office/drawing/2014/chart" uri="{C3380CC4-5D6E-409C-BE32-E72D297353CC}">
              <c16:uniqueId val="{00000000-D268-4C01-B096-44319D5770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268-4C01-B096-44319D5770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239.99</c:v>
                </c:pt>
                <c:pt idx="1">
                  <c:v>247.1</c:v>
                </c:pt>
                <c:pt idx="2">
                  <c:v>264.27999999999997</c:v>
                </c:pt>
                <c:pt idx="3">
                  <c:v>251.26</c:v>
                </c:pt>
                <c:pt idx="4">
                  <c:v>268.97000000000003</c:v>
                </c:pt>
              </c:numCache>
            </c:numRef>
          </c:val>
          <c:extLst>
            <c:ext xmlns:c16="http://schemas.microsoft.com/office/drawing/2014/chart" uri="{C3380CC4-5D6E-409C-BE32-E72D297353CC}">
              <c16:uniqueId val="{00000000-934A-4BB1-AE8C-35A0D0BDAB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934A-4BB1-AE8C-35A0D0BDAB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南三陸町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12426</v>
      </c>
      <c r="AM8" s="71"/>
      <c r="AN8" s="71"/>
      <c r="AO8" s="71"/>
      <c r="AP8" s="71"/>
      <c r="AQ8" s="71"/>
      <c r="AR8" s="71"/>
      <c r="AS8" s="71"/>
      <c r="AT8" s="67">
        <f>データ!$S$6</f>
        <v>163.4</v>
      </c>
      <c r="AU8" s="68"/>
      <c r="AV8" s="68"/>
      <c r="AW8" s="68"/>
      <c r="AX8" s="68"/>
      <c r="AY8" s="68"/>
      <c r="AZ8" s="68"/>
      <c r="BA8" s="68"/>
      <c r="BB8" s="70">
        <f>データ!$T$6</f>
        <v>76.05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86.08</v>
      </c>
      <c r="J10" s="68"/>
      <c r="K10" s="68"/>
      <c r="L10" s="68"/>
      <c r="M10" s="68"/>
      <c r="N10" s="68"/>
      <c r="O10" s="69"/>
      <c r="P10" s="70">
        <f>データ!$P$6</f>
        <v>99.65</v>
      </c>
      <c r="Q10" s="70"/>
      <c r="R10" s="70"/>
      <c r="S10" s="70"/>
      <c r="T10" s="70"/>
      <c r="U10" s="70"/>
      <c r="V10" s="70"/>
      <c r="W10" s="71">
        <f>データ!$Q$6</f>
        <v>4070</v>
      </c>
      <c r="X10" s="71"/>
      <c r="Y10" s="71"/>
      <c r="Z10" s="71"/>
      <c r="AA10" s="71"/>
      <c r="AB10" s="71"/>
      <c r="AC10" s="71"/>
      <c r="AD10" s="2"/>
      <c r="AE10" s="2"/>
      <c r="AF10" s="2"/>
      <c r="AG10" s="2"/>
      <c r="AH10" s="4"/>
      <c r="AI10" s="4"/>
      <c r="AJ10" s="4"/>
      <c r="AK10" s="4"/>
      <c r="AL10" s="71">
        <f>データ!$U$6</f>
        <v>12310</v>
      </c>
      <c r="AM10" s="71"/>
      <c r="AN10" s="71"/>
      <c r="AO10" s="71"/>
      <c r="AP10" s="71"/>
      <c r="AQ10" s="71"/>
      <c r="AR10" s="71"/>
      <c r="AS10" s="71"/>
      <c r="AT10" s="67">
        <f>データ!$V$6</f>
        <v>163.4</v>
      </c>
      <c r="AU10" s="68"/>
      <c r="AV10" s="68"/>
      <c r="AW10" s="68"/>
      <c r="AX10" s="68"/>
      <c r="AY10" s="68"/>
      <c r="AZ10" s="68"/>
      <c r="BA10" s="68"/>
      <c r="BB10" s="70">
        <f>データ!$W$6</f>
        <v>75.34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Gf4uNAqS78+id4fr/j6B1Znt+04fP8CMxJs+I7OfttXclrxAIHfRbiIlIdVe7/jFSefRic6QAy9u27CVxDMvg==" saltValue="Lc5wxvXsW2fteuCdsX/P4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46060</v>
      </c>
      <c r="D6" s="34">
        <f t="shared" si="3"/>
        <v>46</v>
      </c>
      <c r="E6" s="34">
        <f t="shared" si="3"/>
        <v>1</v>
      </c>
      <c r="F6" s="34">
        <f t="shared" si="3"/>
        <v>0</v>
      </c>
      <c r="G6" s="34">
        <f t="shared" si="3"/>
        <v>1</v>
      </c>
      <c r="H6" s="34" t="str">
        <f t="shared" si="3"/>
        <v>宮城県　南三陸町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86.08</v>
      </c>
      <c r="P6" s="35">
        <f t="shared" si="3"/>
        <v>99.65</v>
      </c>
      <c r="Q6" s="35">
        <f t="shared" si="3"/>
        <v>4070</v>
      </c>
      <c r="R6" s="35">
        <f t="shared" si="3"/>
        <v>12426</v>
      </c>
      <c r="S6" s="35">
        <f t="shared" si="3"/>
        <v>163.4</v>
      </c>
      <c r="T6" s="35">
        <f t="shared" si="3"/>
        <v>76.05</v>
      </c>
      <c r="U6" s="35">
        <f t="shared" si="3"/>
        <v>12310</v>
      </c>
      <c r="V6" s="35">
        <f t="shared" si="3"/>
        <v>163.4</v>
      </c>
      <c r="W6" s="35">
        <f t="shared" si="3"/>
        <v>75.34</v>
      </c>
      <c r="X6" s="36">
        <f>IF(X7="",NA(),X7)</f>
        <v>110.32</v>
      </c>
      <c r="Y6" s="36">
        <f t="shared" ref="Y6:AG6" si="4">IF(Y7="",NA(),Y7)</f>
        <v>106.27</v>
      </c>
      <c r="Z6" s="36">
        <f t="shared" si="4"/>
        <v>100.49</v>
      </c>
      <c r="AA6" s="36">
        <f t="shared" si="4"/>
        <v>102.18</v>
      </c>
      <c r="AB6" s="36">
        <f t="shared" si="4"/>
        <v>100.97</v>
      </c>
      <c r="AC6" s="36">
        <f t="shared" si="4"/>
        <v>111.34</v>
      </c>
      <c r="AD6" s="36">
        <f t="shared" si="4"/>
        <v>110.02</v>
      </c>
      <c r="AE6" s="36">
        <f t="shared" si="4"/>
        <v>108.76</v>
      </c>
      <c r="AF6" s="36">
        <f t="shared" si="4"/>
        <v>108.46</v>
      </c>
      <c r="AG6" s="36">
        <f t="shared" si="4"/>
        <v>109.02</v>
      </c>
      <c r="AH6" s="35" t="str">
        <f>IF(AH7="","",IF(AH7="-","【-】","【"&amp;SUBSTITUTE(TEXT(AH7,"#,##0.00"),"-","△")&amp;"】"))</f>
        <v>【110.27】</v>
      </c>
      <c r="AI6" s="36">
        <f>IF(AI7="",NA(),AI7)</f>
        <v>26.06</v>
      </c>
      <c r="AJ6" s="36">
        <f t="shared" ref="AJ6:AR6" si="5">IF(AJ7="",NA(),AJ7)</f>
        <v>17.95</v>
      </c>
      <c r="AK6" s="36">
        <f t="shared" si="5"/>
        <v>17.25</v>
      </c>
      <c r="AL6" s="36">
        <f t="shared" si="5"/>
        <v>13.78</v>
      </c>
      <c r="AM6" s="36">
        <f t="shared" si="5"/>
        <v>12.03</v>
      </c>
      <c r="AN6" s="36">
        <f t="shared" si="5"/>
        <v>10.130000000000001</v>
      </c>
      <c r="AO6" s="36">
        <f t="shared" si="5"/>
        <v>7.31</v>
      </c>
      <c r="AP6" s="36">
        <f t="shared" si="5"/>
        <v>7.48</v>
      </c>
      <c r="AQ6" s="36">
        <f t="shared" si="5"/>
        <v>11.94</v>
      </c>
      <c r="AR6" s="36">
        <f t="shared" si="5"/>
        <v>11</v>
      </c>
      <c r="AS6" s="35" t="str">
        <f>IF(AS7="","",IF(AS7="-","【-】","【"&amp;SUBSTITUTE(TEXT(AS7,"#,##0.00"),"-","△")&amp;"】"))</f>
        <v>【1.15】</v>
      </c>
      <c r="AT6" s="36">
        <f>IF(AT7="",NA(),AT7)</f>
        <v>108.89</v>
      </c>
      <c r="AU6" s="36">
        <f t="shared" ref="AU6:BC6" si="6">IF(AU7="",NA(),AU7)</f>
        <v>127.99</v>
      </c>
      <c r="AV6" s="36">
        <f t="shared" si="6"/>
        <v>138.88999999999999</v>
      </c>
      <c r="AW6" s="36">
        <f t="shared" si="6"/>
        <v>93.51</v>
      </c>
      <c r="AX6" s="36">
        <f t="shared" si="6"/>
        <v>68.14</v>
      </c>
      <c r="AY6" s="36">
        <f t="shared" si="6"/>
        <v>388.67</v>
      </c>
      <c r="AZ6" s="36">
        <f t="shared" si="6"/>
        <v>355.27</v>
      </c>
      <c r="BA6" s="36">
        <f t="shared" si="6"/>
        <v>359.7</v>
      </c>
      <c r="BB6" s="36">
        <f t="shared" si="6"/>
        <v>362.93</v>
      </c>
      <c r="BC6" s="36">
        <f t="shared" si="6"/>
        <v>371.81</v>
      </c>
      <c r="BD6" s="35" t="str">
        <f>IF(BD7="","",IF(BD7="-","【-】","【"&amp;SUBSTITUTE(TEXT(BD7,"#,##0.00"),"-","△")&amp;"】"))</f>
        <v>【260.31】</v>
      </c>
      <c r="BE6" s="36">
        <f>IF(BE7="",NA(),BE7)</f>
        <v>594.62</v>
      </c>
      <c r="BF6" s="36">
        <f t="shared" ref="BF6:BN6" si="7">IF(BF7="",NA(),BF7)</f>
        <v>544.49</v>
      </c>
      <c r="BG6" s="36">
        <f t="shared" si="7"/>
        <v>492.49</v>
      </c>
      <c r="BH6" s="36">
        <f t="shared" si="7"/>
        <v>463.39</v>
      </c>
      <c r="BI6" s="36">
        <f t="shared" si="7"/>
        <v>424.65</v>
      </c>
      <c r="BJ6" s="36">
        <f t="shared" si="7"/>
        <v>422.5</v>
      </c>
      <c r="BK6" s="36">
        <f t="shared" si="7"/>
        <v>458.27</v>
      </c>
      <c r="BL6" s="36">
        <f t="shared" si="7"/>
        <v>447.01</v>
      </c>
      <c r="BM6" s="36">
        <f t="shared" si="7"/>
        <v>439.05</v>
      </c>
      <c r="BN6" s="36">
        <f t="shared" si="7"/>
        <v>465.85</v>
      </c>
      <c r="BO6" s="35" t="str">
        <f>IF(BO7="","",IF(BO7="-","【-】","【"&amp;SUBSTITUTE(TEXT(BO7,"#,##0.00"),"-","△")&amp;"】"))</f>
        <v>【275.67】</v>
      </c>
      <c r="BP6" s="36">
        <f>IF(BP7="",NA(),BP7)</f>
        <v>93.32</v>
      </c>
      <c r="BQ6" s="36">
        <f t="shared" ref="BQ6:BY6" si="8">IF(BQ7="",NA(),BQ7)</f>
        <v>90.8</v>
      </c>
      <c r="BR6" s="36">
        <f t="shared" si="8"/>
        <v>84.85</v>
      </c>
      <c r="BS6" s="36">
        <f t="shared" si="8"/>
        <v>89.39</v>
      </c>
      <c r="BT6" s="36">
        <f t="shared" si="8"/>
        <v>83.47</v>
      </c>
      <c r="BU6" s="36">
        <f t="shared" si="8"/>
        <v>101.64</v>
      </c>
      <c r="BV6" s="36">
        <f t="shared" si="8"/>
        <v>96.77</v>
      </c>
      <c r="BW6" s="36">
        <f t="shared" si="8"/>
        <v>95.81</v>
      </c>
      <c r="BX6" s="36">
        <f t="shared" si="8"/>
        <v>95.26</v>
      </c>
      <c r="BY6" s="36">
        <f t="shared" si="8"/>
        <v>92.39</v>
      </c>
      <c r="BZ6" s="35" t="str">
        <f>IF(BZ7="","",IF(BZ7="-","【-】","【"&amp;SUBSTITUTE(TEXT(BZ7,"#,##0.00"),"-","△")&amp;"】"))</f>
        <v>【100.05】</v>
      </c>
      <c r="CA6" s="36">
        <f>IF(CA7="",NA(),CA7)</f>
        <v>239.99</v>
      </c>
      <c r="CB6" s="36">
        <f t="shared" ref="CB6:CJ6" si="9">IF(CB7="",NA(),CB7)</f>
        <v>247.1</v>
      </c>
      <c r="CC6" s="36">
        <f t="shared" si="9"/>
        <v>264.27999999999997</v>
      </c>
      <c r="CD6" s="36">
        <f t="shared" si="9"/>
        <v>251.26</v>
      </c>
      <c r="CE6" s="36">
        <f t="shared" si="9"/>
        <v>268.97000000000003</v>
      </c>
      <c r="CF6" s="36">
        <f t="shared" si="9"/>
        <v>179.16</v>
      </c>
      <c r="CG6" s="36">
        <f t="shared" si="9"/>
        <v>187.18</v>
      </c>
      <c r="CH6" s="36">
        <f t="shared" si="9"/>
        <v>189.58</v>
      </c>
      <c r="CI6" s="36">
        <f t="shared" si="9"/>
        <v>192.82</v>
      </c>
      <c r="CJ6" s="36">
        <f t="shared" si="9"/>
        <v>192.98</v>
      </c>
      <c r="CK6" s="35" t="str">
        <f>IF(CK7="","",IF(CK7="-","【-】","【"&amp;SUBSTITUTE(TEXT(CK7,"#,##0.00"),"-","△")&amp;"】"))</f>
        <v>【166.40】</v>
      </c>
      <c r="CL6" s="36">
        <f>IF(CL7="",NA(),CL7)</f>
        <v>52.57</v>
      </c>
      <c r="CM6" s="36">
        <f t="shared" ref="CM6:CU6" si="10">IF(CM7="",NA(),CM7)</f>
        <v>58.66</v>
      </c>
      <c r="CN6" s="36">
        <f t="shared" si="10"/>
        <v>61.67</v>
      </c>
      <c r="CO6" s="36">
        <f t="shared" si="10"/>
        <v>85.65</v>
      </c>
      <c r="CP6" s="36">
        <f t="shared" si="10"/>
        <v>85.78</v>
      </c>
      <c r="CQ6" s="36">
        <f t="shared" si="10"/>
        <v>54.24</v>
      </c>
      <c r="CR6" s="36">
        <f t="shared" si="10"/>
        <v>55.88</v>
      </c>
      <c r="CS6" s="36">
        <f t="shared" si="10"/>
        <v>55.22</v>
      </c>
      <c r="CT6" s="36">
        <f t="shared" si="10"/>
        <v>54.05</v>
      </c>
      <c r="CU6" s="36">
        <f t="shared" si="10"/>
        <v>54.43</v>
      </c>
      <c r="CV6" s="35" t="str">
        <f>IF(CV7="","",IF(CV7="-","【-】","【"&amp;SUBSTITUTE(TEXT(CV7,"#,##0.00"),"-","△")&amp;"】"))</f>
        <v>【60.69】</v>
      </c>
      <c r="CW6" s="36">
        <f>IF(CW7="",NA(),CW7)</f>
        <v>73.010000000000005</v>
      </c>
      <c r="CX6" s="36">
        <f t="shared" ref="CX6:DF6" si="11">IF(CX7="",NA(),CX7)</f>
        <v>65.91</v>
      </c>
      <c r="CY6" s="36">
        <f t="shared" si="11"/>
        <v>63.52</v>
      </c>
      <c r="CZ6" s="36">
        <f t="shared" si="11"/>
        <v>63.85</v>
      </c>
      <c r="DA6" s="36">
        <f t="shared" si="11"/>
        <v>62.76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28.18</v>
      </c>
      <c r="DI6" s="36">
        <f t="shared" ref="DI6:DQ6" si="12">IF(DI7="",NA(),DI7)</f>
        <v>29.21</v>
      </c>
      <c r="DJ6" s="36">
        <f t="shared" si="12"/>
        <v>29.82</v>
      </c>
      <c r="DK6" s="36">
        <f t="shared" si="12"/>
        <v>28.55</v>
      </c>
      <c r="DL6" s="36">
        <f t="shared" si="12"/>
        <v>29.92</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6">
        <f t="shared" si="14"/>
        <v>5.51</v>
      </c>
      <c r="EG6" s="36">
        <f t="shared" si="14"/>
        <v>2.88</v>
      </c>
      <c r="EH6" s="36">
        <f t="shared" si="14"/>
        <v>1.55</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46060</v>
      </c>
      <c r="D7" s="38">
        <v>46</v>
      </c>
      <c r="E7" s="38">
        <v>1</v>
      </c>
      <c r="F7" s="38">
        <v>0</v>
      </c>
      <c r="G7" s="38">
        <v>1</v>
      </c>
      <c r="H7" s="38" t="s">
        <v>93</v>
      </c>
      <c r="I7" s="38" t="s">
        <v>94</v>
      </c>
      <c r="J7" s="38" t="s">
        <v>95</v>
      </c>
      <c r="K7" s="38" t="s">
        <v>96</v>
      </c>
      <c r="L7" s="38" t="s">
        <v>97</v>
      </c>
      <c r="M7" s="38" t="s">
        <v>98</v>
      </c>
      <c r="N7" s="39" t="s">
        <v>99</v>
      </c>
      <c r="O7" s="39">
        <v>86.08</v>
      </c>
      <c r="P7" s="39">
        <v>99.65</v>
      </c>
      <c r="Q7" s="39">
        <v>4070</v>
      </c>
      <c r="R7" s="39">
        <v>12426</v>
      </c>
      <c r="S7" s="39">
        <v>163.4</v>
      </c>
      <c r="T7" s="39">
        <v>76.05</v>
      </c>
      <c r="U7" s="39">
        <v>12310</v>
      </c>
      <c r="V7" s="39">
        <v>163.4</v>
      </c>
      <c r="W7" s="39">
        <v>75.34</v>
      </c>
      <c r="X7" s="39">
        <v>110.32</v>
      </c>
      <c r="Y7" s="39">
        <v>106.27</v>
      </c>
      <c r="Z7" s="39">
        <v>100.49</v>
      </c>
      <c r="AA7" s="39">
        <v>102.18</v>
      </c>
      <c r="AB7" s="39">
        <v>100.97</v>
      </c>
      <c r="AC7" s="39">
        <v>111.34</v>
      </c>
      <c r="AD7" s="39">
        <v>110.02</v>
      </c>
      <c r="AE7" s="39">
        <v>108.76</v>
      </c>
      <c r="AF7" s="39">
        <v>108.46</v>
      </c>
      <c r="AG7" s="39">
        <v>109.02</v>
      </c>
      <c r="AH7" s="39">
        <v>110.27</v>
      </c>
      <c r="AI7" s="39">
        <v>26.06</v>
      </c>
      <c r="AJ7" s="39">
        <v>17.95</v>
      </c>
      <c r="AK7" s="39">
        <v>17.25</v>
      </c>
      <c r="AL7" s="39">
        <v>13.78</v>
      </c>
      <c r="AM7" s="39">
        <v>12.03</v>
      </c>
      <c r="AN7" s="39">
        <v>10.130000000000001</v>
      </c>
      <c r="AO7" s="39">
        <v>7.31</v>
      </c>
      <c r="AP7" s="39">
        <v>7.48</v>
      </c>
      <c r="AQ7" s="39">
        <v>11.94</v>
      </c>
      <c r="AR7" s="39">
        <v>11</v>
      </c>
      <c r="AS7" s="39">
        <v>1.1499999999999999</v>
      </c>
      <c r="AT7" s="39">
        <v>108.89</v>
      </c>
      <c r="AU7" s="39">
        <v>127.99</v>
      </c>
      <c r="AV7" s="39">
        <v>138.88999999999999</v>
      </c>
      <c r="AW7" s="39">
        <v>93.51</v>
      </c>
      <c r="AX7" s="39">
        <v>68.14</v>
      </c>
      <c r="AY7" s="39">
        <v>388.67</v>
      </c>
      <c r="AZ7" s="39">
        <v>355.27</v>
      </c>
      <c r="BA7" s="39">
        <v>359.7</v>
      </c>
      <c r="BB7" s="39">
        <v>362.93</v>
      </c>
      <c r="BC7" s="39">
        <v>371.81</v>
      </c>
      <c r="BD7" s="39">
        <v>260.31</v>
      </c>
      <c r="BE7" s="39">
        <v>594.62</v>
      </c>
      <c r="BF7" s="39">
        <v>544.49</v>
      </c>
      <c r="BG7" s="39">
        <v>492.49</v>
      </c>
      <c r="BH7" s="39">
        <v>463.39</v>
      </c>
      <c r="BI7" s="39">
        <v>424.65</v>
      </c>
      <c r="BJ7" s="39">
        <v>422.5</v>
      </c>
      <c r="BK7" s="39">
        <v>458.27</v>
      </c>
      <c r="BL7" s="39">
        <v>447.01</v>
      </c>
      <c r="BM7" s="39">
        <v>439.05</v>
      </c>
      <c r="BN7" s="39">
        <v>465.85</v>
      </c>
      <c r="BO7" s="39">
        <v>275.67</v>
      </c>
      <c r="BP7" s="39">
        <v>93.32</v>
      </c>
      <c r="BQ7" s="39">
        <v>90.8</v>
      </c>
      <c r="BR7" s="39">
        <v>84.85</v>
      </c>
      <c r="BS7" s="39">
        <v>89.39</v>
      </c>
      <c r="BT7" s="39">
        <v>83.47</v>
      </c>
      <c r="BU7" s="39">
        <v>101.64</v>
      </c>
      <c r="BV7" s="39">
        <v>96.77</v>
      </c>
      <c r="BW7" s="39">
        <v>95.81</v>
      </c>
      <c r="BX7" s="39">
        <v>95.26</v>
      </c>
      <c r="BY7" s="39">
        <v>92.39</v>
      </c>
      <c r="BZ7" s="39">
        <v>100.05</v>
      </c>
      <c r="CA7" s="39">
        <v>239.99</v>
      </c>
      <c r="CB7" s="39">
        <v>247.1</v>
      </c>
      <c r="CC7" s="39">
        <v>264.27999999999997</v>
      </c>
      <c r="CD7" s="39">
        <v>251.26</v>
      </c>
      <c r="CE7" s="39">
        <v>268.97000000000003</v>
      </c>
      <c r="CF7" s="39">
        <v>179.16</v>
      </c>
      <c r="CG7" s="39">
        <v>187.18</v>
      </c>
      <c r="CH7" s="39">
        <v>189.58</v>
      </c>
      <c r="CI7" s="39">
        <v>192.82</v>
      </c>
      <c r="CJ7" s="39">
        <v>192.98</v>
      </c>
      <c r="CK7" s="39">
        <v>166.4</v>
      </c>
      <c r="CL7" s="39">
        <v>52.57</v>
      </c>
      <c r="CM7" s="39">
        <v>58.66</v>
      </c>
      <c r="CN7" s="39">
        <v>61.67</v>
      </c>
      <c r="CO7" s="39">
        <v>85.65</v>
      </c>
      <c r="CP7" s="39">
        <v>85.78</v>
      </c>
      <c r="CQ7" s="39">
        <v>54.24</v>
      </c>
      <c r="CR7" s="39">
        <v>55.88</v>
      </c>
      <c r="CS7" s="39">
        <v>55.22</v>
      </c>
      <c r="CT7" s="39">
        <v>54.05</v>
      </c>
      <c r="CU7" s="39">
        <v>54.43</v>
      </c>
      <c r="CV7" s="39">
        <v>60.69</v>
      </c>
      <c r="CW7" s="39">
        <v>73.010000000000005</v>
      </c>
      <c r="CX7" s="39">
        <v>65.91</v>
      </c>
      <c r="CY7" s="39">
        <v>63.52</v>
      </c>
      <c r="CZ7" s="39">
        <v>63.85</v>
      </c>
      <c r="DA7" s="39">
        <v>62.76</v>
      </c>
      <c r="DB7" s="39">
        <v>81.680000000000007</v>
      </c>
      <c r="DC7" s="39">
        <v>80.989999999999995</v>
      </c>
      <c r="DD7" s="39">
        <v>80.930000000000007</v>
      </c>
      <c r="DE7" s="39">
        <v>80.510000000000005</v>
      </c>
      <c r="DF7" s="39">
        <v>79.44</v>
      </c>
      <c r="DG7" s="39">
        <v>89.82</v>
      </c>
      <c r="DH7" s="39">
        <v>28.18</v>
      </c>
      <c r="DI7" s="39">
        <v>29.21</v>
      </c>
      <c r="DJ7" s="39">
        <v>29.82</v>
      </c>
      <c r="DK7" s="39">
        <v>28.55</v>
      </c>
      <c r="DL7" s="39">
        <v>29.92</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5.51</v>
      </c>
      <c r="EG7" s="39">
        <v>2.88</v>
      </c>
      <c r="EH7" s="39">
        <v>1.55</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2022-01-21T07:44:36Z</cp:lastPrinted>
  <dcterms:created xsi:type="dcterms:W3CDTF">2021-12-03T06:43:42Z</dcterms:created>
  <dcterms:modified xsi:type="dcterms:W3CDTF">2022-02-08T00:13:33Z</dcterms:modified>
  <cp:category/>
</cp:coreProperties>
</file>