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C:\Users\U0420\Desktop\20220114090646_【依頼】公営企業に係る経営比較分析表（令和２年度決算）の分析等について\"/>
    </mc:Choice>
  </mc:AlternateContent>
  <xr:revisionPtr revIDLastSave="0" documentId="13_ncr:1_{EED3336D-B14F-4FA4-9648-F11B99F7C1A2}" xr6:coauthVersionLast="36" xr6:coauthVersionMax="36" xr10:uidLastSave="{00000000-0000-0000-0000-000000000000}"/>
  <workbookProtection workbookAlgorithmName="SHA-512" workbookHashValue="wQDbONdrm2P6cOPuXKqO8fcfVPxU4Rxe/xHzhZH6sNtLzueFEbMV8ECzl3c6KW2EDL5XFeQsW3px+q9OK9Kvyw==" workbookSaltValue="Zg7soxqwWoHwffp8BjEM1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F85" i="4"/>
  <c r="E85" i="4"/>
  <c r="AT10" i="4"/>
  <c r="AL10" i="4"/>
  <c r="AD10" i="4"/>
  <c r="I10" i="4"/>
  <c r="B10" i="4"/>
  <c r="AL8" i="4"/>
  <c r="P8" i="4"/>
  <c r="I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<sst xmlns="http://schemas.openxmlformats.org/spreadsheetml/2006/main" count="231" uniqueCount="118">
  <si>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</si>
  <si>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</si>
  <si>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</si>
  <si>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</si>
  <si>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</si>
  <si>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</si>
  <si>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</si>
  <si>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</si>
  <si>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</si>
  <si>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</si>
  <si>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</si>
  <si>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</si>
  <si>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</si>
  <si>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</si>
  <si>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</si>
  <si>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</si>
  <si>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</si>
  <si>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</si>
  <si>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</si>
  <si>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</si>
  <si>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</si>
  <si>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</si>
  <si>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</si>
  <si>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</si>
  <si>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</si>
  <si>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</si>
  <si>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</si>
  <si>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</si>
  <si>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</si>
  <si>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</si>
  <si>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</si>
  <si>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</si>
  <si>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</si>
  <si>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</si>
  <si>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</si>
  <si>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</si>
  <si>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</si>
  <si>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</si>
  <si>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</si>
  <si>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</si>
  <si>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</si>
  <si>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</si>
  <si>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</si>
  <si>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</si>
  <si>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</si>
  <si>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</si>
  <si>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</si>
  <si>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</si>
  <si>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</si>
  <si>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</si>
  <si>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</si>
  <si>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</si>
  <si>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</si>
  <si>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</si>
  <si>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</si>
  <si>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</si>
  <si>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</si>
  <si>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</si>
  <si>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</si>
  <si>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</si>
  <si>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</si>
  <si>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</si>
  <si>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</si>
  <si>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</si>
  <si>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</si>
  <si>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</si>
  <si>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</si>
  <si>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</si>
  <si>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</si>
  <si>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</si>
  <si>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</si>
  <si>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</si>
  <si>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</si>
  <si>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</si>
  <si>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</si>
  <si>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</si>
  <si>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</si>
  <si>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</si>
  <si>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</si>
  <si>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</si>
  <si>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</si>
  <si>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</si>
  <si>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</si>
  <si>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</si>
  <si>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</si>
  <si>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</si>
  <si>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</si>
  <si>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</si>
  <si>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</si>
  <si>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</si>
  <si>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</si>
  <si>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</si>
  <si>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</si>
  <si>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</si>
  <si>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</si>
  <si>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</si>
  <si>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</si>
  <si>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</si>
  <si>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</si>
  <si>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</si>
  <si>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</si>
  <si>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</si>
  <si>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</si>
  <si>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</si>
  <si>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</si>
  <si>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</si>
  <si>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</si>
  <si>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</si>
  <si>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</si>
  <si>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</si>
  <si>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</si>
  <si>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</si>
  <si>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</si>
  <si>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</si>
  <si>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</si>
  <si>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①有形固定資産減価償却率について
　処理場施設の機器の多くが耐用年数を迎えようとしている。
　事業開始から20年以上経過している処理場施設について最適整備構想に基づく機能強化を進めているほか、他の処理場については維持管理に多くの費用を要している状況である。
　今後も計画的に順次更新を進めていかなければならない。</t>
    <phoneticPr fontId="4"/>
  </si>
  <si>
    <t>　短期的な課題としては、水洗化率の向上が挙げれらる。
　水洗化率を向上させることが、料金収入の向上に繋がり、経費回収率等の他の指標の改善も期待できる。
　また、中長期的な課題としては、料金改定や処理場施設の機器更新が挙げられる。
　現在、処理場施設機器の大量更新期であるため、最適化構想に基づく機能強化を進めるなど、補助事業等を活用し、順次更新を進めていかなければならない。
　一般会計の繰入金に依存している経営状況にあるため、収入の適正化を検討するなど、経営健全化に努めていく。</t>
    <phoneticPr fontId="4"/>
  </si>
  <si>
    <t>③流動比率について
　令和2年度は類似団体平均値を下回っている。これは、繰越工事の前金払額の影響によるものである。今後の現金残高の見込みを把握しつつ、資金不足に陥らないように努める。
④企業債残高対事業規模比率について
　類似団体を上回っている。機器更新が本格化している中、企業債残高が短期的に大きく減少することは見込めないが、普及活動により水洗化率を上げ、使用料収入を増やすことで改善を図る必要がある。
⑤経費回収率について
　100％を下回っている。費用が過大とならないよう抑制に努めるとともに有収水量が伸びるよう普及活動に努める。
⑥汚水処理原価について
　汚水の収集搬送は真空流送方式を採用しているため、自然流下方式に比べ、コストが高くなっている。
⑦施設利用率及び⑧水洗化率について
　類似団体平均を下回っている。未接続者に対しさらなる普及活動に努める。</t>
    <rPh sb="11" eb="13">
      <t>レイワ</t>
    </rPh>
    <rPh sb="14" eb="16">
      <t>ネンド</t>
    </rPh>
    <rPh sb="36" eb="38">
      <t>クリコシ</t>
    </rPh>
    <rPh sb="38" eb="40">
      <t>コウジ</t>
    </rPh>
    <rPh sb="41" eb="43">
      <t>マエキン</t>
    </rPh>
    <rPh sb="43" eb="44">
      <t>バラ</t>
    </rPh>
    <rPh sb="44" eb="45">
      <t>ガク</t>
    </rPh>
    <rPh sb="46" eb="48">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</si>
</sst>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5D-4980-82AA-9CA2E18700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935D-4980-82AA-9CA2E18700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38.51</c:v>
                </c:pt>
                <c:pt idx="1">
                  <c:v>39.25</c:v>
                </c:pt>
                <c:pt idx="2">
                  <c:v>39.75</c:v>
                </c:pt>
                <c:pt idx="3">
                  <c:v>38.950000000000003</c:v>
                </c:pt>
                <c:pt idx="4">
                  <c:v>39.130000000000003</c:v>
                </c:pt>
              </c:numCache>
            </c:numRef>
          </c:val>
          <c:extLst>
            <c:ext xmlns:c16="http://schemas.microsoft.com/office/drawing/2014/chart" uri="{C3380CC4-5D6E-409C-BE32-E72D297353CC}">
              <c16:uniqueId val="{00000000-CC9C-4169-AE57-A13A59E492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CC9C-4169-AE57-A13A59E492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76.03</c:v>
                </c:pt>
                <c:pt idx="1">
                  <c:v>76.13</c:v>
                </c:pt>
                <c:pt idx="2">
                  <c:v>77.59</c:v>
                </c:pt>
                <c:pt idx="3">
                  <c:v>78.94</c:v>
                </c:pt>
                <c:pt idx="4">
                  <c:v>80.06</c:v>
                </c:pt>
              </c:numCache>
            </c:numRef>
          </c:val>
          <c:extLst>
            <c:ext xmlns:c16="http://schemas.microsoft.com/office/drawing/2014/chart" uri="{C3380CC4-5D6E-409C-BE32-E72D297353CC}">
              <c16:uniqueId val="{00000000-6A26-47B3-9832-282B3810B9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6A26-47B3-9832-282B3810B9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102.37</c:v>
                </c:pt>
                <c:pt idx="1">
                  <c:v>100.48</c:v>
                </c:pt>
                <c:pt idx="2">
                  <c:v>100.39</c:v>
                </c:pt>
                <c:pt idx="3">
                  <c:v>99.9</c:v>
                </c:pt>
                <c:pt idx="4">
                  <c:v>102.14</c:v>
                </c:pt>
              </c:numCache>
            </c:numRef>
          </c:val>
          <c:extLst>
            <c:ext xmlns:c16="http://schemas.microsoft.com/office/drawing/2014/chart" uri="{C3380CC4-5D6E-409C-BE32-E72D297353CC}">
              <c16:uniqueId val="{00000000-21F9-4FBE-898A-81D82F8454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21F9-4FBE-898A-81D82F8454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42.4</c:v>
                </c:pt>
                <c:pt idx="1">
                  <c:v>44.35</c:v>
                </c:pt>
                <c:pt idx="2">
                  <c:v>46.04</c:v>
                </c:pt>
                <c:pt idx="3">
                  <c:v>47.14</c:v>
                </c:pt>
                <c:pt idx="4">
                  <c:v>46.84</c:v>
                </c:pt>
              </c:numCache>
            </c:numRef>
          </c:val>
          <c:extLst>
            <c:ext xmlns:c16="http://schemas.microsoft.com/office/drawing/2014/chart" uri="{C3380CC4-5D6E-409C-BE32-E72D297353CC}">
              <c16:uniqueId val="{00000000-9037-4DD1-9903-D6D7D45302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9037-4DD1-9903-D6D7D45302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F0-4228-8E30-5A7CBF10CB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BF0-4228-8E30-5A7CBF10CB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C4-4BF2-AEFB-5CDD10FC8A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93C4-4BF2-AEFB-5CDD10FC8A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45.11</c:v>
                </c:pt>
                <c:pt idx="1">
                  <c:v>38.159999999999997</c:v>
                </c:pt>
                <c:pt idx="2">
                  <c:v>44.91</c:v>
                </c:pt>
                <c:pt idx="3">
                  <c:v>57.56</c:v>
                </c:pt>
                <c:pt idx="4">
                  <c:v>26.07</c:v>
                </c:pt>
              </c:numCache>
            </c:numRef>
          </c:val>
          <c:extLst>
            <c:ext xmlns:c16="http://schemas.microsoft.com/office/drawing/2014/chart" uri="{C3380CC4-5D6E-409C-BE32-E72D297353CC}">
              <c16:uniqueId val="{00000000-6EFD-4B99-AB24-0DE77290FB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6EFD-4B99-AB24-0DE77290FB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2579.04</c:v>
                </c:pt>
                <c:pt idx="1">
                  <c:v>2430.46</c:v>
                </c:pt>
                <c:pt idx="2">
                  <c:v>2546.27</c:v>
                </c:pt>
                <c:pt idx="3">
                  <c:v>2439.25</c:v>
                </c:pt>
                <c:pt idx="4">
                  <c:v>2482.14</c:v>
                </c:pt>
              </c:numCache>
            </c:numRef>
          </c:val>
          <c:extLst>
            <c:ext xmlns:c16="http://schemas.microsoft.com/office/drawing/2014/chart" uri="{C3380CC4-5D6E-409C-BE32-E72D297353CC}">
              <c16:uniqueId val="{00000000-373D-4521-BBF2-A192291FAC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373D-4521-BBF2-A192291FAC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58.13</c:v>
                </c:pt>
                <c:pt idx="1">
                  <c:v>63.53</c:v>
                </c:pt>
                <c:pt idx="2">
                  <c:v>52.37</c:v>
                </c:pt>
                <c:pt idx="3">
                  <c:v>55.39</c:v>
                </c:pt>
                <c:pt idx="4">
                  <c:v>59.17</c:v>
                </c:pt>
              </c:numCache>
            </c:numRef>
          </c:val>
          <c:extLst>
            <c:ext xmlns:c16="http://schemas.microsoft.com/office/drawing/2014/chart" uri="{C3380CC4-5D6E-409C-BE32-E72D297353CC}">
              <c16:uniqueId val="{00000000-59F9-45AE-82C5-A2485DDDFB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59F9-45AE-82C5-A2485DDDFB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334.17</c:v>
                </c:pt>
                <c:pt idx="1">
                  <c:v>307.36</c:v>
                </c:pt>
                <c:pt idx="2">
                  <c:v>371.84</c:v>
                </c:pt>
                <c:pt idx="3">
                  <c:v>350.77</c:v>
                </c:pt>
                <c:pt idx="4">
                  <c:v>328.21</c:v>
                </c:pt>
              </c:numCache>
            </c:numRef>
          </c:val>
          <c:extLst>
            <c:ext xmlns:c16="http://schemas.microsoft.com/office/drawing/2014/chart" uri="{C3380CC4-5D6E-409C-BE32-E72D297353CC}">
              <c16:uniqueId val="{00000000-C5E4-4752-B4A5-C82C39D062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5E4-4752-B4A5-C82C39D062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24213</v>
      </c>
      <c r="AM8" s="51"/>
      <c r="AN8" s="51"/>
      <c r="AO8" s="51"/>
      <c r="AP8" s="51"/>
      <c r="AQ8" s="51"/>
      <c r="AR8" s="51"/>
      <c r="AS8" s="51"/>
      <c r="AT8" s="46">
        <f>データ!T6</f>
        <v>74.989999999999995</v>
      </c>
      <c r="AU8" s="46"/>
      <c r="AV8" s="46"/>
      <c r="AW8" s="46"/>
      <c r="AX8" s="46"/>
      <c r="AY8" s="46"/>
      <c r="AZ8" s="46"/>
      <c r="BA8" s="46"/>
      <c r="BB8" s="46">
        <f>データ!U6</f>
        <v>322.88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66.290000000000006</v>
      </c>
      <c r="J10" s="46"/>
      <c r="K10" s="46"/>
      <c r="L10" s="46"/>
      <c r="M10" s="46"/>
      <c r="N10" s="46"/>
      <c r="O10" s="46"/>
      <c r="P10" s="46">
        <f>データ!P6</f>
        <v>29.97</v>
      </c>
      <c r="Q10" s="46"/>
      <c r="R10" s="46"/>
      <c r="S10" s="46"/>
      <c r="T10" s="46"/>
      <c r="U10" s="46"/>
      <c r="V10" s="46"/>
      <c r="W10" s="46">
        <f>データ!Q6</f>
        <v>95.85</v>
      </c>
      <c r="X10" s="46"/>
      <c r="Y10" s="46"/>
      <c r="Z10" s="46"/>
      <c r="AA10" s="46"/>
      <c r="AB10" s="46"/>
      <c r="AC10" s="46"/>
      <c r="AD10" s="51">
        <f>データ!R6</f>
        <v>3740</v>
      </c>
      <c r="AE10" s="51"/>
      <c r="AF10" s="51"/>
      <c r="AG10" s="51"/>
      <c r="AH10" s="51"/>
      <c r="AI10" s="51"/>
      <c r="AJ10" s="51"/>
      <c r="AK10" s="2"/>
      <c r="AL10" s="51">
        <f>データ!V6</f>
        <v>7223</v>
      </c>
      <c r="AM10" s="51"/>
      <c r="AN10" s="51"/>
      <c r="AO10" s="51"/>
      <c r="AP10" s="51"/>
      <c r="AQ10" s="51"/>
      <c r="AR10" s="51"/>
      <c r="AS10" s="51"/>
      <c r="AT10" s="46">
        <f>データ!W6</f>
        <v>6.73</v>
      </c>
      <c r="AU10" s="46"/>
      <c r="AV10" s="46"/>
      <c r="AW10" s="46"/>
      <c r="AX10" s="46"/>
      <c r="AY10" s="46"/>
      <c r="AZ10" s="46"/>
      <c r="BA10" s="46"/>
      <c r="BB10" s="46">
        <f>データ!X6</f>
        <v>1073.25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ts9CbnzlNH9/R2dKP1w4FyhCCoMQqy2IxBjDYxs+aKpKLE/47urC8rprF/JSsNgYtarfti0bP6R56eGyB4MLPw==" saltValue="QpFcm+XtZe5S+wMgetuF1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45055</v>
      </c>
      <c r="D6" s="33">
        <f t="shared" si="3"/>
        <v>46</v>
      </c>
      <c r="E6" s="33">
        <f t="shared" si="3"/>
        <v>17</v>
      </c>
      <c r="F6" s="33">
        <f t="shared" si="3"/>
        <v>5</v>
      </c>
      <c r="G6" s="33">
        <f t="shared" si="3"/>
        <v>0</v>
      </c>
      <c r="H6" s="33" t="str">
        <f t="shared" si="3"/>
        <v>宮城県　美里町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66.290000000000006</v>
      </c>
      <c r="P6" s="34">
        <f t="shared" si="3"/>
        <v>29.97</v>
      </c>
      <c r="Q6" s="34">
        <f t="shared" si="3"/>
        <v>95.85</v>
      </c>
      <c r="R6" s="34">
        <f t="shared" si="3"/>
        <v>3740</v>
      </c>
      <c r="S6" s="34">
        <f t="shared" si="3"/>
        <v>24213</v>
      </c>
      <c r="T6" s="34">
        <f t="shared" si="3"/>
        <v>74.989999999999995</v>
      </c>
      <c r="U6" s="34">
        <f t="shared" si="3"/>
        <v>322.88</v>
      </c>
      <c r="V6" s="34">
        <f t="shared" si="3"/>
        <v>7223</v>
      </c>
      <c r="W6" s="34">
        <f t="shared" si="3"/>
        <v>6.73</v>
      </c>
      <c r="X6" s="34">
        <f t="shared" si="3"/>
        <v>1073.25</v>
      </c>
      <c r="Y6" s="35">
        <f>IF(Y7="",NA(),Y7)</f>
        <v>102.37</v>
      </c>
      <c r="Z6" s="35">
        <f t="shared" ref="Z6:AH6" si="4">IF(Z7="",NA(),Z7)</f>
        <v>100.48</v>
      </c>
      <c r="AA6" s="35">
        <f t="shared" si="4"/>
        <v>100.39</v>
      </c>
      <c r="AB6" s="35">
        <f t="shared" si="4"/>
        <v>99.9</v>
      </c>
      <c r="AC6" s="35">
        <f t="shared" si="4"/>
        <v>102.14</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45.11</v>
      </c>
      <c r="AV6" s="35">
        <f t="shared" ref="AV6:BD6" si="6">IF(AV7="",NA(),AV7)</f>
        <v>38.159999999999997</v>
      </c>
      <c r="AW6" s="35">
        <f t="shared" si="6"/>
        <v>44.91</v>
      </c>
      <c r="AX6" s="35">
        <f t="shared" si="6"/>
        <v>57.56</v>
      </c>
      <c r="AY6" s="35">
        <f t="shared" si="6"/>
        <v>26.07</v>
      </c>
      <c r="AZ6" s="35">
        <f t="shared" si="6"/>
        <v>31.84</v>
      </c>
      <c r="BA6" s="35">
        <f t="shared" si="6"/>
        <v>29.91</v>
      </c>
      <c r="BB6" s="35">
        <f t="shared" si="6"/>
        <v>29.54</v>
      </c>
      <c r="BC6" s="35">
        <f t="shared" si="6"/>
        <v>26.99</v>
      </c>
      <c r="BD6" s="35">
        <f t="shared" si="6"/>
        <v>29.13</v>
      </c>
      <c r="BE6" s="34" t="str">
        <f>IF(BE7="","",IF(BE7="-","【-】","【"&amp;SUBSTITUTE(TEXT(BE7,"#,##0.00"),"-","△")&amp;"】"))</f>
        <v>【32.80】</v>
      </c>
      <c r="BF6" s="35">
        <f>IF(BF7="",NA(),BF7)</f>
        <v>2579.04</v>
      </c>
      <c r="BG6" s="35">
        <f t="shared" ref="BG6:BO6" si="7">IF(BG7="",NA(),BG7)</f>
        <v>2430.46</v>
      </c>
      <c r="BH6" s="35">
        <f t="shared" si="7"/>
        <v>2546.27</v>
      </c>
      <c r="BI6" s="35">
        <f t="shared" si="7"/>
        <v>2439.25</v>
      </c>
      <c r="BJ6" s="35">
        <f t="shared" si="7"/>
        <v>2482.14</v>
      </c>
      <c r="BK6" s="35">
        <f t="shared" si="7"/>
        <v>974.93</v>
      </c>
      <c r="BL6" s="35">
        <f t="shared" si="7"/>
        <v>855.8</v>
      </c>
      <c r="BM6" s="35">
        <f t="shared" si="7"/>
        <v>789.46</v>
      </c>
      <c r="BN6" s="35">
        <f t="shared" si="7"/>
        <v>826.83</v>
      </c>
      <c r="BO6" s="35">
        <f t="shared" si="7"/>
        <v>867.83</v>
      </c>
      <c r="BP6" s="34" t="str">
        <f>IF(BP7="","",IF(BP7="-","【-】","【"&amp;SUBSTITUTE(TEXT(BP7,"#,##0.00"),"-","△")&amp;"】"))</f>
        <v>【832.52】</v>
      </c>
      <c r="BQ6" s="35">
        <f>IF(BQ7="",NA(),BQ7)</f>
        <v>58.13</v>
      </c>
      <c r="BR6" s="35">
        <f t="shared" ref="BR6:BZ6" si="8">IF(BR7="",NA(),BR7)</f>
        <v>63.53</v>
      </c>
      <c r="BS6" s="35">
        <f t="shared" si="8"/>
        <v>52.37</v>
      </c>
      <c r="BT6" s="35">
        <f t="shared" si="8"/>
        <v>55.39</v>
      </c>
      <c r="BU6" s="35">
        <f t="shared" si="8"/>
        <v>59.17</v>
      </c>
      <c r="BV6" s="35">
        <f t="shared" si="8"/>
        <v>55.32</v>
      </c>
      <c r="BW6" s="35">
        <f t="shared" si="8"/>
        <v>59.8</v>
      </c>
      <c r="BX6" s="35">
        <f t="shared" si="8"/>
        <v>57.77</v>
      </c>
      <c r="BY6" s="35">
        <f t="shared" si="8"/>
        <v>57.31</v>
      </c>
      <c r="BZ6" s="35">
        <f t="shared" si="8"/>
        <v>57.08</v>
      </c>
      <c r="CA6" s="34" t="str">
        <f>IF(CA7="","",IF(CA7="-","【-】","【"&amp;SUBSTITUTE(TEXT(CA7,"#,##0.00"),"-","△")&amp;"】"))</f>
        <v>【60.94】</v>
      </c>
      <c r="CB6" s="35">
        <f>IF(CB7="",NA(),CB7)</f>
        <v>334.17</v>
      </c>
      <c r="CC6" s="35">
        <f t="shared" ref="CC6:CK6" si="9">IF(CC7="",NA(),CC7)</f>
        <v>307.36</v>
      </c>
      <c r="CD6" s="35">
        <f t="shared" si="9"/>
        <v>371.84</v>
      </c>
      <c r="CE6" s="35">
        <f t="shared" si="9"/>
        <v>350.77</v>
      </c>
      <c r="CF6" s="35">
        <f t="shared" si="9"/>
        <v>328.21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38.51</v>
      </c>
      <c r="CN6" s="35">
        <f t="shared" ref="CN6:CV6" si="10">IF(CN7="",NA(),CN7)</f>
        <v>39.25</v>
      </c>
      <c r="CO6" s="35">
        <f t="shared" si="10"/>
        <v>39.75</v>
      </c>
      <c r="CP6" s="35">
        <f t="shared" si="10"/>
        <v>38.950000000000003</v>
      </c>
      <c r="CQ6" s="35">
        <f t="shared" si="10"/>
        <v>39.130000000000003</v>
      </c>
      <c r="CR6" s="35">
        <f t="shared" si="10"/>
        <v>60.65</v>
      </c>
      <c r="CS6" s="35">
        <f t="shared" si="10"/>
        <v>51.75</v>
      </c>
      <c r="CT6" s="35">
        <f t="shared" si="10"/>
        <v>50.68</v>
      </c>
      <c r="CU6" s="35">
        <f t="shared" si="10"/>
        <v>50.14</v>
      </c>
      <c r="CV6" s="35">
        <f t="shared" si="10"/>
        <v>54.83</v>
      </c>
      <c r="CW6" s="34" t="str">
        <f>IF(CW7="","",IF(CW7="-","【-】","【"&amp;SUBSTITUTE(TEXT(CW7,"#,##0.00"),"-","△")&amp;"】"))</f>
        <v>【54.84】</v>
      </c>
      <c r="CX6" s="35">
        <f>IF(CX7="",NA(),CX7)</f>
        <v>76.03</v>
      </c>
      <c r="CY6" s="35">
        <f t="shared" ref="CY6:DG6" si="11">IF(CY7="",NA(),CY7)</f>
        <v>76.13</v>
      </c>
      <c r="CZ6" s="35">
        <f t="shared" si="11"/>
        <v>77.59</v>
      </c>
      <c r="DA6" s="35">
        <f t="shared" si="11"/>
        <v>78.94</v>
      </c>
      <c r="DB6" s="35">
        <f t="shared" si="11"/>
        <v>80.06</v>
      </c>
      <c r="DC6" s="35">
        <f t="shared" si="11"/>
        <v>84.58</v>
      </c>
      <c r="DD6" s="35">
        <f t="shared" si="11"/>
        <v>84.84</v>
      </c>
      <c r="DE6" s="35">
        <f t="shared" si="11"/>
        <v>84.86</v>
      </c>
      <c r="DF6" s="35">
        <f t="shared" si="11"/>
        <v>84.98</v>
      </c>
      <c r="DG6" s="35">
        <f t="shared" si="11"/>
        <v>84.7</v>
      </c>
      <c r="DH6" s="34" t="str">
        <f>IF(DH7="","",IF(DH7="-","【-】","【"&amp;SUBSTITUTE(TEXT(DH7,"#,##0.00"),"-","△")&amp;"】"))</f>
        <v>【86.60】</v>
      </c>
      <c r="DI6" s="35">
        <f>IF(DI7="",NA(),DI7)</f>
        <v>42.4</v>
      </c>
      <c r="DJ6" s="35">
        <f t="shared" ref="DJ6:DR6" si="12">IF(DJ7="",NA(),DJ7)</f>
        <v>44.35</v>
      </c>
      <c r="DK6" s="35">
        <f t="shared" si="12"/>
        <v>46.04</v>
      </c>
      <c r="DL6" s="35">
        <f t="shared" si="12"/>
        <v>47.14</v>
      </c>
      <c r="DM6" s="35">
        <f t="shared" si="12"/>
        <v>46.84</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45055</v>
      </c>
      <c r="D7" s="37">
        <v>46</v>
      </c>
      <c r="E7" s="37">
        <v>17</v>
      </c>
      <c r="F7" s="37">
        <v>5</v>
      </c>
      <c r="G7" s="37">
        <v>0</v>
      </c>
      <c r="H7" s="37" t="s">
        <v>96</v>
      </c>
      <c r="I7" s="37" t="s">
        <v>97</v>
      </c>
      <c r="J7" s="37" t="s">
        <v>98</v>
      </c>
      <c r="K7" s="37" t="s">
        <v>99</v>
      </c>
      <c r="L7" s="37" t="s">
        <v>100</v>
      </c>
      <c r="M7" s="37" t="s">
        <v>101</v>
      </c>
      <c r="N7" s="38" t="s">
        <v>102</v>
      </c>
      <c r="O7" s="38">
        <v>66.290000000000006</v>
      </c>
      <c r="P7" s="38">
        <v>29.97</v>
      </c>
      <c r="Q7" s="38">
        <v>95.85</v>
      </c>
      <c r="R7" s="38">
        <v>3740</v>
      </c>
      <c r="S7" s="38">
        <v>24213</v>
      </c>
      <c r="T7" s="38">
        <v>74.989999999999995</v>
      </c>
      <c r="U7" s="38">
        <v>322.88</v>
      </c>
      <c r="V7" s="38">
        <v>7223</v>
      </c>
      <c r="W7" s="38">
        <v>6.73</v>
      </c>
      <c r="X7" s="38">
        <v>1073.25</v>
      </c>
      <c r="Y7" s="38">
        <v>102.37</v>
      </c>
      <c r="Z7" s="38">
        <v>100.48</v>
      </c>
      <c r="AA7" s="38">
        <v>100.39</v>
      </c>
      <c r="AB7" s="38">
        <v>99.9</v>
      </c>
      <c r="AC7" s="38">
        <v>102.14</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45.11</v>
      </c>
      <c r="AV7" s="38">
        <v>38.159999999999997</v>
      </c>
      <c r="AW7" s="38">
        <v>44.91</v>
      </c>
      <c r="AX7" s="38">
        <v>57.56</v>
      </c>
      <c r="AY7" s="38">
        <v>26.07</v>
      </c>
      <c r="AZ7" s="38">
        <v>31.84</v>
      </c>
      <c r="BA7" s="38">
        <v>29.91</v>
      </c>
      <c r="BB7" s="38">
        <v>29.54</v>
      </c>
      <c r="BC7" s="38">
        <v>26.99</v>
      </c>
      <c r="BD7" s="38">
        <v>29.13</v>
      </c>
      <c r="BE7" s="38">
        <v>32.799999999999997</v>
      </c>
      <c r="BF7" s="38">
        <v>2579.04</v>
      </c>
      <c r="BG7" s="38">
        <v>2430.46</v>
      </c>
      <c r="BH7" s="38">
        <v>2546.27</v>
      </c>
      <c r="BI7" s="38">
        <v>2439.25</v>
      </c>
      <c r="BJ7" s="38">
        <v>2482.14</v>
      </c>
      <c r="BK7" s="38">
        <v>974.93</v>
      </c>
      <c r="BL7" s="38">
        <v>855.8</v>
      </c>
      <c r="BM7" s="38">
        <v>789.46</v>
      </c>
      <c r="BN7" s="38">
        <v>826.83</v>
      </c>
      <c r="BO7" s="38">
        <v>867.83</v>
      </c>
      <c r="BP7" s="38">
        <v>832.52</v>
      </c>
      <c r="BQ7" s="38">
        <v>58.13</v>
      </c>
      <c r="BR7" s="38">
        <v>63.53</v>
      </c>
      <c r="BS7" s="38">
        <v>52.37</v>
      </c>
      <c r="BT7" s="38">
        <v>55.39</v>
      </c>
      <c r="BU7" s="38">
        <v>59.17</v>
      </c>
      <c r="BV7" s="38">
        <v>55.32</v>
      </c>
      <c r="BW7" s="38">
        <v>59.8</v>
      </c>
      <c r="BX7" s="38">
        <v>57.77</v>
      </c>
      <c r="BY7" s="38">
        <v>57.31</v>
      </c>
      <c r="BZ7" s="38">
        <v>57.08</v>
      </c>
      <c r="CA7" s="38">
        <v>60.94</v>
      </c>
      <c r="CB7" s="38">
        <v>334.17</v>
      </c>
      <c r="CC7" s="38">
        <v>307.36</v>
      </c>
      <c r="CD7" s="38">
        <v>371.84</v>
      </c>
      <c r="CE7" s="38">
        <v>350.77</v>
      </c>
      <c r="CF7" s="38">
        <v>328.21</v>
      </c>
      <c r="CG7" s="38">
        <v>283.17</v>
      </c>
      <c r="CH7" s="38">
        <v>263.76</v>
      </c>
      <c r="CI7" s="38">
        <v>274.35000000000002</v>
      </c>
      <c r="CJ7" s="38">
        <v>273.52</v>
      </c>
      <c r="CK7" s="38">
        <v>274.99</v>
      </c>
      <c r="CL7" s="38">
        <v>253.04</v>
      </c>
      <c r="CM7" s="38">
        <v>38.51</v>
      </c>
      <c r="CN7" s="38">
        <v>39.25</v>
      </c>
      <c r="CO7" s="38">
        <v>39.75</v>
      </c>
      <c r="CP7" s="38">
        <v>38.950000000000003</v>
      </c>
      <c r="CQ7" s="38">
        <v>39.130000000000003</v>
      </c>
      <c r="CR7" s="38">
        <v>60.65</v>
      </c>
      <c r="CS7" s="38">
        <v>51.75</v>
      </c>
      <c r="CT7" s="38">
        <v>50.68</v>
      </c>
      <c r="CU7" s="38">
        <v>50.14</v>
      </c>
      <c r="CV7" s="38">
        <v>54.83</v>
      </c>
      <c r="CW7" s="38">
        <v>54.84</v>
      </c>
      <c r="CX7" s="38">
        <v>76.03</v>
      </c>
      <c r="CY7" s="38">
        <v>76.13</v>
      </c>
      <c r="CZ7" s="38">
        <v>77.59</v>
      </c>
      <c r="DA7" s="38">
        <v>78.94</v>
      </c>
      <c r="DB7" s="38">
        <v>80.06</v>
      </c>
      <c r="DC7" s="38">
        <v>84.58</v>
      </c>
      <c r="DD7" s="38">
        <v>84.84</v>
      </c>
      <c r="DE7" s="38">
        <v>84.86</v>
      </c>
      <c r="DF7" s="38">
        <v>84.98</v>
      </c>
      <c r="DG7" s="38">
        <v>84.7</v>
      </c>
      <c r="DH7" s="38">
        <v>86.6</v>
      </c>
      <c r="DI7" s="38">
        <v>42.4</v>
      </c>
      <c r="DJ7" s="38">
        <v>44.35</v>
      </c>
      <c r="DK7" s="38">
        <v>46.04</v>
      </c>
      <c r="DL7" s="38">
        <v>47.14</v>
      </c>
      <c r="DM7" s="38">
        <v>46.84</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田村　太市</cp:lastModifiedBy>
  <cp:lastPrinted>2022-01-26T02:20:33Z</cp:lastPrinted>
  <dcterms:created xsi:type="dcterms:W3CDTF">2021-12-03T07:29:26Z</dcterms:created>
  <dcterms:modified xsi:type="dcterms:W3CDTF">2022-01-26T02:37:20Z</dcterms:modified>
  <cp:category/>
</cp:coreProperties>
</file>