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17\市町村課共通\50財務\02公営企業会計\01_決算状況調査\①全般\R3実施・公営企業決算統計関係\22 経営比較分析表\03 公営企業に係る経営比較分析表(令和2年度決算）の分析等について\03 市町村等回答\32 涌谷町★\"/>
    </mc:Choice>
  </mc:AlternateContent>
  <workbookProtection workbookAlgorithmName="SHA-512" workbookHashValue="IKZWiZH7MW7TPULocqDRbxJdWIN2zrEisgjj9OrlC4JjpX7mun+YxIyO+usLtqLauHWkFG2O72W4Gmcm4UiXJQ==" workbookSaltValue="DacLnK+YY1tSGeEfiuxdyg==" workbookSpinCount="100000" lockStructure="1"/>
  <bookViews>
    <workbookView xWindow="0" yWindow="0" windowWidth="20490" windowHeight="705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AT10" i="4" s="1"/>
  <c r="V6" i="5"/>
  <c r="AL10" i="4" s="1"/>
  <c r="U6" i="5"/>
  <c r="T6" i="5"/>
  <c r="S6" i="5"/>
  <c r="AL8" i="4" s="1"/>
  <c r="R6" i="5"/>
  <c r="Q6" i="5"/>
  <c r="P6" i="5"/>
  <c r="O6" i="5"/>
  <c r="I10" i="4" s="1"/>
  <c r="N6" i="5"/>
  <c r="B10" i="4" s="1"/>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H85" i="4"/>
  <c r="E85" i="4"/>
  <c r="BB10" i="4"/>
  <c r="AD10" i="4"/>
  <c r="W10" i="4"/>
  <c r="P10" i="4"/>
  <c r="BB8" i="4"/>
  <c r="AT8" i="4"/>
  <c r="AD8" i="4"/>
  <c r="W8" i="4"/>
  <c r="B8" i="4"/>
  <c r="B6" i="4"/>
</calcChain>
</file>

<file path=xl/sharedStrings.xml><?xml version="1.0" encoding="utf-8"?>
<sst xmlns="http://schemas.openxmlformats.org/spreadsheetml/2006/main" count="275" uniqueCount="116">
  <si>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</si>
  <si>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</si>
  <si>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</si>
  <si>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</si>
  <si>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</si>
  <si>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</si>
  <si>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</si>
  <si>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</si>
  <si>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</si>
  <si>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</si>
  <si>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</si>
  <si>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</si>
  <si>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</si>
  <si>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</si>
  <si>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</si>
  <si>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</si>
  <si>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</si>
  <si>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</si>
  <si>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</si>
  <si>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</si>
  <si>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</si>
  <si>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</si>
  <si>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</si>
  <si>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</si>
  <si>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</si>
  <si>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</si>
  <si>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</si>
  <si>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</si>
  <si>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</si>
  <si>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</si>
  <si>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</si>
  <si>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</si>
  <si>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</si>
  <si>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</si>
  <si>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</si>
  <si>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</si>
  <si>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</si>
  <si>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</si>
  <si>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</si>
  <si>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</si>
  <si>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</si>
  <si>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</si>
  <si>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</si>
  <si>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</si>
  <si>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</si>
  <si>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</si>
  <si>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</si>
  <si>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</si>
  <si>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</si>
  <si>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</si>
  <si>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</si>
  <si>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</si>
  <si>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</si>
  <si>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</si>
  <si>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</si>
  <si>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</si>
  <si>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</si>
  <si>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</si>
  <si>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</si>
  <si>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</si>
  <si>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</si>
  <si>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</si>
  <si>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</si>
  <si>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</si>
  <si>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</si>
  <si>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</si>
  <si>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</si>
  <si>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</si>
  <si>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</si>
  <si>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</si>
  <si>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</si>
  <si>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</si>
  <si>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</si>
  <si>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</si>
  <si>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</si>
  <si>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</si>
  <si>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</si>
  <si>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</si>
  <si>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</si>
  <si>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</si>
  <si>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</si>
  <si>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</si>
  <si>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</si>
  <si>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</si>
  <si>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</si>
  <si>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</si>
  <si>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</si>
  <si>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</si>
  <si>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</si>
  <si>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</si>
  <si>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</si>
  <si>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</si>
  <si>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</si>
  <si>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</si>
  <si>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</si>
  <si>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涌谷町</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</si>
  <si>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</si>
  <si>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</si>
  <si>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</si>
  <si>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</si>
  <si>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</si>
  <si>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</si>
  <si>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</si>
  <si>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</si>
  <si>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</si>
  <si>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</si>
  <si>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</si>
  <si>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</si>
  <si>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</si>
  <si>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</si>
  <si>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</si>
  <si>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</si>
  <si>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</si>
  <si>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xml:space="preserve">【経常収支比率】・・・単年度収支は黒字化したが、使用料収入は減少傾向で一般会計繰入金のに頼る収入構造になっている。短期的には計画的な機器類の更新で突発的な修繕費用の抑制や省エネ化など、費用の縮減に努め、指標を改善していく。
【流動比率】・・・農集排の一部を公共下水道に統合したことで、流動負債が減少し指標の改善が見られているが、今後とも流動資産の確保に努めていく。
【企業債残高対事業規模比率】・・・指標が増加した要因は、使用料収入が減少したことと、資本費平準化債の発行によるものと思慮される。今後の企業債残高は減少傾向であるため、改善傾向となるよう経営努力をしていく。
【経費回収率】・・・経費削減に努め、指標はわずかに改善傾向となった。より一層経費の見直しによる経営努力を続け、類似団体並みの指標値を目指し努力していく。
【汚水処理原価】・・・年々改善傾向ではあるが、未だ類似団体よりも高い水準である。有収水量が減少しており、経費回収率と同様、経費の見直しによる経営改善で、可能な限り早期に類似団体と同等の指標値を目指す。
【施設利用率】・・・将来推計を勘案すると、指標の改善は困難である。ダウンサイジングを検討していきながら、当面は施設の余裕分を、災害時や施設更新時のﾊﾞｯｸｱｯﾌﾟ機能として維持していく。
【水洗化率】・・・当初計画時に比して、著しく人口減少・少子高齢化も進み、使用料収入の減少が続いていることから、引き続き普及促進を続けていく。
</t>
    <rPh sb="17" eb="18">
      <t>クロ</t>
    </rPh>
    <rPh sb="19" eb="20">
      <t>カ</t>
    </rPh>
    <rPh sb="24" eb="27">
      <t>シヨウリョウ</t>
    </rPh>
    <rPh sb="27" eb="29">
      <t>シュウニュウ</t>
    </rPh>
    <rPh sb="30" eb="32">
      <t>ゲンショウ</t>
    </rPh>
    <rPh sb="32" eb="34">
      <t>ケイコウ</t>
    </rPh>
    <rPh sb="41" eb="42">
      <t>キン</t>
    </rPh>
    <rPh sb="44" eb="45">
      <t>タヨ</t>
    </rPh>
    <rPh sb="46" eb="48">
      <t>シュウニュウ</t>
    </rPh>
    <rPh sb="48" eb="50">
      <t>コウゾウ</t>
    </rPh>
    <rPh sb="57" eb="60">
      <t>タンキテキ</t>
    </rPh>
    <rPh sb="82" eb="84">
      <t>ヨクセイ</t>
    </rPh>
    <rPh sb="85" eb="86">
      <t>ショウ</t>
    </rPh>
    <rPh sb="88" eb="89">
      <t>カ</t>
    </rPh>
    <rPh sb="101" eb="103">
      <t>シヒョウ</t>
    </rPh>
    <rPh sb="104" eb="106">
      <t>カイゼン</t>
    </rPh>
    <rPh sb="113" eb="115">
      <t>リュウドウ</t>
    </rPh>
    <rPh sb="115" eb="117">
      <t>ヒリツ</t>
    </rPh>
    <rPh sb="121" eb="122">
      <t>ノウ</t>
    </rPh>
    <rPh sb="122" eb="124">
      <t>シュウハイ</t>
    </rPh>
    <rPh sb="125" eb="127">
      <t>イチブ</t>
    </rPh>
    <rPh sb="128" eb="130">
      <t>コウキョウ</t>
    </rPh>
    <rPh sb="130" eb="133">
      <t>ゲスイドウ</t>
    </rPh>
    <rPh sb="134" eb="136">
      <t>トウゴウ</t>
    </rPh>
    <rPh sb="142" eb="144">
      <t>リュウドウ</t>
    </rPh>
    <rPh sb="144" eb="146">
      <t>フサイ</t>
    </rPh>
    <rPh sb="147" eb="149">
      <t>ゲンショウ</t>
    </rPh>
    <rPh sb="150" eb="152">
      <t>シヒョウ</t>
    </rPh>
    <rPh sb="153" eb="155">
      <t>カイゼン</t>
    </rPh>
    <rPh sb="156" eb="157">
      <t>ミ</t>
    </rPh>
    <rPh sb="164" eb="166">
      <t>コンゴ</t>
    </rPh>
    <rPh sb="168" eb="170">
      <t>リュウドウ</t>
    </rPh>
    <rPh sb="170" eb="172">
      <t>シサン</t>
    </rPh>
    <rPh sb="173" eb="175">
      <t>カクホ</t>
    </rPh>
    <rPh sb="176" eb="177">
      <t>ツト</t>
    </rPh>
    <rPh sb="184" eb="187">
      <t>キギョウサイ</t>
    </rPh>
    <rPh sb="187" eb="189">
      <t>ザンダカ</t>
    </rPh>
    <rPh sb="189" eb="190">
      <t>タイ</t>
    </rPh>
    <rPh sb="190" eb="192">
      <t>ジギョウ</t>
    </rPh>
    <rPh sb="192" eb="194">
      <t>キボ</t>
    </rPh>
    <rPh sb="194" eb="196">
      <t>ヒリツ</t>
    </rPh>
    <rPh sb="200" eb="202">
      <t>シヒョウ</t>
    </rPh>
    <rPh sb="203" eb="205">
      <t>ゾウカ</t>
    </rPh>
    <rPh sb="207" eb="209">
      <t>ヨウイン</t>
    </rPh>
    <rPh sb="211" eb="214">
      <t>シヨウリョウ</t>
    </rPh>
    <rPh sb="214" eb="216">
      <t>シュウニュウ</t>
    </rPh>
    <rPh sb="217" eb="219">
      <t>ゲンショウ</t>
    </rPh>
    <rPh sb="225" eb="228">
      <t>シホンヒ</t>
    </rPh>
    <rPh sb="228" eb="230">
      <t>ヘイジュン</t>
    </rPh>
    <rPh sb="230" eb="232">
      <t>カサイ</t>
    </rPh>
    <rPh sb="233" eb="235">
      <t>ハッコウ</t>
    </rPh>
    <rPh sb="241" eb="243">
      <t>シリョ</t>
    </rPh>
    <rPh sb="247" eb="249">
      <t>コンゴ</t>
    </rPh>
    <rPh sb="250" eb="253">
      <t>キギョウサイ</t>
    </rPh>
    <rPh sb="253" eb="255">
      <t>ザンダカ</t>
    </rPh>
    <rPh sb="256" eb="258">
      <t>ゲンショウ</t>
    </rPh>
    <rPh sb="258" eb="260">
      <t>ケイコウ</t>
    </rPh>
    <rPh sb="266" eb="268">
      <t>カイゼン</t>
    </rPh>
    <rPh sb="268" eb="270">
      <t>ケイコウ</t>
    </rPh>
    <rPh sb="275" eb="277">
      <t>ケイエイ</t>
    </rPh>
    <rPh sb="277" eb="279">
      <t>ドリョク</t>
    </rPh>
    <rPh sb="287" eb="289">
      <t>ケイヒ</t>
    </rPh>
    <rPh sb="289" eb="292">
      <t>カイシュウリツ</t>
    </rPh>
    <rPh sb="296" eb="300">
      <t>ケイヒサクゲン</t>
    </rPh>
    <rPh sb="301" eb="302">
      <t>ツト</t>
    </rPh>
    <rPh sb="304" eb="306">
      <t>シヒョウ</t>
    </rPh>
    <rPh sb="311" eb="313">
      <t>カイゼン</t>
    </rPh>
    <rPh sb="313" eb="315">
      <t>ケイコウ</t>
    </rPh>
    <rPh sb="324" eb="326">
      <t>ケイヒ</t>
    </rPh>
    <rPh sb="327" eb="329">
      <t>ミナオ</t>
    </rPh>
    <rPh sb="341" eb="343">
      <t>ルイジ</t>
    </rPh>
    <rPh sb="343" eb="345">
      <t>ダンタイ</t>
    </rPh>
    <rPh sb="345" eb="346">
      <t>ナ</t>
    </rPh>
    <rPh sb="348" eb="350">
      <t>シヒョウ</t>
    </rPh>
    <rPh sb="350" eb="351">
      <t>チ</t>
    </rPh>
    <rPh sb="352" eb="354">
      <t>メザ</t>
    </rPh>
    <rPh sb="355" eb="357">
      <t>ドリョク</t>
    </rPh>
    <rPh sb="364" eb="366">
      <t>オスイ</t>
    </rPh>
    <rPh sb="366" eb="368">
      <t>ショリ</t>
    </rPh>
    <rPh sb="368" eb="370">
      <t>ゲンカ</t>
    </rPh>
    <rPh sb="374" eb="376">
      <t>ネンネン</t>
    </rPh>
    <rPh sb="386" eb="387">
      <t>マ</t>
    </rPh>
    <rPh sb="388" eb="390">
      <t>ルイジ</t>
    </rPh>
    <rPh sb="390" eb="392">
      <t>ダンタイ</t>
    </rPh>
    <rPh sb="395" eb="396">
      <t>タカ</t>
    </rPh>
    <rPh sb="397" eb="399">
      <t>スイジュン</t>
    </rPh>
    <rPh sb="403" eb="405">
      <t>ユウシュウ</t>
    </rPh>
    <rPh sb="405" eb="407">
      <t>スイリョウ</t>
    </rPh>
    <rPh sb="408" eb="410">
      <t>ゲンショウ</t>
    </rPh>
    <rPh sb="415" eb="417">
      <t>ケイヒ</t>
    </rPh>
    <rPh sb="417" eb="420">
      <t>カイシュウリツ</t>
    </rPh>
    <rPh sb="421" eb="423">
      <t>ドウヨウ</t>
    </rPh>
    <rPh sb="424" eb="426">
      <t>ケイヒ</t>
    </rPh>
    <rPh sb="427" eb="429">
      <t>ミナオ</t>
    </rPh>
    <rPh sb="433" eb="435">
      <t>ケイエイ</t>
    </rPh>
    <rPh sb="435" eb="437">
      <t>カイゼン</t>
    </rPh>
    <rPh sb="439" eb="441">
      <t>カノウ</t>
    </rPh>
    <rPh sb="442" eb="443">
      <t>カギ</t>
    </rPh>
    <rPh sb="444" eb="446">
      <t>ソウキ</t>
    </rPh>
    <rPh sb="455" eb="457">
      <t>シヒョウ</t>
    </rPh>
    <rPh sb="457" eb="458">
      <t>チ</t>
    </rPh>
    <rPh sb="459" eb="461">
      <t>メザ</t>
    </rPh>
    <rPh sb="465" eb="467">
      <t>シセツ</t>
    </rPh>
    <rPh sb="467" eb="470">
      <t>リヨウリツ</t>
    </rPh>
    <rPh sb="474" eb="476">
      <t>ショウライ</t>
    </rPh>
    <rPh sb="476" eb="478">
      <t>スイケイ</t>
    </rPh>
    <rPh sb="479" eb="481">
      <t>カンアン</t>
    </rPh>
    <rPh sb="485" eb="487">
      <t>シヒョウ</t>
    </rPh>
    <rPh sb="488" eb="490">
      <t>カイゼン</t>
    </rPh>
    <rPh sb="491" eb="493">
      <t>コンナン</t>
    </rPh>
    <rPh sb="506" eb="508">
      <t>ケントウ</t>
    </rPh>
    <rPh sb="516" eb="518">
      <t>トウメン</t>
    </rPh>
    <rPh sb="519" eb="521">
      <t>シセツ</t>
    </rPh>
    <rPh sb="522" eb="525">
      <t>ヨユウブン</t>
    </rPh>
    <rPh sb="527" eb="530">
      <t>サイガイジ</t>
    </rPh>
    <rPh sb="531" eb="533">
      <t>シセツ</t>
    </rPh>
    <rPh sb="533" eb="536">
      <t>コウシンジ</t>
    </rPh>
    <rPh sb="545" eb="547">
      <t>キノウ</t>
    </rPh>
    <rPh sb="550" eb="552">
      <t>イジ</t>
    </rPh>
    <rPh sb="559" eb="562">
      <t>スイセンカ</t>
    </rPh>
    <rPh sb="562" eb="563">
      <t>リツ</t>
    </rPh>
    <rPh sb="567" eb="569">
      <t>トウショ</t>
    </rPh>
    <rPh sb="569" eb="572">
      <t>ケイカクジ</t>
    </rPh>
    <rPh sb="573" eb="574">
      <t>ヒ</t>
    </rPh>
    <rPh sb="577" eb="578">
      <t>イチジル</t>
    </rPh>
    <rPh sb="580" eb="582">
      <t>ジンコウ</t>
    </rPh>
    <rPh sb="582" eb="584">
      <t>ゲンショウ</t>
    </rPh>
    <rPh sb="585" eb="587">
      <t>ショウシ</t>
    </rPh>
    <rPh sb="587" eb="590">
      <t>コウレイカ</t>
    </rPh>
    <rPh sb="591" eb="592">
      <t>スス</t>
    </rPh>
    <rPh sb="594" eb="597">
      <t>シヨウリョウ</t>
    </rPh>
    <rPh sb="597" eb="599">
      <t>シュウニュウ</t>
    </rPh>
    <rPh sb="600" eb="602">
      <t>ゲンショウ</t>
    </rPh>
    <rPh sb="603" eb="604">
      <t>ツヅ</t>
    </rPh>
    <rPh sb="613" eb="614">
      <t>ヒ</t>
    </rPh>
    <rPh sb="615" eb="616">
      <t>ツヅ</t>
    </rPh>
    <rPh sb="617" eb="619">
      <t>フキュウ</t>
    </rPh>
    <phoneticPr fontId="4"/>
  </si>
  <si>
    <t>【有形固定資産減価償却率】・・・企業会計移行後3年目であり、指標は低いが、長期的な視野で施設の管理に努める。</t>
    <rPh sb="1" eb="3">
      <t>ユウケイ</t>
    </rPh>
    <rPh sb="3" eb="7">
      <t>コテイシサン</t>
    </rPh>
    <rPh sb="7" eb="9">
      <t>ゲンカ</t>
    </rPh>
    <rPh sb="9" eb="12">
      <t>ショウキャクリツ</t>
    </rPh>
    <rPh sb="16" eb="18">
      <t>キギョウ</t>
    </rPh>
    <rPh sb="18" eb="20">
      <t>カイケイ</t>
    </rPh>
    <rPh sb="20" eb="23">
      <t>イコウゴ</t>
    </rPh>
    <rPh sb="24" eb="26">
      <t>ネンメ</t>
    </rPh>
    <rPh sb="30" eb="32">
      <t>シヒョウ</t>
    </rPh>
    <rPh sb="33" eb="34">
      <t>ヒク</t>
    </rPh>
    <rPh sb="37" eb="40">
      <t>チョウキテキ</t>
    </rPh>
    <rPh sb="41" eb="43">
      <t>シヤ</t>
    </rPh>
    <rPh sb="44" eb="46">
      <t>シセツ</t>
    </rPh>
    <rPh sb="47" eb="49">
      <t>カンリ</t>
    </rPh>
    <rPh sb="50" eb="51">
      <t>ツト</t>
    </rPh>
    <phoneticPr fontId="4"/>
  </si>
  <si>
    <t xml:space="preserve">　わずかに改善傾向は見られるが全体的に、類似団体よりも劣っている指標が多く、更なる改善が必要と考える。今後も経営環境は厳しくなっていくことから、公共下水道と経営は一体であるため、相互に経営努力を続けていく。
　長期的には、他の自治体との広域化・共同化は避けられず、各方面と意見交換を続けていく。
</t>
    <rPh sb="5" eb="7">
      <t>カイゼン</t>
    </rPh>
    <rPh sb="7" eb="9">
      <t>ケイコウ</t>
    </rPh>
    <rPh sb="10" eb="11">
      <t>ミ</t>
    </rPh>
    <rPh sb="15" eb="18">
      <t>ゼンタイテキ</t>
    </rPh>
    <rPh sb="20" eb="22">
      <t>ルイジ</t>
    </rPh>
    <rPh sb="22" eb="24">
      <t>ダンタイ</t>
    </rPh>
    <rPh sb="27" eb="28">
      <t>オト</t>
    </rPh>
    <rPh sb="32" eb="34">
      <t>シヒョウ</t>
    </rPh>
    <rPh sb="35" eb="36">
      <t>オオ</t>
    </rPh>
    <rPh sb="38" eb="39">
      <t>サラ</t>
    </rPh>
    <rPh sb="41" eb="43">
      <t>カイゼン</t>
    </rPh>
    <rPh sb="44" eb="46">
      <t>ヒツヨウ</t>
    </rPh>
    <rPh sb="47" eb="48">
      <t>カンガ</t>
    </rPh>
    <rPh sb="51" eb="53">
      <t>コンゴ</t>
    </rPh>
    <rPh sb="54" eb="56">
      <t>ケイエイ</t>
    </rPh>
    <rPh sb="56" eb="58">
      <t>カンキョウ</t>
    </rPh>
    <rPh sb="59" eb="60">
      <t>キビ</t>
    </rPh>
    <rPh sb="72" eb="74">
      <t>コウキョウ</t>
    </rPh>
    <rPh sb="74" eb="77">
      <t>ゲスイドウ</t>
    </rPh>
    <rPh sb="78" eb="80">
      <t>ケイエイ</t>
    </rPh>
    <rPh sb="81" eb="83">
      <t>イッタイ</t>
    </rPh>
    <rPh sb="89" eb="91">
      <t>ソウゴ</t>
    </rPh>
    <rPh sb="92" eb="94">
      <t>ケイエイ</t>
    </rPh>
    <rPh sb="94" eb="96">
      <t>ドリョク</t>
    </rPh>
    <rPh sb="97" eb="98">
      <t>ツヅ</t>
    </rPh>
    <rPh sb="105" eb="108">
      <t>チョウキテキ</t>
    </rPh>
    <rPh sb="111" eb="112">
      <t>タ</t>
    </rPh>
    <rPh sb="113" eb="116">
      <t>ジチタイ</t>
    </rPh>
    <rPh sb="118" eb="121">
      <t>コウイキカ</t>
    </rPh>
    <rPh sb="122" eb="125">
      <t>キョウドウカ</t>
    </rPh>
    <rPh sb="126" eb="127">
      <t>サ</t>
    </rPh>
    <rPh sb="132" eb="135">
      <t>カクホウメン</t>
    </rPh>
    <rPh sb="136" eb="138">
      <t>イケン</t>
    </rPh>
    <rPh sb="138" eb="140">
      <t>コウカン</t>
    </rPh>
    <rPh sb="141" eb="142">
      <t>ツヅ</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</si>
</sst>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3" fillId="0" borderId="6"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63DD-4A79-A45F-14B5AC62A4F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0.01</c:v>
                </c:pt>
                <c:pt idx="3">
                  <c:v>0.02</c:v>
                </c:pt>
                <c:pt idx="4">
                  <c:v>0.25</c:v>
                </c:pt>
              </c:numCache>
            </c:numRef>
          </c:val>
          <c:smooth val="0"/>
          <c:extLst>
            <c:ext xmlns:c16="http://schemas.microsoft.com/office/drawing/2014/chart" uri="{C3380CC4-5D6E-409C-BE32-E72D297353CC}">
              <c16:uniqueId val="{00000001-63DD-4A79-A45F-14B5AC62A4F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29.66</c:v>
                </c:pt>
                <c:pt idx="3">
                  <c:v>30.01</c:v>
                </c:pt>
                <c:pt idx="4">
                  <c:v>30.24</c:v>
                </c:pt>
              </c:numCache>
            </c:numRef>
          </c:val>
          <c:extLst>
            <c:ext xmlns:c16="http://schemas.microsoft.com/office/drawing/2014/chart" uri="{C3380CC4-5D6E-409C-BE32-E72D297353CC}">
              <c16:uniqueId val="{00000000-0B2D-4B7F-A888-53D35769543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50.68</c:v>
                </c:pt>
                <c:pt idx="3">
                  <c:v>50.14</c:v>
                </c:pt>
                <c:pt idx="4">
                  <c:v>54.83</c:v>
                </c:pt>
              </c:numCache>
            </c:numRef>
          </c:val>
          <c:smooth val="0"/>
          <c:extLst>
            <c:ext xmlns:c16="http://schemas.microsoft.com/office/drawing/2014/chart" uri="{C3380CC4-5D6E-409C-BE32-E72D297353CC}">
              <c16:uniqueId val="{00000001-0B2D-4B7F-A888-53D35769543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55.36</c:v>
                </c:pt>
                <c:pt idx="3">
                  <c:v>58.47</c:v>
                </c:pt>
                <c:pt idx="4">
                  <c:v>63.2</c:v>
                </c:pt>
              </c:numCache>
            </c:numRef>
          </c:val>
          <c:extLst>
            <c:ext xmlns:c16="http://schemas.microsoft.com/office/drawing/2014/chart" uri="{C3380CC4-5D6E-409C-BE32-E72D297353CC}">
              <c16:uniqueId val="{00000000-8932-43B3-9B34-0DF3B12BB98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84.86</c:v>
                </c:pt>
                <c:pt idx="3">
                  <c:v>84.98</c:v>
                </c:pt>
                <c:pt idx="4">
                  <c:v>84.7</c:v>
                </c:pt>
              </c:numCache>
            </c:numRef>
          </c:val>
          <c:smooth val="0"/>
          <c:extLst>
            <c:ext xmlns:c16="http://schemas.microsoft.com/office/drawing/2014/chart" uri="{C3380CC4-5D6E-409C-BE32-E72D297353CC}">
              <c16:uniqueId val="{00000001-8932-43B3-9B34-0DF3B12BB98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121.08</c:v>
                </c:pt>
                <c:pt idx="3">
                  <c:v>99.98</c:v>
                </c:pt>
                <c:pt idx="4">
                  <c:v>103.8</c:v>
                </c:pt>
              </c:numCache>
            </c:numRef>
          </c:val>
          <c:extLst>
            <c:ext xmlns:c16="http://schemas.microsoft.com/office/drawing/2014/chart" uri="{C3380CC4-5D6E-409C-BE32-E72D297353CC}">
              <c16:uniqueId val="{00000000-F480-483E-81A4-0137CE85496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101.77</c:v>
                </c:pt>
                <c:pt idx="3">
                  <c:v>103.6</c:v>
                </c:pt>
                <c:pt idx="4">
                  <c:v>106.37</c:v>
                </c:pt>
              </c:numCache>
            </c:numRef>
          </c:val>
          <c:smooth val="0"/>
          <c:extLst>
            <c:ext xmlns:c16="http://schemas.microsoft.com/office/drawing/2014/chart" uri="{C3380CC4-5D6E-409C-BE32-E72D297353CC}">
              <c16:uniqueId val="{00000001-F480-483E-81A4-0137CE85496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3.09</c:v>
                </c:pt>
                <c:pt idx="3">
                  <c:v>6.18</c:v>
                </c:pt>
                <c:pt idx="4">
                  <c:v>9.11</c:v>
                </c:pt>
              </c:numCache>
            </c:numRef>
          </c:val>
          <c:extLst>
            <c:ext xmlns:c16="http://schemas.microsoft.com/office/drawing/2014/chart" uri="{C3380CC4-5D6E-409C-BE32-E72D297353CC}">
              <c16:uniqueId val="{00000000-D185-4CC0-92E4-A8AE9326DBE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24.13</c:v>
                </c:pt>
                <c:pt idx="3">
                  <c:v>23.06</c:v>
                </c:pt>
                <c:pt idx="4">
                  <c:v>20.34</c:v>
                </c:pt>
              </c:numCache>
            </c:numRef>
          </c:val>
          <c:smooth val="0"/>
          <c:extLst>
            <c:ext xmlns:c16="http://schemas.microsoft.com/office/drawing/2014/chart" uri="{C3380CC4-5D6E-409C-BE32-E72D297353CC}">
              <c16:uniqueId val="{00000001-D185-4CC0-92E4-A8AE9326DBE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22B1-400D-A07E-4147F25B984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22B1-400D-A07E-4147F25B984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CE3D-4DEB-B969-E2D877583E6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227.4</c:v>
                </c:pt>
                <c:pt idx="3">
                  <c:v>193.99</c:v>
                </c:pt>
                <c:pt idx="4">
                  <c:v>139.02000000000001</c:v>
                </c:pt>
              </c:numCache>
            </c:numRef>
          </c:val>
          <c:smooth val="0"/>
          <c:extLst>
            <c:ext xmlns:c16="http://schemas.microsoft.com/office/drawing/2014/chart" uri="{C3380CC4-5D6E-409C-BE32-E72D297353CC}">
              <c16:uniqueId val="{00000001-CE3D-4DEB-B969-E2D877583E6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35.909999999999997</c:v>
                </c:pt>
                <c:pt idx="3">
                  <c:v>41.56</c:v>
                </c:pt>
                <c:pt idx="4">
                  <c:v>49.52</c:v>
                </c:pt>
              </c:numCache>
            </c:numRef>
          </c:val>
          <c:extLst>
            <c:ext xmlns:c16="http://schemas.microsoft.com/office/drawing/2014/chart" uri="{C3380CC4-5D6E-409C-BE32-E72D297353CC}">
              <c16:uniqueId val="{00000000-79C0-4142-AF5C-0A9E7838BAB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29.54</c:v>
                </c:pt>
                <c:pt idx="3">
                  <c:v>26.99</c:v>
                </c:pt>
                <c:pt idx="4">
                  <c:v>29.13</c:v>
                </c:pt>
              </c:numCache>
            </c:numRef>
          </c:val>
          <c:smooth val="0"/>
          <c:extLst>
            <c:ext xmlns:c16="http://schemas.microsoft.com/office/drawing/2014/chart" uri="{C3380CC4-5D6E-409C-BE32-E72D297353CC}">
              <c16:uniqueId val="{00000001-79C0-4142-AF5C-0A9E7838BAB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689.5</c:v>
                </c:pt>
                <c:pt idx="3">
                  <c:v>1019.2</c:v>
                </c:pt>
                <c:pt idx="4">
                  <c:v>1372.8</c:v>
                </c:pt>
              </c:numCache>
            </c:numRef>
          </c:val>
          <c:extLst>
            <c:ext xmlns:c16="http://schemas.microsoft.com/office/drawing/2014/chart" uri="{C3380CC4-5D6E-409C-BE32-E72D297353CC}">
              <c16:uniqueId val="{00000000-14D1-4E7D-A03A-BE00C904199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789.46</c:v>
                </c:pt>
                <c:pt idx="3">
                  <c:v>826.83</c:v>
                </c:pt>
                <c:pt idx="4">
                  <c:v>867.83</c:v>
                </c:pt>
              </c:numCache>
            </c:numRef>
          </c:val>
          <c:smooth val="0"/>
          <c:extLst>
            <c:ext xmlns:c16="http://schemas.microsoft.com/office/drawing/2014/chart" uri="{C3380CC4-5D6E-409C-BE32-E72D297353CC}">
              <c16:uniqueId val="{00000001-14D1-4E7D-A03A-BE00C904199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47.7</c:v>
                </c:pt>
                <c:pt idx="3">
                  <c:v>48.41</c:v>
                </c:pt>
                <c:pt idx="4">
                  <c:v>52.12</c:v>
                </c:pt>
              </c:numCache>
            </c:numRef>
          </c:val>
          <c:extLst>
            <c:ext xmlns:c16="http://schemas.microsoft.com/office/drawing/2014/chart" uri="{C3380CC4-5D6E-409C-BE32-E72D297353CC}">
              <c16:uniqueId val="{00000000-8F37-4D5C-A2E1-B91121E2F46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57.77</c:v>
                </c:pt>
                <c:pt idx="3">
                  <c:v>57.31</c:v>
                </c:pt>
                <c:pt idx="4">
                  <c:v>57.08</c:v>
                </c:pt>
              </c:numCache>
            </c:numRef>
          </c:val>
          <c:smooth val="0"/>
          <c:extLst>
            <c:ext xmlns:c16="http://schemas.microsoft.com/office/drawing/2014/chart" uri="{C3380CC4-5D6E-409C-BE32-E72D297353CC}">
              <c16:uniqueId val="{00000001-8F37-4D5C-A2E1-B91121E2F46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321.52999999999997</c:v>
                </c:pt>
                <c:pt idx="3">
                  <c:v>314.37</c:v>
                </c:pt>
                <c:pt idx="4">
                  <c:v>292.14</c:v>
                </c:pt>
              </c:numCache>
            </c:numRef>
          </c:val>
          <c:extLst>
            <c:ext xmlns:c16="http://schemas.microsoft.com/office/drawing/2014/chart" uri="{C3380CC4-5D6E-409C-BE32-E72D297353CC}">
              <c16:uniqueId val="{00000000-FA88-4B35-A879-759E6A77E24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274.35000000000002</c:v>
                </c:pt>
                <c:pt idx="3">
                  <c:v>273.52</c:v>
                </c:pt>
                <c:pt idx="4">
                  <c:v>274.99</c:v>
                </c:pt>
              </c:numCache>
            </c:numRef>
          </c:val>
          <c:smooth val="0"/>
          <c:extLst>
            <c:ext xmlns:c16="http://schemas.microsoft.com/office/drawing/2014/chart" uri="{C3380CC4-5D6E-409C-BE32-E72D297353CC}">
              <c16:uniqueId val="{00000001-FA88-4B35-A879-759E6A77E24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【121.19】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【22.21】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10" sqref="B10:H10"/>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宮城県　涌谷町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9">
        <f>データ!S6</f>
        <v>15548</v>
      </c>
      <c r="AM8" s="69"/>
      <c r="AN8" s="69"/>
      <c r="AO8" s="69"/>
      <c r="AP8" s="69"/>
      <c r="AQ8" s="69"/>
      <c r="AR8" s="69"/>
      <c r="AS8" s="69"/>
      <c r="AT8" s="68">
        <f>データ!T6</f>
        <v>82.16</v>
      </c>
      <c r="AU8" s="68"/>
      <c r="AV8" s="68"/>
      <c r="AW8" s="68"/>
      <c r="AX8" s="68"/>
      <c r="AY8" s="68"/>
      <c r="AZ8" s="68"/>
      <c r="BA8" s="68"/>
      <c r="BB8" s="68">
        <f>データ!U6</f>
        <v>189.24</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68.45</v>
      </c>
      <c r="J10" s="68"/>
      <c r="K10" s="68"/>
      <c r="L10" s="68"/>
      <c r="M10" s="68"/>
      <c r="N10" s="68"/>
      <c r="O10" s="68"/>
      <c r="P10" s="68">
        <f>データ!P6</f>
        <v>12.41</v>
      </c>
      <c r="Q10" s="68"/>
      <c r="R10" s="68"/>
      <c r="S10" s="68"/>
      <c r="T10" s="68"/>
      <c r="U10" s="68"/>
      <c r="V10" s="68"/>
      <c r="W10" s="68">
        <f>データ!Q6</f>
        <v>93.22</v>
      </c>
      <c r="X10" s="68"/>
      <c r="Y10" s="68"/>
      <c r="Z10" s="68"/>
      <c r="AA10" s="68"/>
      <c r="AB10" s="68"/>
      <c r="AC10" s="68"/>
      <c r="AD10" s="69">
        <f>データ!R6</f>
        <v>2910</v>
      </c>
      <c r="AE10" s="69"/>
      <c r="AF10" s="69"/>
      <c r="AG10" s="69"/>
      <c r="AH10" s="69"/>
      <c r="AI10" s="69"/>
      <c r="AJ10" s="69"/>
      <c r="AK10" s="2"/>
      <c r="AL10" s="69">
        <f>データ!V6</f>
        <v>1916</v>
      </c>
      <c r="AM10" s="69"/>
      <c r="AN10" s="69"/>
      <c r="AO10" s="69"/>
      <c r="AP10" s="69"/>
      <c r="AQ10" s="69"/>
      <c r="AR10" s="69"/>
      <c r="AS10" s="69"/>
      <c r="AT10" s="68">
        <f>データ!W6</f>
        <v>3.63</v>
      </c>
      <c r="AU10" s="68"/>
      <c r="AV10" s="68"/>
      <c r="AW10" s="68"/>
      <c r="AX10" s="68"/>
      <c r="AY10" s="68"/>
      <c r="AZ10" s="68"/>
      <c r="BA10" s="68"/>
      <c r="BB10" s="68">
        <f>データ!X6</f>
        <v>527.82000000000005</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113</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114</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【104.99】</v>
      </c>
      <c r="F85" s="26" t="str">
        <f>データ!AT6</f>
        <v>【121.19】</v>
      </c>
      <c r="G85" s="26" t="str">
        <f>データ!BE6</f>
        <v>【32.80】</v>
      </c>
      <c r="H85" s="26" t="str">
        <f>データ!BP6</f>
        <v>【832.52】</v>
      </c>
      <c r="I85" s="26" t="str">
        <f>データ!CA6</f>
        <v>【60.94】</v>
      </c>
      <c r="J85" s="26" t="str">
        <f>データ!CL6</f>
        <v>【253.04】</v>
      </c>
      <c r="K85" s="26" t="str">
        <f>データ!CW6</f>
        <v>【54.84】</v>
      </c>
      <c r="L85" s="26" t="str">
        <f>データ!DH6</f>
        <v>【86.60】</v>
      </c>
      <c r="M85" s="26" t="str">
        <f>データ!DS6</f>
        <v>【22.21】</v>
      </c>
      <c r="N85" s="26" t="str">
        <f>データ!ED6</f>
        <v>【0.00】</v>
      </c>
      <c r="O85" s="26" t="str">
        <f>データ!EO6</f>
        <v>【0.16】</v>
      </c>
    </row>
  </sheetData>
  <sheetProtection algorithmName="SHA-512" hashValue="AqvSySXI3xLnMZ75OuzXNxxyGHFH5I/aEnJC7CbwpC6QkT0vDB9BpZw4D9B59iaRFAVEgq+rxaXF5YH4daGJhQ==" saltValue="D12FHPv0vIE9pgYKPqij6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98425196850393704" right="0.98425196850393704" top="0.19685039370078741" bottom="0.19685039370078741" header="0.19685039370078741" footer="0.19685039370078741"/>
  <pageSetup paperSize="9" scale="4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54</v>
      </c>
      <c r="B4" s="30"/>
      <c r="C4" s="30"/>
      <c r="D4" s="30"/>
      <c r="E4" s="30"/>
      <c r="F4" s="30"/>
      <c r="G4" s="30"/>
      <c r="H4" s="80"/>
      <c r="I4" s="81"/>
      <c r="J4" s="81"/>
      <c r="K4" s="81"/>
      <c r="L4" s="81"/>
      <c r="M4" s="81"/>
      <c r="N4" s="81"/>
      <c r="O4" s="81"/>
      <c r="P4" s="81"/>
      <c r="Q4" s="81"/>
      <c r="R4" s="81"/>
      <c r="S4" s="81"/>
      <c r="T4" s="81"/>
      <c r="U4" s="81"/>
      <c r="V4" s="81"/>
      <c r="W4" s="81"/>
      <c r="X4" s="82"/>
      <c r="Y4" s="76" t="s">
        <v>55</v>
      </c>
      <c r="Z4" s="76"/>
      <c r="AA4" s="76"/>
      <c r="AB4" s="76"/>
      <c r="AC4" s="76"/>
      <c r="AD4" s="76"/>
      <c r="AE4" s="76"/>
      <c r="AF4" s="76"/>
      <c r="AG4" s="76"/>
      <c r="AH4" s="76"/>
      <c r="AI4" s="76"/>
      <c r="AJ4" s="76" t="s">
        <v>56</v>
      </c>
      <c r="AK4" s="76"/>
      <c r="AL4" s="76"/>
      <c r="AM4" s="76"/>
      <c r="AN4" s="76"/>
      <c r="AO4" s="76"/>
      <c r="AP4" s="76"/>
      <c r="AQ4" s="76"/>
      <c r="AR4" s="76"/>
      <c r="AS4" s="76"/>
      <c r="AT4" s="76"/>
      <c r="AU4" s="76" t="s">
        <v>57</v>
      </c>
      <c r="AV4" s="76"/>
      <c r="AW4" s="76"/>
      <c r="AX4" s="76"/>
      <c r="AY4" s="76"/>
      <c r="AZ4" s="76"/>
      <c r="BA4" s="76"/>
      <c r="BB4" s="76"/>
      <c r="BC4" s="76"/>
      <c r="BD4" s="76"/>
      <c r="BE4" s="76"/>
      <c r="BF4" s="76" t="s">
        <v>58</v>
      </c>
      <c r="BG4" s="76"/>
      <c r="BH4" s="76"/>
      <c r="BI4" s="76"/>
      <c r="BJ4" s="76"/>
      <c r="BK4" s="76"/>
      <c r="BL4" s="76"/>
      <c r="BM4" s="76"/>
      <c r="BN4" s="76"/>
      <c r="BO4" s="76"/>
      <c r="BP4" s="76"/>
      <c r="BQ4" s="76" t="s">
        <v>59</v>
      </c>
      <c r="BR4" s="76"/>
      <c r="BS4" s="76"/>
      <c r="BT4" s="76"/>
      <c r="BU4" s="76"/>
      <c r="BV4" s="76"/>
      <c r="BW4" s="76"/>
      <c r="BX4" s="76"/>
      <c r="BY4" s="76"/>
      <c r="BZ4" s="76"/>
      <c r="CA4" s="76"/>
      <c r="CB4" s="76" t="s">
        <v>60</v>
      </c>
      <c r="CC4" s="76"/>
      <c r="CD4" s="76"/>
      <c r="CE4" s="76"/>
      <c r="CF4" s="76"/>
      <c r="CG4" s="76"/>
      <c r="CH4" s="76"/>
      <c r="CI4" s="76"/>
      <c r="CJ4" s="76"/>
      <c r="CK4" s="76"/>
      <c r="CL4" s="76"/>
      <c r="CM4" s="76" t="s">
        <v>61</v>
      </c>
      <c r="CN4" s="76"/>
      <c r="CO4" s="76"/>
      <c r="CP4" s="76"/>
      <c r="CQ4" s="76"/>
      <c r="CR4" s="76"/>
      <c r="CS4" s="76"/>
      <c r="CT4" s="76"/>
      <c r="CU4" s="76"/>
      <c r="CV4" s="76"/>
      <c r="CW4" s="76"/>
      <c r="CX4" s="76" t="s">
        <v>62</v>
      </c>
      <c r="CY4" s="76"/>
      <c r="CZ4" s="76"/>
      <c r="DA4" s="76"/>
      <c r="DB4" s="76"/>
      <c r="DC4" s="76"/>
      <c r="DD4" s="76"/>
      <c r="DE4" s="76"/>
      <c r="DF4" s="76"/>
      <c r="DG4" s="76"/>
      <c r="DH4" s="76"/>
      <c r="DI4" s="76" t="s">
        <v>63</v>
      </c>
      <c r="DJ4" s="76"/>
      <c r="DK4" s="76"/>
      <c r="DL4" s="76"/>
      <c r="DM4" s="76"/>
      <c r="DN4" s="76"/>
      <c r="DO4" s="76"/>
      <c r="DP4" s="76"/>
      <c r="DQ4" s="76"/>
      <c r="DR4" s="76"/>
      <c r="DS4" s="76"/>
      <c r="DT4" s="76" t="s">
        <v>64</v>
      </c>
      <c r="DU4" s="76"/>
      <c r="DV4" s="76"/>
      <c r="DW4" s="76"/>
      <c r="DX4" s="76"/>
      <c r="DY4" s="76"/>
      <c r="DZ4" s="76"/>
      <c r="EA4" s="76"/>
      <c r="EB4" s="76"/>
      <c r="EC4" s="76"/>
      <c r="ED4" s="76"/>
      <c r="EE4" s="76" t="s">
        <v>65</v>
      </c>
      <c r="EF4" s="76"/>
      <c r="EG4" s="76"/>
      <c r="EH4" s="76"/>
      <c r="EI4" s="76"/>
      <c r="EJ4" s="76"/>
      <c r="EK4" s="76"/>
      <c r="EL4" s="76"/>
      <c r="EM4" s="76"/>
      <c r="EN4" s="76"/>
      <c r="EO4" s="76"/>
    </row>
    <row r="5" spans="1:148" x14ac:dyDescent="0.15">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15">
      <c r="A6" s="28" t="s">
        <v>94</v>
      </c>
      <c r="B6" s="33">
        <f>B7</f>
        <v>2020</v>
      </c>
      <c r="C6" s="33">
        <f t="shared" ref="C6:X6" si="3">C7</f>
        <v>45012</v>
      </c>
      <c r="D6" s="33">
        <f t="shared" si="3"/>
        <v>46</v>
      </c>
      <c r="E6" s="33">
        <f t="shared" si="3"/>
        <v>17</v>
      </c>
      <c r="F6" s="33">
        <f t="shared" si="3"/>
        <v>5</v>
      </c>
      <c r="G6" s="33">
        <f t="shared" si="3"/>
        <v>0</v>
      </c>
      <c r="H6" s="33" t="str">
        <f t="shared" si="3"/>
        <v>宮城県　涌谷町</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68.45</v>
      </c>
      <c r="P6" s="34">
        <f t="shared" si="3"/>
        <v>12.41</v>
      </c>
      <c r="Q6" s="34">
        <f t="shared" si="3"/>
        <v>93.22</v>
      </c>
      <c r="R6" s="34">
        <f t="shared" si="3"/>
        <v>2910</v>
      </c>
      <c r="S6" s="34">
        <f t="shared" si="3"/>
        <v>15548</v>
      </c>
      <c r="T6" s="34">
        <f t="shared" si="3"/>
        <v>82.16</v>
      </c>
      <c r="U6" s="34">
        <f t="shared" si="3"/>
        <v>189.24</v>
      </c>
      <c r="V6" s="34">
        <f t="shared" si="3"/>
        <v>1916</v>
      </c>
      <c r="W6" s="34">
        <f t="shared" si="3"/>
        <v>3.63</v>
      </c>
      <c r="X6" s="34">
        <f t="shared" si="3"/>
        <v>527.82000000000005</v>
      </c>
      <c r="Y6" s="35" t="str">
        <f>IF(Y7="",NA(),Y7)</f>
        <v>-</v>
      </c>
      <c r="Z6" s="35" t="str">
        <f t="shared" ref="Z6:AH6" si="4">IF(Z7="",NA(),Z7)</f>
        <v>-</v>
      </c>
      <c r="AA6" s="35">
        <f t="shared" si="4"/>
        <v>121.08</v>
      </c>
      <c r="AB6" s="35">
        <f t="shared" si="4"/>
        <v>99.98</v>
      </c>
      <c r="AC6" s="35">
        <f t="shared" si="4"/>
        <v>103.8</v>
      </c>
      <c r="AD6" s="35" t="str">
        <f t="shared" si="4"/>
        <v>-</v>
      </c>
      <c r="AE6" s="35" t="str">
        <f t="shared" si="4"/>
        <v>-</v>
      </c>
      <c r="AF6" s="35">
        <f t="shared" si="4"/>
        <v>101.77</v>
      </c>
      <c r="AG6" s="35">
        <f t="shared" si="4"/>
        <v>103.6</v>
      </c>
      <c r="AH6" s="35">
        <f t="shared" si="4"/>
        <v>106.37</v>
      </c>
      <c r="AI6" s="34" t="str">
        <f>IF(AI7="","",IF(AI7="-","【-】","【"&amp;SUBSTITUTE(TEXT(AI7,"#,##0.00"),"-","△")&amp;"】"))</f>
        <v>【104.99】</v>
      </c>
      <c r="AJ6" s="35" t="str">
        <f>IF(AJ7="",NA(),AJ7)</f>
        <v>-</v>
      </c>
      <c r="AK6" s="35" t="str">
        <f t="shared" ref="AK6:AS6" si="5">IF(AK7="",NA(),AK7)</f>
        <v>-</v>
      </c>
      <c r="AL6" s="34">
        <f t="shared" si="5"/>
        <v>0</v>
      </c>
      <c r="AM6" s="34">
        <f t="shared" si="5"/>
        <v>0</v>
      </c>
      <c r="AN6" s="34">
        <f t="shared" si="5"/>
        <v>0</v>
      </c>
      <c r="AO6" s="35" t="str">
        <f t="shared" si="5"/>
        <v>-</v>
      </c>
      <c r="AP6" s="35" t="str">
        <f t="shared" si="5"/>
        <v>-</v>
      </c>
      <c r="AQ6" s="35">
        <f t="shared" si="5"/>
        <v>227.4</v>
      </c>
      <c r="AR6" s="35">
        <f t="shared" si="5"/>
        <v>193.99</v>
      </c>
      <c r="AS6" s="35">
        <f t="shared" si="5"/>
        <v>139.02000000000001</v>
      </c>
      <c r="AT6" s="34" t="str">
        <f>IF(AT7="","",IF(AT7="-","【-】","【"&amp;SUBSTITUTE(TEXT(AT7,"#,##0.00"),"-","△")&amp;"】"))</f>
        <v>【121.19】</v>
      </c>
      <c r="AU6" s="35" t="str">
        <f>IF(AU7="",NA(),AU7)</f>
        <v>-</v>
      </c>
      <c r="AV6" s="35" t="str">
        <f t="shared" ref="AV6:BD6" si="6">IF(AV7="",NA(),AV7)</f>
        <v>-</v>
      </c>
      <c r="AW6" s="35">
        <f t="shared" si="6"/>
        <v>35.909999999999997</v>
      </c>
      <c r="AX6" s="35">
        <f t="shared" si="6"/>
        <v>41.56</v>
      </c>
      <c r="AY6" s="35">
        <f t="shared" si="6"/>
        <v>49.52</v>
      </c>
      <c r="AZ6" s="35" t="str">
        <f t="shared" si="6"/>
        <v>-</v>
      </c>
      <c r="BA6" s="35" t="str">
        <f t="shared" si="6"/>
        <v>-</v>
      </c>
      <c r="BB6" s="35">
        <f t="shared" si="6"/>
        <v>29.54</v>
      </c>
      <c r="BC6" s="35">
        <f t="shared" si="6"/>
        <v>26.99</v>
      </c>
      <c r="BD6" s="35">
        <f t="shared" si="6"/>
        <v>29.13</v>
      </c>
      <c r="BE6" s="34" t="str">
        <f>IF(BE7="","",IF(BE7="-","【-】","【"&amp;SUBSTITUTE(TEXT(BE7,"#,##0.00"),"-","△")&amp;"】"))</f>
        <v>【32.80】</v>
      </c>
      <c r="BF6" s="35" t="str">
        <f>IF(BF7="",NA(),BF7)</f>
        <v>-</v>
      </c>
      <c r="BG6" s="35" t="str">
        <f t="shared" ref="BG6:BO6" si="7">IF(BG7="",NA(),BG7)</f>
        <v>-</v>
      </c>
      <c r="BH6" s="35">
        <f t="shared" si="7"/>
        <v>689.5</v>
      </c>
      <c r="BI6" s="35">
        <f t="shared" si="7"/>
        <v>1019.2</v>
      </c>
      <c r="BJ6" s="35">
        <f t="shared" si="7"/>
        <v>1372.8</v>
      </c>
      <c r="BK6" s="35" t="str">
        <f t="shared" si="7"/>
        <v>-</v>
      </c>
      <c r="BL6" s="35" t="str">
        <f t="shared" si="7"/>
        <v>-</v>
      </c>
      <c r="BM6" s="35">
        <f t="shared" si="7"/>
        <v>789.46</v>
      </c>
      <c r="BN6" s="35">
        <f t="shared" si="7"/>
        <v>826.83</v>
      </c>
      <c r="BO6" s="35">
        <f t="shared" si="7"/>
        <v>867.83</v>
      </c>
      <c r="BP6" s="34" t="str">
        <f>IF(BP7="","",IF(BP7="-","【-】","【"&amp;SUBSTITUTE(TEXT(BP7,"#,##0.00"),"-","△")&amp;"】"))</f>
        <v>【832.52】</v>
      </c>
      <c r="BQ6" s="35" t="str">
        <f>IF(BQ7="",NA(),BQ7)</f>
        <v>-</v>
      </c>
      <c r="BR6" s="35" t="str">
        <f t="shared" ref="BR6:BZ6" si="8">IF(BR7="",NA(),BR7)</f>
        <v>-</v>
      </c>
      <c r="BS6" s="35">
        <f t="shared" si="8"/>
        <v>47.7</v>
      </c>
      <c r="BT6" s="35">
        <f t="shared" si="8"/>
        <v>48.41</v>
      </c>
      <c r="BU6" s="35">
        <f t="shared" si="8"/>
        <v>52.12</v>
      </c>
      <c r="BV6" s="35" t="str">
        <f t="shared" si="8"/>
        <v>-</v>
      </c>
      <c r="BW6" s="35" t="str">
        <f t="shared" si="8"/>
        <v>-</v>
      </c>
      <c r="BX6" s="35">
        <f t="shared" si="8"/>
        <v>57.77</v>
      </c>
      <c r="BY6" s="35">
        <f t="shared" si="8"/>
        <v>57.31</v>
      </c>
      <c r="BZ6" s="35">
        <f t="shared" si="8"/>
        <v>57.08</v>
      </c>
      <c r="CA6" s="34" t="str">
        <f>IF(CA7="","",IF(CA7="-","【-】","【"&amp;SUBSTITUTE(TEXT(CA7,"#,##0.00"),"-","△")&amp;"】"))</f>
        <v>【60.94】</v>
      </c>
      <c r="CB6" s="35" t="str">
        <f>IF(CB7="",NA(),CB7)</f>
        <v>-</v>
      </c>
      <c r="CC6" s="35" t="str">
        <f t="shared" ref="CC6:CK6" si="9">IF(CC7="",NA(),CC7)</f>
        <v>-</v>
      </c>
      <c r="CD6" s="35">
        <f t="shared" si="9"/>
        <v>321.52999999999997</v>
      </c>
      <c r="CE6" s="35">
        <f t="shared" si="9"/>
        <v>314.37</v>
      </c>
      <c r="CF6" s="35">
        <f t="shared" si="9"/>
        <v>292.14</v>
      </c>
      <c r="CG6" s="35" t="str">
        <f t="shared" si="9"/>
        <v>-</v>
      </c>
      <c r="CH6" s="35" t="str">
        <f t="shared" si="9"/>
        <v>-</v>
      </c>
      <c r="CI6" s="35">
        <f t="shared" si="9"/>
        <v>274.35000000000002</v>
      </c>
      <c r="CJ6" s="35">
        <f t="shared" si="9"/>
        <v>273.52</v>
      </c>
      <c r="CK6" s="35">
        <f t="shared" si="9"/>
        <v>274.99</v>
      </c>
      <c r="CL6" s="34" t="str">
        <f>IF(CL7="","",IF(CL7="-","【-】","【"&amp;SUBSTITUTE(TEXT(CL7,"#,##0.00"),"-","△")&amp;"】"))</f>
        <v>【253.04】</v>
      </c>
      <c r="CM6" s="35" t="str">
        <f>IF(CM7="",NA(),CM7)</f>
        <v>-</v>
      </c>
      <c r="CN6" s="35" t="str">
        <f t="shared" ref="CN6:CV6" si="10">IF(CN7="",NA(),CN7)</f>
        <v>-</v>
      </c>
      <c r="CO6" s="35">
        <f t="shared" si="10"/>
        <v>29.66</v>
      </c>
      <c r="CP6" s="35">
        <f t="shared" si="10"/>
        <v>30.01</v>
      </c>
      <c r="CQ6" s="35">
        <f t="shared" si="10"/>
        <v>30.24</v>
      </c>
      <c r="CR6" s="35" t="str">
        <f t="shared" si="10"/>
        <v>-</v>
      </c>
      <c r="CS6" s="35" t="str">
        <f t="shared" si="10"/>
        <v>-</v>
      </c>
      <c r="CT6" s="35">
        <f t="shared" si="10"/>
        <v>50.68</v>
      </c>
      <c r="CU6" s="35">
        <f t="shared" si="10"/>
        <v>50.14</v>
      </c>
      <c r="CV6" s="35">
        <f t="shared" si="10"/>
        <v>54.83</v>
      </c>
      <c r="CW6" s="34" t="str">
        <f>IF(CW7="","",IF(CW7="-","【-】","【"&amp;SUBSTITUTE(TEXT(CW7,"#,##0.00"),"-","△")&amp;"】"))</f>
        <v>【54.84】</v>
      </c>
      <c r="CX6" s="35" t="str">
        <f>IF(CX7="",NA(),CX7)</f>
        <v>-</v>
      </c>
      <c r="CY6" s="35" t="str">
        <f t="shared" ref="CY6:DG6" si="11">IF(CY7="",NA(),CY7)</f>
        <v>-</v>
      </c>
      <c r="CZ6" s="35">
        <f t="shared" si="11"/>
        <v>55.36</v>
      </c>
      <c r="DA6" s="35">
        <f t="shared" si="11"/>
        <v>58.47</v>
      </c>
      <c r="DB6" s="35">
        <f t="shared" si="11"/>
        <v>63.2</v>
      </c>
      <c r="DC6" s="35" t="str">
        <f t="shared" si="11"/>
        <v>-</v>
      </c>
      <c r="DD6" s="35" t="str">
        <f t="shared" si="11"/>
        <v>-</v>
      </c>
      <c r="DE6" s="35">
        <f t="shared" si="11"/>
        <v>84.86</v>
      </c>
      <c r="DF6" s="35">
        <f t="shared" si="11"/>
        <v>84.98</v>
      </c>
      <c r="DG6" s="35">
        <f t="shared" si="11"/>
        <v>84.7</v>
      </c>
      <c r="DH6" s="34" t="str">
        <f>IF(DH7="","",IF(DH7="-","【-】","【"&amp;SUBSTITUTE(TEXT(DH7,"#,##0.00"),"-","△")&amp;"】"))</f>
        <v>【86.60】</v>
      </c>
      <c r="DI6" s="35" t="str">
        <f>IF(DI7="",NA(),DI7)</f>
        <v>-</v>
      </c>
      <c r="DJ6" s="35" t="str">
        <f t="shared" ref="DJ6:DR6" si="12">IF(DJ7="",NA(),DJ7)</f>
        <v>-</v>
      </c>
      <c r="DK6" s="35">
        <f t="shared" si="12"/>
        <v>3.09</v>
      </c>
      <c r="DL6" s="35">
        <f t="shared" si="12"/>
        <v>6.18</v>
      </c>
      <c r="DM6" s="35">
        <f t="shared" si="12"/>
        <v>9.11</v>
      </c>
      <c r="DN6" s="35" t="str">
        <f t="shared" si="12"/>
        <v>-</v>
      </c>
      <c r="DO6" s="35" t="str">
        <f t="shared" si="12"/>
        <v>-</v>
      </c>
      <c r="DP6" s="35">
        <f t="shared" si="12"/>
        <v>24.13</v>
      </c>
      <c r="DQ6" s="35">
        <f t="shared" si="12"/>
        <v>23.06</v>
      </c>
      <c r="DR6" s="35">
        <f t="shared" si="12"/>
        <v>20.34</v>
      </c>
      <c r="DS6" s="34" t="str">
        <f>IF(DS7="","",IF(DS7="-","【-】","【"&amp;SUBSTITUTE(TEXT(DS7,"#,##0.00"),"-","△")&amp;"】"))</f>
        <v>【22.21】</v>
      </c>
      <c r="DT6" s="35" t="str">
        <f>IF(DT7="",NA(),DT7)</f>
        <v>-</v>
      </c>
      <c r="DU6" s="35" t="str">
        <f t="shared" ref="DU6:EC6" si="13">IF(DU7="",NA(),DU7)</f>
        <v>-</v>
      </c>
      <c r="DV6" s="34">
        <f t="shared" si="13"/>
        <v>0</v>
      </c>
      <c r="DW6" s="34">
        <f t="shared" si="13"/>
        <v>0</v>
      </c>
      <c r="DX6" s="34">
        <f t="shared" si="13"/>
        <v>0</v>
      </c>
      <c r="DY6" s="35" t="str">
        <f t="shared" si="13"/>
        <v>-</v>
      </c>
      <c r="DZ6" s="35" t="str">
        <f t="shared" si="13"/>
        <v>-</v>
      </c>
      <c r="EA6" s="34">
        <f t="shared" si="13"/>
        <v>0</v>
      </c>
      <c r="EB6" s="34">
        <f t="shared" si="13"/>
        <v>0</v>
      </c>
      <c r="EC6" s="34">
        <f t="shared" si="13"/>
        <v>0</v>
      </c>
      <c r="ED6" s="34" t="str">
        <f>IF(ED7="","",IF(ED7="-","【-】","【"&amp;SUBSTITUTE(TEXT(ED7,"#,##0.00"),"-","△")&amp;"】"))</f>
        <v>【0.00】</v>
      </c>
      <c r="EE6" s="35" t="str">
        <f>IF(EE7="",NA(),EE7)</f>
        <v>-</v>
      </c>
      <c r="EF6" s="35" t="str">
        <f t="shared" ref="EF6:EN6" si="14">IF(EF7="",NA(),EF7)</f>
        <v>-</v>
      </c>
      <c r="EG6" s="34">
        <f t="shared" si="14"/>
        <v>0</v>
      </c>
      <c r="EH6" s="34">
        <f t="shared" si="14"/>
        <v>0</v>
      </c>
      <c r="EI6" s="34">
        <f t="shared" si="14"/>
        <v>0</v>
      </c>
      <c r="EJ6" s="35" t="str">
        <f t="shared" si="14"/>
        <v>-</v>
      </c>
      <c r="EK6" s="35" t="str">
        <f t="shared" si="14"/>
        <v>-</v>
      </c>
      <c r="EL6" s="35">
        <f t="shared" si="14"/>
        <v>0.01</v>
      </c>
      <c r="EM6" s="35">
        <f t="shared" si="14"/>
        <v>0.02</v>
      </c>
      <c r="EN6" s="35">
        <f t="shared" si="14"/>
        <v>0.25</v>
      </c>
      <c r="EO6" s="34" t="str">
        <f>IF(EO7="","",IF(EO7="-","【-】","【"&amp;SUBSTITUTE(TEXT(EO7,"#,##0.00"),"-","△")&amp;"】"))</f>
        <v>【0.16】</v>
      </c>
    </row>
    <row r="7" spans="1:148" s="36" customFormat="1" x14ac:dyDescent="0.15">
      <c r="A7" s="28"/>
      <c r="B7" s="37">
        <v>2020</v>
      </c>
      <c r="C7" s="37">
        <v>45012</v>
      </c>
      <c r="D7" s="37">
        <v>46</v>
      </c>
      <c r="E7" s="37">
        <v>17</v>
      </c>
      <c r="F7" s="37">
        <v>5</v>
      </c>
      <c r="G7" s="37">
        <v>0</v>
      </c>
      <c r="H7" s="37" t="s">
        <v>95</v>
      </c>
      <c r="I7" s="37" t="s">
        <v>96</v>
      </c>
      <c r="J7" s="37" t="s">
        <v>97</v>
      </c>
      <c r="K7" s="37" t="s">
        <v>98</v>
      </c>
      <c r="L7" s="37" t="s">
        <v>99</v>
      </c>
      <c r="M7" s="37" t="s">
        <v>100</v>
      </c>
      <c r="N7" s="38" t="s">
        <v>101</v>
      </c>
      <c r="O7" s="38">
        <v>68.45</v>
      </c>
      <c r="P7" s="38">
        <v>12.41</v>
      </c>
      <c r="Q7" s="38">
        <v>93.22</v>
      </c>
      <c r="R7" s="38">
        <v>2910</v>
      </c>
      <c r="S7" s="38">
        <v>15548</v>
      </c>
      <c r="T7" s="38">
        <v>82.16</v>
      </c>
      <c r="U7" s="38">
        <v>189.24</v>
      </c>
      <c r="V7" s="38">
        <v>1916</v>
      </c>
      <c r="W7" s="38">
        <v>3.63</v>
      </c>
      <c r="X7" s="38">
        <v>527.82000000000005</v>
      </c>
      <c r="Y7" s="38" t="s">
        <v>101</v>
      </c>
      <c r="Z7" s="38" t="s">
        <v>101</v>
      </c>
      <c r="AA7" s="38">
        <v>121.08</v>
      </c>
      <c r="AB7" s="38">
        <v>99.98</v>
      </c>
      <c r="AC7" s="38">
        <v>103.8</v>
      </c>
      <c r="AD7" s="38" t="s">
        <v>101</v>
      </c>
      <c r="AE7" s="38" t="s">
        <v>101</v>
      </c>
      <c r="AF7" s="38">
        <v>101.77</v>
      </c>
      <c r="AG7" s="38">
        <v>103.6</v>
      </c>
      <c r="AH7" s="38">
        <v>106.37</v>
      </c>
      <c r="AI7" s="38">
        <v>104.99</v>
      </c>
      <c r="AJ7" s="38" t="s">
        <v>101</v>
      </c>
      <c r="AK7" s="38" t="s">
        <v>101</v>
      </c>
      <c r="AL7" s="38">
        <v>0</v>
      </c>
      <c r="AM7" s="38">
        <v>0</v>
      </c>
      <c r="AN7" s="38">
        <v>0</v>
      </c>
      <c r="AO7" s="38" t="s">
        <v>101</v>
      </c>
      <c r="AP7" s="38" t="s">
        <v>101</v>
      </c>
      <c r="AQ7" s="38">
        <v>227.4</v>
      </c>
      <c r="AR7" s="38">
        <v>193.99</v>
      </c>
      <c r="AS7" s="38">
        <v>139.02000000000001</v>
      </c>
      <c r="AT7" s="38">
        <v>121.19</v>
      </c>
      <c r="AU7" s="38" t="s">
        <v>101</v>
      </c>
      <c r="AV7" s="38" t="s">
        <v>101</v>
      </c>
      <c r="AW7" s="38">
        <v>35.909999999999997</v>
      </c>
      <c r="AX7" s="38">
        <v>41.56</v>
      </c>
      <c r="AY7" s="38">
        <v>49.52</v>
      </c>
      <c r="AZ7" s="38" t="s">
        <v>101</v>
      </c>
      <c r="BA7" s="38" t="s">
        <v>101</v>
      </c>
      <c r="BB7" s="38">
        <v>29.54</v>
      </c>
      <c r="BC7" s="38">
        <v>26.99</v>
      </c>
      <c r="BD7" s="38">
        <v>29.13</v>
      </c>
      <c r="BE7" s="38">
        <v>32.799999999999997</v>
      </c>
      <c r="BF7" s="38" t="s">
        <v>101</v>
      </c>
      <c r="BG7" s="38" t="s">
        <v>101</v>
      </c>
      <c r="BH7" s="38">
        <v>689.5</v>
      </c>
      <c r="BI7" s="38">
        <v>1019.2</v>
      </c>
      <c r="BJ7" s="38">
        <v>1372.8</v>
      </c>
      <c r="BK7" s="38" t="s">
        <v>101</v>
      </c>
      <c r="BL7" s="38" t="s">
        <v>101</v>
      </c>
      <c r="BM7" s="38">
        <v>789.46</v>
      </c>
      <c r="BN7" s="38">
        <v>826.83</v>
      </c>
      <c r="BO7" s="38">
        <v>867.83</v>
      </c>
      <c r="BP7" s="38">
        <v>832.52</v>
      </c>
      <c r="BQ7" s="38" t="s">
        <v>101</v>
      </c>
      <c r="BR7" s="38" t="s">
        <v>101</v>
      </c>
      <c r="BS7" s="38">
        <v>47.7</v>
      </c>
      <c r="BT7" s="38">
        <v>48.41</v>
      </c>
      <c r="BU7" s="38">
        <v>52.12</v>
      </c>
      <c r="BV7" s="38" t="s">
        <v>101</v>
      </c>
      <c r="BW7" s="38" t="s">
        <v>101</v>
      </c>
      <c r="BX7" s="38">
        <v>57.77</v>
      </c>
      <c r="BY7" s="38">
        <v>57.31</v>
      </c>
      <c r="BZ7" s="38">
        <v>57.08</v>
      </c>
      <c r="CA7" s="38">
        <v>60.94</v>
      </c>
      <c r="CB7" s="38" t="s">
        <v>101</v>
      </c>
      <c r="CC7" s="38" t="s">
        <v>101</v>
      </c>
      <c r="CD7" s="38">
        <v>321.52999999999997</v>
      </c>
      <c r="CE7" s="38">
        <v>314.37</v>
      </c>
      <c r="CF7" s="38">
        <v>292.14</v>
      </c>
      <c r="CG7" s="38" t="s">
        <v>101</v>
      </c>
      <c r="CH7" s="38" t="s">
        <v>101</v>
      </c>
      <c r="CI7" s="38">
        <v>274.35000000000002</v>
      </c>
      <c r="CJ7" s="38">
        <v>273.52</v>
      </c>
      <c r="CK7" s="38">
        <v>274.99</v>
      </c>
      <c r="CL7" s="38">
        <v>253.04</v>
      </c>
      <c r="CM7" s="38" t="s">
        <v>101</v>
      </c>
      <c r="CN7" s="38" t="s">
        <v>101</v>
      </c>
      <c r="CO7" s="38">
        <v>29.66</v>
      </c>
      <c r="CP7" s="38">
        <v>30.01</v>
      </c>
      <c r="CQ7" s="38">
        <v>30.24</v>
      </c>
      <c r="CR7" s="38" t="s">
        <v>101</v>
      </c>
      <c r="CS7" s="38" t="s">
        <v>101</v>
      </c>
      <c r="CT7" s="38">
        <v>50.68</v>
      </c>
      <c r="CU7" s="38">
        <v>50.14</v>
      </c>
      <c r="CV7" s="38">
        <v>54.83</v>
      </c>
      <c r="CW7" s="38">
        <v>54.84</v>
      </c>
      <c r="CX7" s="38" t="s">
        <v>101</v>
      </c>
      <c r="CY7" s="38" t="s">
        <v>101</v>
      </c>
      <c r="CZ7" s="38">
        <v>55.36</v>
      </c>
      <c r="DA7" s="38">
        <v>58.47</v>
      </c>
      <c r="DB7" s="38">
        <v>63.2</v>
      </c>
      <c r="DC7" s="38" t="s">
        <v>101</v>
      </c>
      <c r="DD7" s="38" t="s">
        <v>101</v>
      </c>
      <c r="DE7" s="38">
        <v>84.86</v>
      </c>
      <c r="DF7" s="38">
        <v>84.98</v>
      </c>
      <c r="DG7" s="38">
        <v>84.7</v>
      </c>
      <c r="DH7" s="38">
        <v>86.6</v>
      </c>
      <c r="DI7" s="38" t="s">
        <v>101</v>
      </c>
      <c r="DJ7" s="38" t="s">
        <v>101</v>
      </c>
      <c r="DK7" s="38">
        <v>3.09</v>
      </c>
      <c r="DL7" s="38">
        <v>6.18</v>
      </c>
      <c r="DM7" s="38">
        <v>9.11</v>
      </c>
      <c r="DN7" s="38" t="s">
        <v>101</v>
      </c>
      <c r="DO7" s="38" t="s">
        <v>101</v>
      </c>
      <c r="DP7" s="38">
        <v>24.13</v>
      </c>
      <c r="DQ7" s="38">
        <v>23.06</v>
      </c>
      <c r="DR7" s="38">
        <v>20.34</v>
      </c>
      <c r="DS7" s="38">
        <v>22.21</v>
      </c>
      <c r="DT7" s="38" t="s">
        <v>101</v>
      </c>
      <c r="DU7" s="38" t="s">
        <v>101</v>
      </c>
      <c r="DV7" s="38">
        <v>0</v>
      </c>
      <c r="DW7" s="38">
        <v>0</v>
      </c>
      <c r="DX7" s="38">
        <v>0</v>
      </c>
      <c r="DY7" s="38" t="s">
        <v>101</v>
      </c>
      <c r="DZ7" s="38" t="s">
        <v>101</v>
      </c>
      <c r="EA7" s="38">
        <v>0</v>
      </c>
      <c r="EB7" s="38">
        <v>0</v>
      </c>
      <c r="EC7" s="38">
        <v>0</v>
      </c>
      <c r="ED7" s="38">
        <v>0</v>
      </c>
      <c r="EE7" s="38" t="s">
        <v>101</v>
      </c>
      <c r="EF7" s="38" t="s">
        <v>101</v>
      </c>
      <c r="EG7" s="38">
        <v>0</v>
      </c>
      <c r="EH7" s="38">
        <v>0</v>
      </c>
      <c r="EI7" s="38">
        <v>0</v>
      </c>
      <c r="EJ7" s="38" t="s">
        <v>101</v>
      </c>
      <c r="EK7" s="38" t="s">
        <v>101</v>
      </c>
      <c r="EL7" s="38">
        <v>0.01</v>
      </c>
      <c r="EM7" s="38">
        <v>0.02</v>
      </c>
      <c r="EN7" s="38">
        <v>0.25</v>
      </c>
      <c r="EO7" s="38">
        <v>0.16</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107</v>
      </c>
    </row>
    <row r="12" spans="1:148" x14ac:dyDescent="0.15">
      <c r="B12">
        <v>1</v>
      </c>
      <c r="C12">
        <v>1</v>
      </c>
      <c r="D12">
        <v>1</v>
      </c>
      <c r="E12">
        <v>1</v>
      </c>
      <c r="F12">
        <v>2</v>
      </c>
      <c r="G12" t="s">
        <v>108</v>
      </c>
    </row>
    <row r="13" spans="1:148" x14ac:dyDescent="0.15">
      <c r="B13" t="s">
        <v>109</v>
      </c>
      <c r="C13" t="s">
        <v>109</v>
      </c>
      <c r="D13" t="s">
        <v>109</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2022-01-27T23:52:29Z</cp:lastPrinted>
  <dcterms:created xsi:type="dcterms:W3CDTF">2021-12-03T07:29:24Z</dcterms:created>
  <dcterms:modified xsi:type="dcterms:W3CDTF">2022-01-27T23:52:34Z</dcterms:modified>
  <cp:category/>
</cp:coreProperties>
</file>