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425452\Desktop\通知\"/>
    </mc:Choice>
  </mc:AlternateContent>
  <xr:revisionPtr revIDLastSave="0" documentId="13_ncr:1_{0697A59B-4145-4C25-8AFD-1F24B6191426}" xr6:coauthVersionLast="45" xr6:coauthVersionMax="45" xr10:uidLastSave="{00000000-0000-0000-0000-000000000000}"/>
  <workbookProtection workbookAlgorithmName="SHA-512" workbookHashValue="KgsP8z3W3btU3IrkjoRTXsr2YUfI+O/518jS1lAjTRND6og5jzl32Ht0O/R8vV0LwdCc6688SvWoHFDyJ4O1tQ==" workbookSaltValue="+yO+LzhuuvaHuXV5B6yj2g==" workbookSpinCount="100000" lockStructure="1"/>
  <bookViews>
    <workbookView xWindow="-120" yWindow="-120" windowWidth="19440" windowHeight="1500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R6" i="5"/>
  <c r="Q6" i="5"/>
  <c r="W10" i="4" s="1"/>
  <c r="P6" i="5"/>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L8" i="4"/>
  <c r="AD8" i="4"/>
  <c r="I8" i="4"/>
  <c r="B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<sst xmlns="http://schemas.openxmlformats.org/spreadsheetml/2006/main" count="236" uniqueCount="120">
  <si>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</si>
  <si>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</si>
  <si>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</si>
  <si>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</si>
  <si>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</si>
  <si>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</si>
  <si>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</si>
  <si>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</si>
  <si>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</si>
  <si>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</si>
  <si>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</si>
  <si>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</si>
  <si>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</si>
  <si>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</si>
  <si>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</si>
  <si>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</si>
  <si>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</si>
  <si>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</si>
  <si>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</si>
  <si>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</si>
  <si>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</si>
  <si>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</si>
  <si>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</si>
  <si>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</si>
  <si>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</si>
  <si>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</si>
  <si>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</si>
  <si>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</si>
  <si>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</si>
  <si>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</si>
  <si>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</si>
  <si>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</si>
  <si>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</si>
  <si>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</si>
  <si>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</si>
  <si>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</si>
  <si>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</si>
  <si>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</si>
  <si>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</si>
  <si>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</si>
  <si>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</si>
  <si>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</si>
  <si>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</si>
  <si>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</si>
  <si>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</si>
  <si>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</si>
  <si>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</si>
  <si>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</si>
  <si>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</si>
  <si>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</si>
  <si>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</si>
  <si>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</si>
  <si>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</si>
  <si>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</si>
  <si>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</si>
  <si>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</si>
  <si>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</si>
  <si>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</si>
  <si>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</si>
  <si>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</si>
  <si>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</si>
  <si>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</si>
  <si>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</si>
  <si>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</si>
  <si>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</si>
  <si>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</si>
  <si>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</si>
  <si>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</si>
  <si>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</si>
  <si>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</si>
  <si>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</si>
  <si>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</si>
  <si>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</si>
  <si>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</si>
  <si>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</si>
  <si>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</si>
  <si>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</si>
  <si>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</si>
  <si>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</si>
  <si>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</si>
  <si>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</si>
  <si>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</si>
  <si>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</si>
  <si>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</si>
  <si>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</si>
  <si>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</si>
  <si>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</si>
  <si>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</si>
  <si>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</si>
  <si>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</si>
  <si>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</si>
  <si>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</si>
  <si>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</si>
  <si>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</si>
  <si>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</si>
  <si>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</si>
  <si>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</si>
  <si>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</si>
  <si>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加美町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</si>
  <si>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</si>
  <si>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</si>
  <si>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</si>
  <si>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</si>
  <si>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</si>
  <si>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</si>
  <si>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</si>
  <si>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</si>
  <si>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</si>
  <si>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</si>
  <si>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</si>
  <si>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</si>
  <si>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</si>
  <si>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</si>
  <si>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</si>
  <si>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</si>
  <si>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</si>
  <si>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</si>
  <si>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①収益的収支比率　⑤経費回収率
　収益的収支比率は増加傾向にある。使用料収入の不足を補うために、一般会計繰入金を増額したことに起因する。経費回収率は類似団体を上回り、８０～９０％を推移している。
④企業債残高対事業規模比率
　平成１５～１９年度に下水道管渠整備を前倒しで実施した経緯があり、元利償還額が高額となっていた。据置期間を経過した企業債の償還が開始されたことにより、増加傾向にある。
⑥汚水処理原価
　修繕費の増加に伴い、汚水処理原価が増加した。今後は人口減少による有収水量の低下が汚水処理原価の引上げに直結していく。
⑦施設利用率
　類似団体の平均値を上回って推移しているが、今後は人口減少が進むにつれて、施設利用率も減少していく。
⑧水洗化率
　水洗化率向上のため、広報誌やホームページを活用した「水洗便所等改造資金融資あっせん事業」の周知に努めている。しかし、人口減少と高齢化が進み、新たな接続は伸び悩んでいる。今後も供用開始区域内の未接続者に対する普及活動を継続する。</t>
    <rPh sb="25" eb="27">
      <t>ゾウカ</t>
    </rPh>
    <rPh sb="27" eb="29">
      <t>ケイコウ</t>
    </rPh>
    <rPh sb="90" eb="92">
      <t>スイイ</t>
    </rPh>
    <rPh sb="115" eb="117">
      <t>ヘイセイ</t>
    </rPh>
    <rPh sb="122" eb="124">
      <t>ネンド</t>
    </rPh>
    <rPh sb="162" eb="166">
      <t>スエオキキカン</t>
    </rPh>
    <rPh sb="167" eb="169">
      <t>ケイカ</t>
    </rPh>
    <rPh sb="171" eb="173">
      <t>キギョウ</t>
    </rPh>
    <rPh sb="173" eb="174">
      <t>サイ</t>
    </rPh>
    <rPh sb="175" eb="177">
      <t>ショウカン</t>
    </rPh>
    <rPh sb="178" eb="180">
      <t>カイシ</t>
    </rPh>
    <rPh sb="189" eb="191">
      <t>ゾウカ</t>
    </rPh>
    <rPh sb="191" eb="193">
      <t>ケイコウ</t>
    </rPh>
    <rPh sb="320" eb="322">
      <t>ゲンショウ</t>
    </rPh>
    <rPh sb="346" eb="349">
      <t>コウホウシ</t>
    </rPh>
    <rPh sb="357" eb="359">
      <t>カツヨウ</t>
    </rPh>
    <rPh sb="366" eb="367">
      <t>トウ</t>
    </rPh>
    <phoneticPr fontId="4"/>
  </si>
  <si>
    <t>　供用開始から２０年以上が経過したため、処理場の設備についてストックマネジメント計画を策定した。施設のライフサイクルコストの低減を図り、計画的な修繕・更新を実施している。</t>
    <phoneticPr fontId="4"/>
  </si>
  <si>
    <t>　今後の経営環境は、施設の老朽化に伴う維持管理費の増加や人口減少による使用料収入の減少など、厳しさを増す一方である。したがって、経営戦略に基づいた経営基盤の強化や財政マネジメントの向上が求められる。具体的には、使用料収入を確保するために、修繕費の増加を見込んだ将来的な使用料改定を検討している。
　地方公営企業会計適用については、令和６年度の法適化を目指し、導入準備を進めている。法適化により、自団体の経理内容を明確化し、透明性を高めることで、経営の安定化に努める。</t>
    <rPh sb="99" eb="102">
      <t>グタイテキ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</si>
</sst>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DB5-435E-B748-0A32052E142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0.13</c:v>
                </c:pt>
                <c:pt idx="2">
                  <c:v>0.12</c:v>
                </c:pt>
                <c:pt idx="3">
                  <c:v>0.1</c:v>
                </c:pt>
                <c:pt idx="4">
                  <c:v>0.32</c:v>
                </c:pt>
              </c:numCache>
            </c:numRef>
          </c:val>
          <c:smooth val="0"/>
          <c:extLst>
            <c:ext xmlns:c16="http://schemas.microsoft.com/office/drawing/2014/chart" uri="{C3380CC4-5D6E-409C-BE32-E72D297353CC}">
              <c16:uniqueId val="{00000001-4DB5-435E-B748-0A32052E142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91.72</c:v>
                </c:pt>
                <c:pt idx="1">
                  <c:v>89.15</c:v>
                </c:pt>
                <c:pt idx="2">
                  <c:v>62.31</c:v>
                </c:pt>
                <c:pt idx="3">
                  <c:v>63.04</c:v>
                </c:pt>
                <c:pt idx="4">
                  <c:v>66.11</c:v>
                </c:pt>
              </c:numCache>
            </c:numRef>
          </c:val>
          <c:extLst>
            <c:ext xmlns:c16="http://schemas.microsoft.com/office/drawing/2014/chart" uri="{C3380CC4-5D6E-409C-BE32-E72D297353CC}">
              <c16:uniqueId val="{00000000-D821-461C-8BEB-F75BA014F9A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49.25</c:v>
                </c:pt>
                <c:pt idx="1">
                  <c:v>50.24</c:v>
                </c:pt>
                <c:pt idx="2">
                  <c:v>49.68</c:v>
                </c:pt>
                <c:pt idx="3">
                  <c:v>49.27</c:v>
                </c:pt>
                <c:pt idx="4">
                  <c:v>49.47</c:v>
                </c:pt>
              </c:numCache>
            </c:numRef>
          </c:val>
          <c:smooth val="0"/>
          <c:extLst>
            <c:ext xmlns:c16="http://schemas.microsoft.com/office/drawing/2014/chart" uri="{C3380CC4-5D6E-409C-BE32-E72D297353CC}">
              <c16:uniqueId val="{00000001-D821-461C-8BEB-F75BA014F9A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74.95</c:v>
                </c:pt>
                <c:pt idx="1">
                  <c:v>74.52</c:v>
                </c:pt>
                <c:pt idx="2">
                  <c:v>75.92</c:v>
                </c:pt>
                <c:pt idx="3">
                  <c:v>76.34</c:v>
                </c:pt>
                <c:pt idx="4">
                  <c:v>76.97</c:v>
                </c:pt>
              </c:numCache>
            </c:numRef>
          </c:val>
          <c:extLst>
            <c:ext xmlns:c16="http://schemas.microsoft.com/office/drawing/2014/chart" uri="{C3380CC4-5D6E-409C-BE32-E72D297353CC}">
              <c16:uniqueId val="{00000000-EF18-47D4-8240-47263A4079C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84.17</c:v>
                </c:pt>
                <c:pt idx="2">
                  <c:v>83.35</c:v>
                </c:pt>
                <c:pt idx="3">
                  <c:v>83.16</c:v>
                </c:pt>
                <c:pt idx="4">
                  <c:v>82.06</c:v>
                </c:pt>
              </c:numCache>
            </c:numRef>
          </c:val>
          <c:smooth val="0"/>
          <c:extLst>
            <c:ext xmlns:c16="http://schemas.microsoft.com/office/drawing/2014/chart" uri="{C3380CC4-5D6E-409C-BE32-E72D297353CC}">
              <c16:uniqueId val="{00000001-EF18-47D4-8240-47263A4079C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63.07</c:v>
                </c:pt>
                <c:pt idx="1">
                  <c:v>63.6</c:v>
                </c:pt>
                <c:pt idx="2">
                  <c:v>64.36</c:v>
                </c:pt>
                <c:pt idx="3">
                  <c:v>66.83</c:v>
                </c:pt>
                <c:pt idx="4">
                  <c:v>72.44</c:v>
                </c:pt>
              </c:numCache>
            </c:numRef>
          </c:val>
          <c:extLst>
            <c:ext xmlns:c16="http://schemas.microsoft.com/office/drawing/2014/chart" uri="{C3380CC4-5D6E-409C-BE32-E72D297353CC}">
              <c16:uniqueId val="{00000000-8D12-49C2-8A75-161FFF0C240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12-49C2-8A75-161FFF0C240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D64-4516-9141-C7E0C4E0133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64-4516-9141-C7E0C4E0133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E0D-4CB9-BB02-EE56A4579E9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E0D-4CB9-BB02-EE56A4579E9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6EA-431E-A7A3-0365D553DD9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EA-431E-A7A3-0365D553DD9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84-44EC-AAAC-DFBB12BF666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84-44EC-AAAC-DFBB12BF666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657.46</c:v>
                </c:pt>
                <c:pt idx="1">
                  <c:v>451.62</c:v>
                </c:pt>
                <c:pt idx="2">
                  <c:v>351.19</c:v>
                </c:pt>
                <c:pt idx="3">
                  <c:v>498.98</c:v>
                </c:pt>
                <c:pt idx="4">
                  <c:v>526.17999999999995</c:v>
                </c:pt>
              </c:numCache>
            </c:numRef>
          </c:val>
          <c:extLst>
            <c:ext xmlns:c16="http://schemas.microsoft.com/office/drawing/2014/chart" uri="{C3380CC4-5D6E-409C-BE32-E72D297353CC}">
              <c16:uniqueId val="{00000000-41ED-4E6B-BAE4-DA03E9C791E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1047.6500000000001</c:v>
                </c:pt>
                <c:pt idx="1">
                  <c:v>1124.26</c:v>
                </c:pt>
                <c:pt idx="2">
                  <c:v>1048.23</c:v>
                </c:pt>
                <c:pt idx="3">
                  <c:v>1130.42</c:v>
                </c:pt>
                <c:pt idx="4">
                  <c:v>1245.0999999999999</c:v>
                </c:pt>
              </c:numCache>
            </c:numRef>
          </c:val>
          <c:smooth val="0"/>
          <c:extLst>
            <c:ext xmlns:c16="http://schemas.microsoft.com/office/drawing/2014/chart" uri="{C3380CC4-5D6E-409C-BE32-E72D297353CC}">
              <c16:uniqueId val="{00000001-41ED-4E6B-BAE4-DA03E9C791E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91.3</c:v>
                </c:pt>
                <c:pt idx="1">
                  <c:v>94.52</c:v>
                </c:pt>
                <c:pt idx="2">
                  <c:v>89.87</c:v>
                </c:pt>
                <c:pt idx="3">
                  <c:v>90.04</c:v>
                </c:pt>
                <c:pt idx="4">
                  <c:v>87.29</c:v>
                </c:pt>
              </c:numCache>
            </c:numRef>
          </c:val>
          <c:extLst>
            <c:ext xmlns:c16="http://schemas.microsoft.com/office/drawing/2014/chart" uri="{C3380CC4-5D6E-409C-BE32-E72D297353CC}">
              <c16:uniqueId val="{00000000-C0B4-4526-859B-CFA6780A2C2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74.040000000000006</c:v>
                </c:pt>
                <c:pt idx="1">
                  <c:v>80.58</c:v>
                </c:pt>
                <c:pt idx="2">
                  <c:v>78.92</c:v>
                </c:pt>
                <c:pt idx="3">
                  <c:v>74.17</c:v>
                </c:pt>
                <c:pt idx="4">
                  <c:v>79.77</c:v>
                </c:pt>
              </c:numCache>
            </c:numRef>
          </c:val>
          <c:smooth val="0"/>
          <c:extLst>
            <c:ext xmlns:c16="http://schemas.microsoft.com/office/drawing/2014/chart" uri="{C3380CC4-5D6E-409C-BE32-E72D297353CC}">
              <c16:uniqueId val="{00000001-C0B4-4526-859B-CFA6780A2C2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203.22</c:v>
                </c:pt>
                <c:pt idx="1">
                  <c:v>195.68</c:v>
                </c:pt>
                <c:pt idx="2">
                  <c:v>204.82</c:v>
                </c:pt>
                <c:pt idx="3">
                  <c:v>206.16</c:v>
                </c:pt>
                <c:pt idx="4">
                  <c:v>213.59</c:v>
                </c:pt>
              </c:numCache>
            </c:numRef>
          </c:val>
          <c:extLst>
            <c:ext xmlns:c16="http://schemas.microsoft.com/office/drawing/2014/chart" uri="{C3380CC4-5D6E-409C-BE32-E72D297353CC}">
              <c16:uniqueId val="{00000000-2567-4B0F-8113-6B8C5EE047A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235.61</c:v>
                </c:pt>
                <c:pt idx="1">
                  <c:v>216.21</c:v>
                </c:pt>
                <c:pt idx="2">
                  <c:v>220.31</c:v>
                </c:pt>
                <c:pt idx="3">
                  <c:v>230.95</c:v>
                </c:pt>
                <c:pt idx="4">
                  <c:v>214.56</c:v>
                </c:pt>
              </c:numCache>
            </c:numRef>
          </c:val>
          <c:smooth val="0"/>
          <c:extLst>
            <c:ext xmlns:c16="http://schemas.microsoft.com/office/drawing/2014/chart" uri="{C3380CC4-5D6E-409C-BE32-E72D297353CC}">
              <c16:uniqueId val="{00000001-2567-4B0F-8113-6B8C5EE047A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J49"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宮城県　加美町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Cd2</v>
      </c>
      <c r="X8" s="49"/>
      <c r="Y8" s="49"/>
      <c r="Z8" s="49"/>
      <c r="AA8" s="49"/>
      <c r="AB8" s="49"/>
      <c r="AC8" s="49"/>
      <c r="AD8" s="50" t="str">
        <f>データ!$M$6</f>
        <v>非設置</v>
      </c>
      <c r="AE8" s="50"/>
      <c r="AF8" s="50"/>
      <c r="AG8" s="50"/>
      <c r="AH8" s="50"/>
      <c r="AI8" s="50"/>
      <c r="AJ8" s="50"/>
      <c r="AK8" s="3"/>
      <c r="AL8" s="51">
        <f>データ!S6</f>
        <v>22568</v>
      </c>
      <c r="AM8" s="51"/>
      <c r="AN8" s="51"/>
      <c r="AO8" s="51"/>
      <c r="AP8" s="51"/>
      <c r="AQ8" s="51"/>
      <c r="AR8" s="51"/>
      <c r="AS8" s="51"/>
      <c r="AT8" s="46">
        <f>データ!T6</f>
        <v>460.67</v>
      </c>
      <c r="AU8" s="46"/>
      <c r="AV8" s="46"/>
      <c r="AW8" s="46"/>
      <c r="AX8" s="46"/>
      <c r="AY8" s="46"/>
      <c r="AZ8" s="46"/>
      <c r="BA8" s="46"/>
      <c r="BB8" s="46">
        <f>データ!U6</f>
        <v>48.99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45.15</v>
      </c>
      <c r="Q10" s="46"/>
      <c r="R10" s="46"/>
      <c r="S10" s="46"/>
      <c r="T10" s="46"/>
      <c r="U10" s="46"/>
      <c r="V10" s="46"/>
      <c r="W10" s="46">
        <f>データ!Q6</f>
        <v>79.37</v>
      </c>
      <c r="X10" s="46"/>
      <c r="Y10" s="46"/>
      <c r="Z10" s="46"/>
      <c r="AA10" s="46"/>
      <c r="AB10" s="46"/>
      <c r="AC10" s="46"/>
      <c r="AD10" s="51">
        <f>データ!R6</f>
        <v>3302</v>
      </c>
      <c r="AE10" s="51"/>
      <c r="AF10" s="51"/>
      <c r="AG10" s="51"/>
      <c r="AH10" s="51"/>
      <c r="AI10" s="51"/>
      <c r="AJ10" s="51"/>
      <c r="AK10" s="2"/>
      <c r="AL10" s="51">
        <f>データ!V6</f>
        <v>10119</v>
      </c>
      <c r="AM10" s="51"/>
      <c r="AN10" s="51"/>
      <c r="AO10" s="51"/>
      <c r="AP10" s="51"/>
      <c r="AQ10" s="51"/>
      <c r="AR10" s="51"/>
      <c r="AS10" s="51"/>
      <c r="AT10" s="46">
        <f>データ!W6</f>
        <v>4.84</v>
      </c>
      <c r="AU10" s="46"/>
      <c r="AV10" s="46"/>
      <c r="AW10" s="46"/>
      <c r="AX10" s="46"/>
      <c r="AY10" s="46"/>
      <c r="AZ10" s="46"/>
      <c r="BA10" s="46"/>
      <c r="BB10" s="46">
        <f>データ!X6</f>
        <v>2090.6999999999998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【705.21】</v>
      </c>
      <c r="I86" s="26" t="str">
        <f>データ!CA6</f>
        <v>【98.96】</v>
      </c>
      <c r="J86" s="26" t="str">
        <f>データ!CL6</f>
        <v>【134.52】</v>
      </c>
      <c r="K86" s="26" t="str">
        <f>データ!CW6</f>
        <v>【59.57】</v>
      </c>
      <c r="L86" s="26" t="str">
        <f>データ!DH6</f>
        <v>【95.57】</v>
      </c>
      <c r="M86" s="26" t="s">
        <v>44</v>
      </c>
      <c r="N86" s="26" t="s">
        <v>44</v>
      </c>
      <c r="O86" s="26" t="str">
        <f>データ!EO6</f>
        <v>【0.30】</v>
      </c>
    </row>
  </sheetData>
  <sheetProtection algorithmName="SHA-512" hashValue="4/HflupmIycaDlGKsFBDtMn5jxddInVn7NILGAsrwy4GhG/u3XIvf3e1MZVblV4a/2XvrRVfrWlqGX/cDm6BqA==" saltValue="1w13/JuCwMlc2Bx9u+1nP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44458</v>
      </c>
      <c r="D6" s="33">
        <f t="shared" si="3"/>
        <v>47</v>
      </c>
      <c r="E6" s="33">
        <f t="shared" si="3"/>
        <v>17</v>
      </c>
      <c r="F6" s="33">
        <f t="shared" si="3"/>
        <v>1</v>
      </c>
      <c r="G6" s="33">
        <f t="shared" si="3"/>
        <v>0</v>
      </c>
      <c r="H6" s="33" t="str">
        <f t="shared" si="3"/>
        <v>宮城県　加美町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45.15</v>
      </c>
      <c r="Q6" s="34">
        <f t="shared" si="3"/>
        <v>79.37</v>
      </c>
      <c r="R6" s="34">
        <f t="shared" si="3"/>
        <v>3302</v>
      </c>
      <c r="S6" s="34">
        <f t="shared" si="3"/>
        <v>22568</v>
      </c>
      <c r="T6" s="34">
        <f t="shared" si="3"/>
        <v>460.67</v>
      </c>
      <c r="U6" s="34">
        <f t="shared" si="3"/>
        <v>48.99</v>
      </c>
      <c r="V6" s="34">
        <f t="shared" si="3"/>
        <v>10119</v>
      </c>
      <c r="W6" s="34">
        <f t="shared" si="3"/>
        <v>4.84</v>
      </c>
      <c r="X6" s="34">
        <f t="shared" si="3"/>
        <v>2090.6999999999998</v>
      </c>
      <c r="Y6" s="35">
        <f>IF(Y7="",NA(),Y7)</f>
        <v>63.07</v>
      </c>
      <c r="Z6" s="35">
        <f t="shared" ref="Z6:AH6" si="4">IF(Z7="",NA(),Z7)</f>
        <v>63.6</v>
      </c>
      <c r="AA6" s="35">
        <f t="shared" si="4"/>
        <v>64.36</v>
      </c>
      <c r="AB6" s="35">
        <f t="shared" si="4"/>
        <v>66.83</v>
      </c>
      <c r="AC6" s="35">
        <f t="shared" si="4"/>
        <v>72.44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657.46</v>
      </c>
      <c r="BG6" s="35">
        <f t="shared" ref="BG6:BO6" si="7">IF(BG7="",NA(),BG7)</f>
        <v>451.62</v>
      </c>
      <c r="BH6" s="35">
        <f t="shared" si="7"/>
        <v>351.19</v>
      </c>
      <c r="BI6" s="35">
        <f t="shared" si="7"/>
        <v>498.98</v>
      </c>
      <c r="BJ6" s="35">
        <f t="shared" si="7"/>
        <v>526.17999999999995</v>
      </c>
      <c r="BK6" s="35">
        <f t="shared" si="7"/>
        <v>1047.6500000000001</v>
      </c>
      <c r="BL6" s="35">
        <f t="shared" si="7"/>
        <v>1124.26</v>
      </c>
      <c r="BM6" s="35">
        <f t="shared" si="7"/>
        <v>1048.23</v>
      </c>
      <c r="BN6" s="35">
        <f t="shared" si="7"/>
        <v>1130.42</v>
      </c>
      <c r="BO6" s="35">
        <f t="shared" si="7"/>
        <v>1245.0999999999999</v>
      </c>
      <c r="BP6" s="34" t="str">
        <f>IF(BP7="","",IF(BP7="-","【-】","【"&amp;SUBSTITUTE(TEXT(BP7,"#,##0.00"),"-","△")&amp;"】"))</f>
        <v>【705.21】</v>
      </c>
      <c r="BQ6" s="35">
        <f>IF(BQ7="",NA(),BQ7)</f>
        <v>91.3</v>
      </c>
      <c r="BR6" s="35">
        <f t="shared" ref="BR6:BZ6" si="8">IF(BR7="",NA(),BR7)</f>
        <v>94.52</v>
      </c>
      <c r="BS6" s="35">
        <f t="shared" si="8"/>
        <v>89.87</v>
      </c>
      <c r="BT6" s="35">
        <f t="shared" si="8"/>
        <v>90.04</v>
      </c>
      <c r="BU6" s="35">
        <f t="shared" si="8"/>
        <v>87.29</v>
      </c>
      <c r="BV6" s="35">
        <f t="shared" si="8"/>
        <v>74.040000000000006</v>
      </c>
      <c r="BW6" s="35">
        <f t="shared" si="8"/>
        <v>80.58</v>
      </c>
      <c r="BX6" s="35">
        <f t="shared" si="8"/>
        <v>78.92</v>
      </c>
      <c r="BY6" s="35">
        <f t="shared" si="8"/>
        <v>74.17</v>
      </c>
      <c r="BZ6" s="35">
        <f t="shared" si="8"/>
        <v>79.77</v>
      </c>
      <c r="CA6" s="34" t="str">
        <f>IF(CA7="","",IF(CA7="-","【-】","【"&amp;SUBSTITUTE(TEXT(CA7,"#,##0.00"),"-","△")&amp;"】"))</f>
        <v>【98.96】</v>
      </c>
      <c r="CB6" s="35">
        <f>IF(CB7="",NA(),CB7)</f>
        <v>203.22</v>
      </c>
      <c r="CC6" s="35">
        <f t="shared" ref="CC6:CK6" si="9">IF(CC7="",NA(),CC7)</f>
        <v>195.68</v>
      </c>
      <c r="CD6" s="35">
        <f t="shared" si="9"/>
        <v>204.82</v>
      </c>
      <c r="CE6" s="35">
        <f t="shared" si="9"/>
        <v>206.16</v>
      </c>
      <c r="CF6" s="35">
        <f t="shared" si="9"/>
        <v>213.59</v>
      </c>
      <c r="CG6" s="35">
        <f t="shared" si="9"/>
        <v>235.61</v>
      </c>
      <c r="CH6" s="35">
        <f t="shared" si="9"/>
        <v>216.21</v>
      </c>
      <c r="CI6" s="35">
        <f t="shared" si="9"/>
        <v>220.31</v>
      </c>
      <c r="CJ6" s="35">
        <f t="shared" si="9"/>
        <v>230.95</v>
      </c>
      <c r="CK6" s="35">
        <f t="shared" si="9"/>
        <v>214.56</v>
      </c>
      <c r="CL6" s="34" t="str">
        <f>IF(CL7="","",IF(CL7="-","【-】","【"&amp;SUBSTITUTE(TEXT(CL7,"#,##0.00"),"-","△")&amp;"】"))</f>
        <v>【134.52】</v>
      </c>
      <c r="CM6" s="35">
        <f>IF(CM7="",NA(),CM7)</f>
        <v>91.72</v>
      </c>
      <c r="CN6" s="35">
        <f t="shared" ref="CN6:CV6" si="10">IF(CN7="",NA(),CN7)</f>
        <v>89.15</v>
      </c>
      <c r="CO6" s="35">
        <f t="shared" si="10"/>
        <v>62.31</v>
      </c>
      <c r="CP6" s="35">
        <f t="shared" si="10"/>
        <v>63.04</v>
      </c>
      <c r="CQ6" s="35">
        <f t="shared" si="10"/>
        <v>66.11</v>
      </c>
      <c r="CR6" s="35">
        <f t="shared" si="10"/>
        <v>49.25</v>
      </c>
      <c r="CS6" s="35">
        <f t="shared" si="10"/>
        <v>50.24</v>
      </c>
      <c r="CT6" s="35">
        <f t="shared" si="10"/>
        <v>49.68</v>
      </c>
      <c r="CU6" s="35">
        <f t="shared" si="10"/>
        <v>49.27</v>
      </c>
      <c r="CV6" s="35">
        <f t="shared" si="10"/>
        <v>49.47</v>
      </c>
      <c r="CW6" s="34" t="str">
        <f>IF(CW7="","",IF(CW7="-","【-】","【"&amp;SUBSTITUTE(TEXT(CW7,"#,##0.00"),"-","△")&amp;"】"))</f>
        <v>【59.57】</v>
      </c>
      <c r="CX6" s="35">
        <f>IF(CX7="",NA(),CX7)</f>
        <v>74.95</v>
      </c>
      <c r="CY6" s="35">
        <f t="shared" ref="CY6:DG6" si="11">IF(CY7="",NA(),CY7)</f>
        <v>74.52</v>
      </c>
      <c r="CZ6" s="35">
        <f t="shared" si="11"/>
        <v>75.92</v>
      </c>
      <c r="DA6" s="35">
        <f t="shared" si="11"/>
        <v>76.34</v>
      </c>
      <c r="DB6" s="35">
        <f t="shared" si="11"/>
        <v>76.97</v>
      </c>
      <c r="DC6" s="35">
        <f t="shared" si="11"/>
        <v>84.12</v>
      </c>
      <c r="DD6" s="35">
        <f t="shared" si="11"/>
        <v>84.17</v>
      </c>
      <c r="DE6" s="35">
        <f t="shared" si="11"/>
        <v>83.35</v>
      </c>
      <c r="DF6" s="35">
        <f t="shared" si="11"/>
        <v>83.16</v>
      </c>
      <c r="DG6" s="35">
        <f t="shared" si="11"/>
        <v>82.06</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0.13</v>
      </c>
      <c r="EL6" s="35">
        <f t="shared" si="14"/>
        <v>0.12</v>
      </c>
      <c r="EM6" s="35">
        <f t="shared" si="14"/>
        <v>0.1</v>
      </c>
      <c r="EN6" s="35">
        <f t="shared" si="14"/>
        <v>0.32</v>
      </c>
      <c r="EO6" s="34" t="str">
        <f>IF(EO7="","",IF(EO7="-","【-】","【"&amp;SUBSTITUTE(TEXT(EO7,"#,##0.00"),"-","△")&amp;"】"))</f>
        <v>【0.30】</v>
      </c>
    </row>
    <row r="7" spans="1:145" s="36" customFormat="1" x14ac:dyDescent="0.15">
      <c r="A7" s="28"/>
      <c r="B7" s="37">
        <v>2020</v>
      </c>
      <c r="C7" s="37">
        <v>44458</v>
      </c>
      <c r="D7" s="37">
        <v>47</v>
      </c>
      <c r="E7" s="37">
        <v>17</v>
      </c>
      <c r="F7" s="37">
        <v>1</v>
      </c>
      <c r="G7" s="37">
        <v>0</v>
      </c>
      <c r="H7" s="37" t="s">
        <v>98</v>
      </c>
      <c r="I7" s="37" t="s">
        <v>99</v>
      </c>
      <c r="J7" s="37" t="s">
        <v>100</v>
      </c>
      <c r="K7" s="37" t="s">
        <v>101</v>
      </c>
      <c r="L7" s="37" t="s">
        <v>102</v>
      </c>
      <c r="M7" s="37" t="s">
        <v>103</v>
      </c>
      <c r="N7" s="38" t="s">
        <v>104</v>
      </c>
      <c r="O7" s="38" t="s">
        <v>105</v>
      </c>
      <c r="P7" s="38">
        <v>45.15</v>
      </c>
      <c r="Q7" s="38">
        <v>79.37</v>
      </c>
      <c r="R7" s="38">
        <v>3302</v>
      </c>
      <c r="S7" s="38">
        <v>22568</v>
      </c>
      <c r="T7" s="38">
        <v>460.67</v>
      </c>
      <c r="U7" s="38">
        <v>48.99</v>
      </c>
      <c r="V7" s="38">
        <v>10119</v>
      </c>
      <c r="W7" s="38">
        <v>4.84</v>
      </c>
      <c r="X7" s="38">
        <v>2090.6999999999998</v>
      </c>
      <c r="Y7" s="38">
        <v>63.07</v>
      </c>
      <c r="Z7" s="38">
        <v>63.6</v>
      </c>
      <c r="AA7" s="38">
        <v>64.36</v>
      </c>
      <c r="AB7" s="38">
        <v>66.83</v>
      </c>
      <c r="AC7" s="38">
        <v>72.44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657.46</v>
      </c>
      <c r="BG7" s="38">
        <v>451.62</v>
      </c>
      <c r="BH7" s="38">
        <v>351.19</v>
      </c>
      <c r="BI7" s="38">
        <v>498.98</v>
      </c>
      <c r="BJ7" s="38">
        <v>526.17999999999995</v>
      </c>
      <c r="BK7" s="38">
        <v>1047.6500000000001</v>
      </c>
      <c r="BL7" s="38">
        <v>1124.26</v>
      </c>
      <c r="BM7" s="38">
        <v>1048.23</v>
      </c>
      <c r="BN7" s="38">
        <v>1130.42</v>
      </c>
      <c r="BO7" s="38">
        <v>1245.0999999999999</v>
      </c>
      <c r="BP7" s="38">
        <v>705.21</v>
      </c>
      <c r="BQ7" s="38">
        <v>91.3</v>
      </c>
      <c r="BR7" s="38">
        <v>94.52</v>
      </c>
      <c r="BS7" s="38">
        <v>89.87</v>
      </c>
      <c r="BT7" s="38">
        <v>90.04</v>
      </c>
      <c r="BU7" s="38">
        <v>87.29</v>
      </c>
      <c r="BV7" s="38">
        <v>74.040000000000006</v>
      </c>
      <c r="BW7" s="38">
        <v>80.58</v>
      </c>
      <c r="BX7" s="38">
        <v>78.92</v>
      </c>
      <c r="BY7" s="38">
        <v>74.17</v>
      </c>
      <c r="BZ7" s="38">
        <v>79.77</v>
      </c>
      <c r="CA7" s="38">
        <v>98.96</v>
      </c>
      <c r="CB7" s="38">
        <v>203.22</v>
      </c>
      <c r="CC7" s="38">
        <v>195.68</v>
      </c>
      <c r="CD7" s="38">
        <v>204.82</v>
      </c>
      <c r="CE7" s="38">
        <v>206.16</v>
      </c>
      <c r="CF7" s="38">
        <v>213.59</v>
      </c>
      <c r="CG7" s="38">
        <v>235.61</v>
      </c>
      <c r="CH7" s="38">
        <v>216.21</v>
      </c>
      <c r="CI7" s="38">
        <v>220.31</v>
      </c>
      <c r="CJ7" s="38">
        <v>230.95</v>
      </c>
      <c r="CK7" s="38">
        <v>214.56</v>
      </c>
      <c r="CL7" s="38">
        <v>134.52000000000001</v>
      </c>
      <c r="CM7" s="38">
        <v>91.72</v>
      </c>
      <c r="CN7" s="38">
        <v>89.15</v>
      </c>
      <c r="CO7" s="38">
        <v>62.31</v>
      </c>
      <c r="CP7" s="38">
        <v>63.04</v>
      </c>
      <c r="CQ7" s="38">
        <v>66.11</v>
      </c>
      <c r="CR7" s="38">
        <v>49.25</v>
      </c>
      <c r="CS7" s="38">
        <v>50.24</v>
      </c>
      <c r="CT7" s="38">
        <v>49.68</v>
      </c>
      <c r="CU7" s="38">
        <v>49.27</v>
      </c>
      <c r="CV7" s="38">
        <v>49.47</v>
      </c>
      <c r="CW7" s="38">
        <v>59.57</v>
      </c>
      <c r="CX7" s="38">
        <v>74.95</v>
      </c>
      <c r="CY7" s="38">
        <v>74.52</v>
      </c>
      <c r="CZ7" s="38">
        <v>75.92</v>
      </c>
      <c r="DA7" s="38">
        <v>76.34</v>
      </c>
      <c r="DB7" s="38">
        <v>76.97</v>
      </c>
      <c r="DC7" s="38">
        <v>84.12</v>
      </c>
      <c r="DD7" s="38">
        <v>84.17</v>
      </c>
      <c r="DE7" s="38">
        <v>83.35</v>
      </c>
      <c r="DF7" s="38">
        <v>83.16</v>
      </c>
      <c r="DG7" s="38">
        <v>82.06</v>
      </c>
      <c r="DH7" s="38">
        <v>95.57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0.13</v>
      </c>
      <c r="EL7" s="38">
        <v>0.12</v>
      </c>
      <c r="EM7" s="38">
        <v>0.1</v>
      </c>
      <c r="EN7" s="38">
        <v>0.32</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佐々木 直也</cp:lastModifiedBy>
  <dcterms:created xsi:type="dcterms:W3CDTF">2021-12-03T07:43:26Z</dcterms:created>
  <dcterms:modified xsi:type="dcterms:W3CDTF">2022-01-12T06:47:24Z</dcterms:modified>
  <cp:category/>
</cp:coreProperties>
</file>