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437\Desktop\経営比較分析表\"/>
    </mc:Choice>
  </mc:AlternateContent>
  <xr:revisionPtr revIDLastSave="0" documentId="13_ncr:1_{AABA86B2-5DF5-4021-AF1B-8A3B3F450112}" xr6:coauthVersionLast="36" xr6:coauthVersionMax="36" xr10:uidLastSave="{00000000-0000-0000-0000-000000000000}"/>
  <workbookProtection workbookAlgorithmName="SHA-512" workbookHashValue="nC/sa3ybZFPDdhtkOTLMBET3CMcMhlPYCyGEHp1v1XIVkCGRgt6fzpf9B9869a1Gcq7LkRzvlfbnhAsTSJQ8dQ==" workbookSaltValue="JnS+YmV99dVgpG+VbGI7Og=="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E86" i="4"/>
  <c r="AL10" i="4"/>
  <c r="AD10" i="4"/>
  <c r="P10" i="4"/>
  <c r="B10" i="4"/>
  <c r="AT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<sst xmlns="http://schemas.openxmlformats.org/spreadsheetml/2006/main" count="236" uniqueCount="118">
  <si>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</si>
  <si>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</si>
  <si>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</si>
  <si>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</si>
  <si>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</si>
  <si>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</si>
  <si>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</si>
  <si>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</si>
  <si>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</si>
  <si>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</si>
  <si>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</si>
  <si>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</si>
  <si>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</si>
  <si>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</si>
  <si>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</si>
  <si>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</si>
  <si>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</si>
  <si>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</si>
  <si>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</si>
  <si>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</si>
  <si>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</si>
  <si>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</si>
  <si>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</si>
  <si>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</si>
  <si>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</si>
  <si>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</si>
  <si>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</si>
  <si>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</si>
  <si>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</si>
  <si>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</si>
  <si>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</si>
  <si>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</si>
  <si>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</si>
  <si>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</si>
  <si>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</si>
  <si>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</si>
  <si>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</si>
  <si>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</si>
  <si>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</si>
  <si>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</si>
  <si>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</si>
  <si>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</si>
  <si>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</si>
  <si>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</si>
  <si>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</si>
  <si>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</si>
  <si>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</si>
  <si>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</si>
  <si>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</si>
  <si>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</si>
  <si>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</si>
  <si>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</si>
  <si>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</si>
  <si>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</si>
  <si>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</si>
  <si>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</si>
  <si>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</si>
  <si>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</si>
  <si>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</si>
  <si>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</si>
  <si>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</si>
  <si>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</si>
  <si>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</si>
  <si>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</si>
  <si>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</si>
  <si>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</si>
  <si>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</si>
  <si>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</si>
  <si>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</si>
  <si>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</si>
  <si>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</si>
  <si>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</si>
  <si>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</si>
  <si>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</si>
  <si>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</si>
  <si>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</si>
  <si>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</si>
  <si>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</si>
  <si>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</si>
  <si>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</si>
  <si>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</si>
  <si>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</si>
  <si>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</si>
  <si>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</si>
  <si>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</si>
  <si>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</si>
  <si>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</si>
  <si>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</si>
  <si>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</si>
  <si>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</si>
  <si>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</si>
  <si>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</si>
  <si>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</si>
  <si>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</si>
  <si>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</si>
  <si>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</si>
  <si>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</si>
  <si>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</si>
  <si>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</si>
  <si>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</si>
  <si>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</si>
  <si>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</si>
  <si>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</si>
  <si>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</si>
  <si>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</si>
  <si>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</si>
  <si>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</si>
  <si>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</si>
  <si>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</si>
  <si>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</si>
  <si>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</si>
  <si>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</si>
  <si>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</si>
  <si>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</si>
  <si>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</si>
  <si>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使用料の見直しにより使用料の収入向上を図り、町財政の費用負担の軽減を目指す。また、接続率の向上を目指し、接続のＰＲ活動により全国平均の水準を目指す。機器類の更新については有利な補助事業の採択により計画的に進める。また、策定した経営戦略に基づき、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4" eb="36">
      <t>メザ</t>
    </rPh>
    <rPh sb="41" eb="43">
      <t>セツゾク</t>
    </rPh>
    <rPh sb="43" eb="44">
      <t>リツ</t>
    </rPh>
    <rPh sb="45" eb="47">
      <t>コウジョウ</t>
    </rPh>
    <rPh sb="48" eb="50">
      <t>メザ</t>
    </rPh>
    <rPh sb="52" eb="54">
      <t>セツゾク</t>
    </rPh>
    <rPh sb="74" eb="77">
      <t>キキルイ</t>
    </rPh>
    <rPh sb="78" eb="80">
      <t>コウシン</t>
    </rPh>
    <rPh sb="85" eb="87">
      <t>ユウリ</t>
    </rPh>
    <rPh sb="88" eb="90">
      <t>ホジョ</t>
    </rPh>
    <rPh sb="90" eb="92">
      <t>ジギョウ</t>
    </rPh>
    <rPh sb="93" eb="95">
      <t>サイタク</t>
    </rPh>
    <rPh sb="98" eb="101">
      <t>ケイカクテキ</t>
    </rPh>
    <rPh sb="102" eb="103">
      <t>スス</t>
    </rPh>
    <rPh sb="109" eb="111">
      <t>サクテイ</t>
    </rPh>
    <rPh sb="113" eb="115">
      <t>ケイエイ</t>
    </rPh>
    <rPh sb="115" eb="117">
      <t>センリャク</t>
    </rPh>
    <rPh sb="118" eb="119">
      <t>モト</t>
    </rPh>
    <rPh sb="122" eb="125">
      <t>ケイカクテキ</t>
    </rPh>
    <phoneticPr fontId="4"/>
  </si>
  <si>
    <t>平成12年度より供用を開始しており20年が経過している施設である。近年、電気関係の機器の耐用年数を迎えていることから、計画的な機器更新を実施する必要がある。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2">
      <t>ケイカクテキ</t>
    </rPh>
    <rPh sb="63" eb="65">
      <t>キキ</t>
    </rPh>
    <rPh sb="65" eb="67">
      <t>コウシン</t>
    </rPh>
    <rPh sb="68" eb="70">
      <t>ジッシ</t>
    </rPh>
    <rPh sb="72" eb="74">
      <t>ヒツヨウ</t>
    </rPh>
    <phoneticPr fontId="4"/>
  </si>
  <si>
    <r>
      <t xml:space="preserve">①について、使用料収入の減少及び企業債償還金の増加による。また、令和元年及び令和２年度は100％を超えているが、使用料だけでは経費が回収出来ず、一般会計からの繰入金の割合が大きい。
</t>
    </r>
    <r>
      <rPr>
        <sz val="11"/>
        <rFont val="ＭＳ ゴシック"/>
        <family val="3"/>
        <charset val="128"/>
      </rPr>
      <t>④について、平成25年度で工事が完了しており借入額が減少傾向にあるものの、今後改修工事の計画があり借入額が増える見込みである。また、地方債償還に要する費用については全額一般会計より負担する事となっている。</t>
    </r>
    <r>
      <rPr>
        <sz val="11"/>
        <color theme="1"/>
        <rFont val="ＭＳ ゴシック"/>
        <family val="3"/>
        <charset val="128"/>
      </rPr>
      <t xml:space="preserve">
⑤について、①と同様に使用料の減少及び償還金の増加による。経費回収率は87.13％と改善しているが、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⑥について、今後長寿命化事業により効率の良い機器に交換することにより維持管理費の削減及び接続率ＰＲを強化し、低単価を目指す必要がある。
⑦施設利用率については41</t>
    </r>
    <r>
      <rPr>
        <sz val="11"/>
        <rFont val="ＭＳ ゴシック"/>
        <family val="3"/>
        <charset val="128"/>
      </rPr>
      <t>.56％</t>
    </r>
    <r>
      <rPr>
        <sz val="11"/>
        <color theme="1"/>
        <rFont val="ＭＳ ゴシック"/>
        <family val="3"/>
        <charset val="128"/>
      </rPr>
      <t>と前年度に比べ増加し、今後も水洗化率の向上に伴い上向くものと思われる。
⑧については、年々水洗化率が上昇傾向にあるので、今後もパンフレット配布、町の秋祭り等での下水道展の開催、また私道内下水道設置助成の改正により、更なる水洗化を推進する。</t>
    </r>
    <rPh sb="6" eb="9">
      <t>シヨウリョウ</t>
    </rPh>
    <rPh sb="9" eb="11">
      <t>シュウニュウ</t>
    </rPh>
    <rPh sb="12" eb="14">
      <t>ゲンショウ</t>
    </rPh>
    <rPh sb="14" eb="15">
      <t>オヨ</t>
    </rPh>
    <rPh sb="16" eb="19">
      <t>キギョウサイ</t>
    </rPh>
    <rPh sb="19" eb="22">
      <t>ショウカンキン</t>
    </rPh>
    <rPh sb="23" eb="25">
      <t>ゾウカ</t>
    </rPh>
    <rPh sb="32" eb="34">
      <t>レイワ</t>
    </rPh>
    <rPh sb="34" eb="36">
      <t>ガンネン</t>
    </rPh>
    <rPh sb="36" eb="37">
      <t>オヨ</t>
    </rPh>
    <rPh sb="38" eb="40">
      <t>レイワ</t>
    </rPh>
    <rPh sb="41" eb="43">
      <t>ネンド</t>
    </rPh>
    <rPh sb="49" eb="50">
      <t>コ</t>
    </rPh>
    <rPh sb="56" eb="59">
      <t>シヨウリョウ</t>
    </rPh>
    <rPh sb="63" eb="65">
      <t>ケイヒ</t>
    </rPh>
    <rPh sb="66" eb="70">
      <t>カイシュウデキ</t>
    </rPh>
    <rPh sb="72" eb="74">
      <t>イッパン</t>
    </rPh>
    <rPh sb="74" eb="76">
      <t>カイケイ</t>
    </rPh>
    <rPh sb="79" eb="82">
      <t>クリイレキン</t>
    </rPh>
    <rPh sb="83" eb="85">
      <t>ワリアイ</t>
    </rPh>
    <rPh sb="86" eb="87">
      <t>オオ</t>
    </rPh>
    <rPh sb="97" eb="99">
      <t>ヘイセイ</t>
    </rPh>
    <rPh sb="101" eb="103">
      <t>ネンド</t>
    </rPh>
    <rPh sb="104" eb="106">
      <t>コウジ</t>
    </rPh>
    <rPh sb="107" eb="109">
      <t>カンリョウ</t>
    </rPh>
    <rPh sb="113" eb="116">
      <t>カリイレガク</t>
    </rPh>
    <rPh sb="117" eb="119">
      <t>ゲンショウ</t>
    </rPh>
    <rPh sb="119" eb="121">
      <t>ケイコウ</t>
    </rPh>
    <rPh sb="128" eb="130">
      <t>コンゴ</t>
    </rPh>
    <rPh sb="130" eb="132">
      <t>カイシュウ</t>
    </rPh>
    <rPh sb="132" eb="134">
      <t>コウジ</t>
    </rPh>
    <rPh sb="135" eb="137">
      <t>ケイカク</t>
    </rPh>
    <rPh sb="140" eb="143">
      <t>カリイレガク</t>
    </rPh>
    <rPh sb="144" eb="145">
      <t>フ</t>
    </rPh>
    <rPh sb="147" eb="149">
      <t>ミコ</t>
    </rPh>
    <rPh sb="157" eb="160">
      <t>チホウサイ</t>
    </rPh>
    <rPh sb="160" eb="162">
      <t>ショウカン</t>
    </rPh>
    <rPh sb="163" eb="164">
      <t>ヨウ</t>
    </rPh>
    <rPh sb="166" eb="168">
      <t>ヒヨウ</t>
    </rPh>
    <rPh sb="173" eb="175">
      <t>ゼンガク</t>
    </rPh>
    <rPh sb="175" eb="177">
      <t>イッパン</t>
    </rPh>
    <rPh sb="177" eb="179">
      <t>カイケイ</t>
    </rPh>
    <rPh sb="181" eb="183">
      <t>フタン</t>
    </rPh>
    <rPh sb="185" eb="186">
      <t>コト</t>
    </rPh>
    <rPh sb="202" eb="204">
      <t>ドウヨウ</t>
    </rPh>
    <rPh sb="205" eb="208">
      <t>シヨウリョウ</t>
    </rPh>
    <rPh sb="209" eb="211">
      <t>ゲンショウ</t>
    </rPh>
    <rPh sb="211" eb="212">
      <t>オヨ</t>
    </rPh>
    <rPh sb="213" eb="216">
      <t>ショウカンキン</t>
    </rPh>
    <rPh sb="217" eb="219">
      <t>ゾウカ</t>
    </rPh>
    <rPh sb="223" eb="225">
      <t>ケイヒ</t>
    </rPh>
    <rPh sb="225" eb="228">
      <t>カイシュウリツ</t>
    </rPh>
    <rPh sb="236" eb="238">
      <t>カイゼン</t>
    </rPh>
    <rPh sb="244" eb="246">
      <t>コンゴ</t>
    </rPh>
    <rPh sb="247" eb="249">
      <t>イッパン</t>
    </rPh>
    <rPh sb="249" eb="251">
      <t>カイケイ</t>
    </rPh>
    <rPh sb="253" eb="255">
      <t>クリイレ</t>
    </rPh>
    <rPh sb="256" eb="257">
      <t>オコナ</t>
    </rPh>
    <rPh sb="262" eb="264">
      <t>ゲンジョウ</t>
    </rPh>
    <rPh sb="264" eb="266">
      <t>イジ</t>
    </rPh>
    <rPh sb="267" eb="269">
      <t>コンナン</t>
    </rPh>
    <rPh sb="273" eb="275">
      <t>コンゴ</t>
    </rPh>
    <rPh sb="275" eb="276">
      <t>タ</t>
    </rPh>
    <rPh sb="277" eb="279">
      <t>ジギョウ</t>
    </rPh>
    <rPh sb="280" eb="281">
      <t>フク</t>
    </rPh>
    <rPh sb="282" eb="285">
      <t>シヨウリョウ</t>
    </rPh>
    <rPh sb="286" eb="288">
      <t>ミナオ</t>
    </rPh>
    <rPh sb="290" eb="292">
      <t>ヒツヨウ</t>
    </rPh>
    <rPh sb="303" eb="305">
      <t>コンゴ</t>
    </rPh>
    <rPh sb="305" eb="306">
      <t>チョウ</t>
    </rPh>
    <rPh sb="306" eb="308">
      <t>ジュミョウ</t>
    </rPh>
    <rPh sb="308" eb="309">
      <t>カ</t>
    </rPh>
    <rPh sb="309" eb="311">
      <t>ジギョウ</t>
    </rPh>
    <rPh sb="314" eb="316">
      <t>コウリツ</t>
    </rPh>
    <rPh sb="317" eb="318">
      <t>ヨ</t>
    </rPh>
    <rPh sb="319" eb="321">
      <t>キキ</t>
    </rPh>
    <rPh sb="322" eb="324">
      <t>コウカン</t>
    </rPh>
    <rPh sb="331" eb="333">
      <t>イジ</t>
    </rPh>
    <rPh sb="333" eb="336">
      <t>カンリヒ</t>
    </rPh>
    <rPh sb="337" eb="339">
      <t>サクゲン</t>
    </rPh>
    <rPh sb="339" eb="340">
      <t>オヨ</t>
    </rPh>
    <rPh sb="341" eb="343">
      <t>セツゾク</t>
    </rPh>
    <rPh sb="343" eb="344">
      <t>リツ</t>
    </rPh>
    <rPh sb="347" eb="349">
      <t>キョウカ</t>
    </rPh>
    <rPh sb="351" eb="352">
      <t>テイ</t>
    </rPh>
    <rPh sb="352" eb="354">
      <t>タンカ</t>
    </rPh>
    <rPh sb="355" eb="357">
      <t>メザ</t>
    </rPh>
    <rPh sb="358" eb="360">
      <t>ヒツヨウ</t>
    </rPh>
    <rPh sb="366" eb="368">
      <t>シセツ</t>
    </rPh>
    <rPh sb="368" eb="371">
      <t>リヨウリツ</t>
    </rPh>
    <rPh sb="383" eb="386">
      <t>ゼンネンド</t>
    </rPh>
    <rPh sb="387" eb="388">
      <t>クラ</t>
    </rPh>
    <rPh sb="389" eb="391">
      <t>ゾウカ</t>
    </rPh>
    <rPh sb="393" eb="395">
      <t>コンゴ</t>
    </rPh>
    <rPh sb="396" eb="399">
      <t>スイセンカ</t>
    </rPh>
    <rPh sb="399" eb="400">
      <t>リツ</t>
    </rPh>
    <rPh sb="401" eb="403">
      <t>コウジョウ</t>
    </rPh>
    <rPh sb="404" eb="405">
      <t>トモナ</t>
    </rPh>
    <rPh sb="406" eb="408">
      <t>ウワム</t>
    </rPh>
    <rPh sb="412" eb="413">
      <t>オモ</t>
    </rPh>
    <rPh sb="425" eb="427">
      <t>ネンネン</t>
    </rPh>
    <rPh sb="427" eb="430">
      <t>スイセンカ</t>
    </rPh>
    <rPh sb="430" eb="431">
      <t>リツ</t>
    </rPh>
    <rPh sb="432" eb="434">
      <t>ジョウショウ</t>
    </rPh>
    <rPh sb="434" eb="436">
      <t>ケイコウ</t>
    </rPh>
    <rPh sb="442" eb="444">
      <t>コンゴ</t>
    </rPh>
    <rPh sb="451" eb="453">
      <t>ハイフ</t>
    </rPh>
    <rPh sb="454" eb="455">
      <t>マチ</t>
    </rPh>
    <rPh sb="456" eb="458">
      <t>アキマツ</t>
    </rPh>
    <rPh sb="459" eb="460">
      <t>トウ</t>
    </rPh>
    <rPh sb="462" eb="466">
      <t>ゲスイドウテン</t>
    </rPh>
    <rPh sb="467" eb="469">
      <t>カイサイ</t>
    </rPh>
    <rPh sb="472" eb="475">
      <t>シドウナイ</t>
    </rPh>
    <rPh sb="475" eb="477">
      <t>ゲスイ</t>
    </rPh>
    <rPh sb="477" eb="478">
      <t>ミチ</t>
    </rPh>
    <rPh sb="478" eb="480">
      <t>セッチ</t>
    </rPh>
    <rPh sb="480" eb="482">
      <t>ジョセイ</t>
    </rPh>
    <rPh sb="483" eb="485">
      <t>カイセイ</t>
    </rPh>
    <rPh sb="489" eb="490">
      <t>サラ</t>
    </rPh>
    <rPh sb="492" eb="495">
      <t>スイセンカ</t>
    </rPh>
    <rPh sb="496" eb="49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</si>
</sst>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2-49DB-A348-A3B155A948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2AC2-49DB-A348-A3B155A948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52.11</c:v>
                </c:pt>
                <c:pt idx="1">
                  <c:v>40.61</c:v>
                </c:pt>
                <c:pt idx="2">
                  <c:v>39.89</c:v>
                </c:pt>
                <c:pt idx="3">
                  <c:v>39.28</c:v>
                </c:pt>
                <c:pt idx="4">
                  <c:v>41.56</c:v>
                </c:pt>
              </c:numCache>
            </c:numRef>
          </c:val>
          <c:extLst>
            <c:ext xmlns:c16="http://schemas.microsoft.com/office/drawing/2014/chart" uri="{C3380CC4-5D6E-409C-BE32-E72D297353CC}">
              <c16:uniqueId val="{00000000-AE8D-4836-BCFB-0FA20FBC9C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E8D-4836-BCFB-0FA20FBC9C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71.040000000000006</c:v>
                </c:pt>
                <c:pt idx="1">
                  <c:v>68.48</c:v>
                </c:pt>
                <c:pt idx="2">
                  <c:v>68.03</c:v>
                </c:pt>
                <c:pt idx="3">
                  <c:v>70.290000000000006</c:v>
                </c:pt>
                <c:pt idx="4">
                  <c:v>72.08</c:v>
                </c:pt>
              </c:numCache>
            </c:numRef>
          </c:val>
          <c:extLst>
            <c:ext xmlns:c16="http://schemas.microsoft.com/office/drawing/2014/chart" uri="{C3380CC4-5D6E-409C-BE32-E72D297353CC}">
              <c16:uniqueId val="{00000000-FD14-4647-9823-7266FD704C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D14-4647-9823-7266FD704C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95.2</c:v>
                </c:pt>
                <c:pt idx="1">
                  <c:v>96.68</c:v>
                </c:pt>
                <c:pt idx="2">
                  <c:v>98.34</c:v>
                </c:pt>
                <c:pt idx="3">
                  <c:v>100.83</c:v>
                </c:pt>
                <c:pt idx="4">
                  <c:v>103.63</c:v>
                </c:pt>
              </c:numCache>
            </c:numRef>
          </c:val>
          <c:extLst>
            <c:ext xmlns:c16="http://schemas.microsoft.com/office/drawing/2014/chart" uri="{C3380CC4-5D6E-409C-BE32-E72D297353CC}">
              <c16:uniqueId val="{00000000-CB77-4D13-B9A0-6F7D9BB85B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77-4D13-B9A0-6F7D9BB85B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7-440D-AD02-0C31EA5DD1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7-440D-AD02-0C31EA5DD1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8-4E1D-B26F-6B2F29BA8A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8-4E1D-B26F-6B2F29BA8A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D-4852-99B2-569981D7A5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D-4852-99B2-569981D7A5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B-41E2-9424-B1C26354C1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B-41E2-9424-B1C26354C1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19-4E48-8E5E-3BD3073D6C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5819-4E48-8E5E-3BD3073D6C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67.58</c:v>
                </c:pt>
                <c:pt idx="1">
                  <c:v>66.61</c:v>
                </c:pt>
                <c:pt idx="2">
                  <c:v>79.8</c:v>
                </c:pt>
                <c:pt idx="3">
                  <c:v>81.36</c:v>
                </c:pt>
                <c:pt idx="4">
                  <c:v>87.12</c:v>
                </c:pt>
              </c:numCache>
            </c:numRef>
          </c:val>
          <c:extLst>
            <c:ext xmlns:c16="http://schemas.microsoft.com/office/drawing/2014/chart" uri="{C3380CC4-5D6E-409C-BE32-E72D297353CC}">
              <c16:uniqueId val="{00000000-C40D-44BE-8102-3ECEA3388B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C40D-44BE-8102-3ECEA3388B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220.14</c:v>
                </c:pt>
                <c:pt idx="1">
                  <c:v>221.3</c:v>
                </c:pt>
                <c:pt idx="2">
                  <c:v>186.02</c:v>
                </c:pt>
                <c:pt idx="3">
                  <c:v>188.16</c:v>
                </c:pt>
                <c:pt idx="4">
                  <c:v>172.32</c:v>
                </c:pt>
              </c:numCache>
            </c:numRef>
          </c:val>
          <c:extLst>
            <c:ext xmlns:c16="http://schemas.microsoft.com/office/drawing/2014/chart" uri="{C3380CC4-5D6E-409C-BE32-E72D297353CC}">
              <c16:uniqueId val="{00000000-2B81-4B87-9070-38010BCD61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B81-4B87-9070-38010BCD61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06" zoomScaleNormal="10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色麻町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6648</v>
      </c>
      <c r="AM8" s="51"/>
      <c r="AN8" s="51"/>
      <c r="AO8" s="51"/>
      <c r="AP8" s="51"/>
      <c r="AQ8" s="51"/>
      <c r="AR8" s="51"/>
      <c r="AS8" s="51"/>
      <c r="AT8" s="46">
        <f>データ!T6</f>
        <v>109.28</v>
      </c>
      <c r="AU8" s="46"/>
      <c r="AV8" s="46"/>
      <c r="AW8" s="46"/>
      <c r="AX8" s="46"/>
      <c r="AY8" s="46"/>
      <c r="AZ8" s="46"/>
      <c r="BA8" s="46"/>
      <c r="BB8" s="46">
        <f>データ!U6</f>
        <v>60.83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56.61</v>
      </c>
      <c r="Q10" s="46"/>
      <c r="R10" s="46"/>
      <c r="S10" s="46"/>
      <c r="T10" s="46"/>
      <c r="U10" s="46"/>
      <c r="V10" s="46"/>
      <c r="W10" s="46">
        <f>データ!Q6</f>
        <v>100</v>
      </c>
      <c r="X10" s="46"/>
      <c r="Y10" s="46"/>
      <c r="Z10" s="46"/>
      <c r="AA10" s="46"/>
      <c r="AB10" s="46"/>
      <c r="AC10" s="46"/>
      <c r="AD10" s="51">
        <f>データ!R6</f>
        <v>2855</v>
      </c>
      <c r="AE10" s="51"/>
      <c r="AF10" s="51"/>
      <c r="AG10" s="51"/>
      <c r="AH10" s="51"/>
      <c r="AI10" s="51"/>
      <c r="AJ10" s="51"/>
      <c r="AK10" s="2"/>
      <c r="AL10" s="51">
        <f>データ!V6</f>
        <v>3739</v>
      </c>
      <c r="AM10" s="51"/>
      <c r="AN10" s="51"/>
      <c r="AO10" s="51"/>
      <c r="AP10" s="51"/>
      <c r="AQ10" s="51"/>
      <c r="AR10" s="51"/>
      <c r="AS10" s="51"/>
      <c r="AT10" s="46">
        <f>データ!W6</f>
        <v>1.62</v>
      </c>
      <c r="AU10" s="46"/>
      <c r="AV10" s="46"/>
      <c r="AW10" s="46"/>
      <c r="AX10" s="46"/>
      <c r="AY10" s="46"/>
      <c r="AZ10" s="46"/>
      <c r="BA10" s="46"/>
      <c r="BB10" s="46">
        <f>データ!X6</f>
        <v>2308.02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FK3qSJj+B4GjMSC0PttVkoHuLwFraLlwDTBmPjDcmkMUsVMDfaG4Yvaf/yrFrVUhHYmQbcDuw7V7EX1oS5UdIg==" saltValue="UYoz213Z7RCcwEsujOIJ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44440</v>
      </c>
      <c r="D6" s="33">
        <f t="shared" si="3"/>
        <v>47</v>
      </c>
      <c r="E6" s="33">
        <f t="shared" si="3"/>
        <v>17</v>
      </c>
      <c r="F6" s="33">
        <f t="shared" si="3"/>
        <v>4</v>
      </c>
      <c r="G6" s="33">
        <f t="shared" si="3"/>
        <v>0</v>
      </c>
      <c r="H6" s="33" t="str">
        <f t="shared" si="3"/>
        <v>宮城県　色麻町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56.61</v>
      </c>
      <c r="Q6" s="34">
        <f t="shared" si="3"/>
        <v>100</v>
      </c>
      <c r="R6" s="34">
        <f t="shared" si="3"/>
        <v>2855</v>
      </c>
      <c r="S6" s="34">
        <f t="shared" si="3"/>
        <v>6648</v>
      </c>
      <c r="T6" s="34">
        <f t="shared" si="3"/>
        <v>109.28</v>
      </c>
      <c r="U6" s="34">
        <f t="shared" si="3"/>
        <v>60.83</v>
      </c>
      <c r="V6" s="34">
        <f t="shared" si="3"/>
        <v>3739</v>
      </c>
      <c r="W6" s="34">
        <f t="shared" si="3"/>
        <v>1.62</v>
      </c>
      <c r="X6" s="34">
        <f t="shared" si="3"/>
        <v>2308.02</v>
      </c>
      <c r="Y6" s="35">
        <f>IF(Y7="",NA(),Y7)</f>
        <v>95.2</v>
      </c>
      <c r="Z6" s="35">
        <f t="shared" ref="Z6:AH6" si="4">IF(Z7="",NA(),Z7)</f>
        <v>96.68</v>
      </c>
      <c r="AA6" s="35">
        <f t="shared" si="4"/>
        <v>98.34</v>
      </c>
      <c r="AB6" s="35">
        <f t="shared" si="4"/>
        <v>100.83</v>
      </c>
      <c r="AC6" s="35">
        <f t="shared" si="4"/>
        <v>103.63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67.58</v>
      </c>
      <c r="BR6" s="35">
        <f t="shared" ref="BR6:BZ6" si="8">IF(BR7="",NA(),BR7)</f>
        <v>66.61</v>
      </c>
      <c r="BS6" s="35">
        <f t="shared" si="8"/>
        <v>79.8</v>
      </c>
      <c r="BT6" s="35">
        <f t="shared" si="8"/>
        <v>81.36</v>
      </c>
      <c r="BU6" s="35">
        <f t="shared" si="8"/>
        <v>87.12</v>
      </c>
      <c r="BV6" s="35">
        <f t="shared" si="8"/>
        <v>69.87</v>
      </c>
      <c r="BW6" s="35">
        <f t="shared" si="8"/>
        <v>74.3</v>
      </c>
      <c r="BX6" s="35">
        <f t="shared" si="8"/>
        <v>72.260000000000005</v>
      </c>
      <c r="BY6" s="35">
        <f t="shared" si="8"/>
        <v>71.84</v>
      </c>
      <c r="BZ6" s="35">
        <f t="shared" si="8"/>
        <v>73.36</v>
      </c>
      <c r="CA6" s="34" t="str">
        <f>IF(CA7="","",IF(CA7="-","【-】","【"&amp;SUBSTITUTE(TEXT(CA7,"#,##0.00"),"-","△")&amp;"】"))</f>
        <v>【75.29】</v>
      </c>
      <c r="CB6" s="35">
        <f>IF(CB7="",NA(),CB7)</f>
        <v>220.14</v>
      </c>
      <c r="CC6" s="35">
        <f t="shared" ref="CC6:CK6" si="9">IF(CC7="",NA(),CC7)</f>
        <v>221.3</v>
      </c>
      <c r="CD6" s="35">
        <f t="shared" si="9"/>
        <v>186.02</v>
      </c>
      <c r="CE6" s="35">
        <f t="shared" si="9"/>
        <v>188.16</v>
      </c>
      <c r="CF6" s="35">
        <f t="shared" si="9"/>
        <v>172.32</v>
      </c>
      <c r="CG6" s="35">
        <f t="shared" si="9"/>
        <v>234.96</v>
      </c>
      <c r="CH6" s="35">
        <f t="shared" si="9"/>
        <v>221.81</v>
      </c>
      <c r="CI6" s="35">
        <f t="shared" si="9"/>
        <v>230.02</v>
      </c>
      <c r="CJ6" s="35">
        <f t="shared" si="9"/>
        <v>228.47</v>
      </c>
      <c r="CK6" s="35">
        <f t="shared" si="9"/>
        <v>224.88</v>
      </c>
      <c r="CL6" s="34" t="str">
        <f>IF(CL7="","",IF(CL7="-","【-】","【"&amp;SUBSTITUTE(TEXT(CL7,"#,##0.00"),"-","△")&amp;"】"))</f>
        <v>【215.41】</v>
      </c>
      <c r="CM6" s="35">
        <f>IF(CM7="",NA(),CM7)</f>
        <v>52.11</v>
      </c>
      <c r="CN6" s="35">
        <f t="shared" ref="CN6:CV6" si="10">IF(CN7="",NA(),CN7)</f>
        <v>40.61</v>
      </c>
      <c r="CO6" s="35">
        <f t="shared" si="10"/>
        <v>39.89</v>
      </c>
      <c r="CP6" s="35">
        <f t="shared" si="10"/>
        <v>39.28</v>
      </c>
      <c r="CQ6" s="35">
        <f t="shared" si="10"/>
        <v>41.56</v>
      </c>
      <c r="CR6" s="35">
        <f t="shared" si="10"/>
        <v>42.9</v>
      </c>
      <c r="CS6" s="35">
        <f t="shared" si="10"/>
        <v>43.36</v>
      </c>
      <c r="CT6" s="35">
        <f t="shared" si="10"/>
        <v>42.56</v>
      </c>
      <c r="CU6" s="35">
        <f t="shared" si="10"/>
        <v>42.47</v>
      </c>
      <c r="CV6" s="35">
        <f t="shared" si="10"/>
        <v>42.4</v>
      </c>
      <c r="CW6" s="34" t="str">
        <f>IF(CW7="","",IF(CW7="-","【-】","【"&amp;SUBSTITUTE(TEXT(CW7,"#,##0.00"),"-","△")&amp;"】"))</f>
        <v>【42.90】</v>
      </c>
      <c r="CX6" s="35">
        <f>IF(CX7="",NA(),CX7)</f>
        <v>71.040000000000006</v>
      </c>
      <c r="CY6" s="35">
        <f t="shared" ref="CY6:DG6" si="11">IF(CY7="",NA(),CY7)</f>
        <v>68.48</v>
      </c>
      <c r="CZ6" s="35">
        <f t="shared" si="11"/>
        <v>68.03</v>
      </c>
      <c r="DA6" s="35">
        <f t="shared" si="11"/>
        <v>70.290000000000006</v>
      </c>
      <c r="DB6" s="35">
        <f t="shared" si="11"/>
        <v>72.08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44440</v>
      </c>
      <c r="D7" s="37">
        <v>47</v>
      </c>
      <c r="E7" s="37">
        <v>17</v>
      </c>
      <c r="F7" s="37">
        <v>4</v>
      </c>
      <c r="G7" s="37">
        <v>0</v>
      </c>
      <c r="H7" s="37" t="s">
        <v>97</v>
      </c>
      <c r="I7" s="37" t="s">
        <v>98</v>
      </c>
      <c r="J7" s="37" t="s">
        <v>99</v>
      </c>
      <c r="K7" s="37" t="s">
        <v>100</v>
      </c>
      <c r="L7" s="37" t="s">
        <v>101</v>
      </c>
      <c r="M7" s="37" t="s">
        <v>102</v>
      </c>
      <c r="N7" s="38" t="s">
        <v>103</v>
      </c>
      <c r="O7" s="38" t="s">
        <v>104</v>
      </c>
      <c r="P7" s="38">
        <v>56.61</v>
      </c>
      <c r="Q7" s="38">
        <v>100</v>
      </c>
      <c r="R7" s="38">
        <v>2855</v>
      </c>
      <c r="S7" s="38">
        <v>6648</v>
      </c>
      <c r="T7" s="38">
        <v>109.28</v>
      </c>
      <c r="U7" s="38">
        <v>60.83</v>
      </c>
      <c r="V7" s="38">
        <v>3739</v>
      </c>
      <c r="W7" s="38">
        <v>1.62</v>
      </c>
      <c r="X7" s="38">
        <v>2308.02</v>
      </c>
      <c r="Y7" s="38">
        <v>95.2</v>
      </c>
      <c r="Z7" s="38">
        <v>96.68</v>
      </c>
      <c r="AA7" s="38">
        <v>98.34</v>
      </c>
      <c r="AB7" s="38">
        <v>100.83</v>
      </c>
      <c r="AC7" s="38">
        <v>103.63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67.58</v>
      </c>
      <c r="BR7" s="38">
        <v>66.61</v>
      </c>
      <c r="BS7" s="38">
        <v>79.8</v>
      </c>
      <c r="BT7" s="38">
        <v>81.36</v>
      </c>
      <c r="BU7" s="38">
        <v>87.12</v>
      </c>
      <c r="BV7" s="38">
        <v>69.87</v>
      </c>
      <c r="BW7" s="38">
        <v>74.3</v>
      </c>
      <c r="BX7" s="38">
        <v>72.260000000000005</v>
      </c>
      <c r="BY7" s="38">
        <v>71.84</v>
      </c>
      <c r="BZ7" s="38">
        <v>73.36</v>
      </c>
      <c r="CA7" s="38">
        <v>75.290000000000006</v>
      </c>
      <c r="CB7" s="38">
        <v>220.14</v>
      </c>
      <c r="CC7" s="38">
        <v>221.3</v>
      </c>
      <c r="CD7" s="38">
        <v>186.02</v>
      </c>
      <c r="CE7" s="38">
        <v>188.16</v>
      </c>
      <c r="CF7" s="38">
        <v>172.32</v>
      </c>
      <c r="CG7" s="38">
        <v>234.96</v>
      </c>
      <c r="CH7" s="38">
        <v>221.81</v>
      </c>
      <c r="CI7" s="38">
        <v>230.02</v>
      </c>
      <c r="CJ7" s="38">
        <v>228.47</v>
      </c>
      <c r="CK7" s="38">
        <v>224.88</v>
      </c>
      <c r="CL7" s="38">
        <v>215.41</v>
      </c>
      <c r="CM7" s="38">
        <v>52.11</v>
      </c>
      <c r="CN7" s="38">
        <v>40.61</v>
      </c>
      <c r="CO7" s="38">
        <v>39.89</v>
      </c>
      <c r="CP7" s="38">
        <v>39.28</v>
      </c>
      <c r="CQ7" s="38">
        <v>41.56</v>
      </c>
      <c r="CR7" s="38">
        <v>42.9</v>
      </c>
      <c r="CS7" s="38">
        <v>43.36</v>
      </c>
      <c r="CT7" s="38">
        <v>42.56</v>
      </c>
      <c r="CU7" s="38">
        <v>42.47</v>
      </c>
      <c r="CV7" s="38">
        <v>42.4</v>
      </c>
      <c r="CW7" s="38">
        <v>42.9</v>
      </c>
      <c r="CX7" s="38">
        <v>71.040000000000006</v>
      </c>
      <c r="CY7" s="38">
        <v>68.48</v>
      </c>
      <c r="CZ7" s="38">
        <v>68.03</v>
      </c>
      <c r="DA7" s="38">
        <v>70.290000000000006</v>
      </c>
      <c r="DB7" s="38">
        <v>72.08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2022-02-04T02:51:10Z</cp:lastPrinted>
  <dcterms:created xsi:type="dcterms:W3CDTF">2021-12-03T07:49:30Z</dcterms:created>
  <dcterms:modified xsi:type="dcterms:W3CDTF">2022-02-04T07:24:44Z</dcterms:modified>
  <cp:category/>
</cp:coreProperties>
</file>