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28 大郷町★☆\"/>
    </mc:Choice>
  </mc:AlternateContent>
  <workbookProtection workbookAlgorithmName="SHA-512" workbookHashValue="m/tv801c2l2Td1EIWUAY6FUzGJJTFgga8tzZPy92J7niMpS6ewlBtJf1e+9TZVS5qvJn0nQw+00gEiS52SgceA==" workbookSaltValue="ytyGrcusiv0pmtbnGn/cDQ==" workbookSpinCount="100000" lockStructure="1"/>
  <bookViews>
    <workbookView xWindow="0" yWindow="0" windowWidth="20490" windowHeight="71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<sst xmlns="http://schemas.openxmlformats.org/spreadsheetml/2006/main" count="228" uniqueCount="114">
  <si>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</si>
  <si>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</si>
  <si>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</si>
  <si>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</si>
  <si>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</si>
  <si>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</si>
  <si>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</si>
  <si>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</si>
  <si>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</si>
  <si>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</si>
  <si>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</si>
  <si>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</si>
  <si>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</si>
  <si>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</si>
  <si>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</si>
  <si>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</si>
  <si>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</si>
  <si>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</si>
  <si>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</si>
  <si>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</si>
  <si>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</si>
  <si>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</si>
  <si>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</si>
  <si>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</si>
  <si>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</si>
  <si>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</si>
  <si>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</si>
  <si>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</si>
  <si>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</si>
  <si>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</si>
  <si>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</si>
  <si>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</si>
  <si>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</si>
  <si>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</si>
  <si>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</si>
  <si>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</si>
  <si>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</si>
  <si>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</si>
  <si>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</si>
  <si>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</si>
  <si>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</si>
  <si>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</si>
  <si>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</si>
  <si>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</si>
  <si>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</si>
  <si>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</si>
  <si>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</si>
  <si>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</si>
  <si>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</si>
  <si>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</si>
  <si>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</si>
  <si>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</si>
  <si>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</si>
  <si>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</si>
  <si>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</si>
  <si>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</si>
  <si>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</si>
  <si>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</si>
  <si>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</si>
  <si>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</si>
  <si>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</si>
  <si>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</si>
  <si>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</si>
  <si>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</si>
  <si>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</si>
  <si>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</si>
  <si>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</si>
  <si>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</si>
  <si>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</si>
  <si>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</si>
  <si>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</si>
  <si>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</si>
  <si>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</si>
  <si>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</si>
  <si>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</si>
  <si>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</si>
  <si>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</si>
  <si>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</si>
  <si>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</si>
  <si>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</si>
  <si>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</si>
  <si>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</si>
  <si>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</si>
  <si>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</si>
  <si>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</si>
  <si>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</si>
  <si>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</si>
  <si>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</si>
  <si>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</si>
  <si>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</si>
  <si>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</si>
  <si>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</si>
  <si>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</si>
  <si>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</si>
  <si>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</si>
  <si>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</si>
  <si>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</si>
  <si>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</si>
  <si>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</si>
  <si>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</si>
  <si>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</si>
  <si>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</si>
  <si>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</si>
  <si>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</si>
  <si>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</si>
  <si>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</si>
  <si>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</si>
  <si>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</si>
  <si>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</si>
  <si>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</si>
  <si>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</si>
  <si>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を超えているため、経営状況としては安定していると思われる。料金回収率は84.19％で前年度を25.41％下回った。理由としては、新型コロナウイルス感染症対応により水道料減免を実施したため、減免分を給水収益以外の収入で賄われたことによるものである。
　給水原価については、集落の点在により、配水池に対する給水戸数の割合が低いこと、配水施設が6箇所あること等から、類似団体よりも高くなっている。今後配水施設の統廃合等適切な投資の検討が必要になる。
　有収率は前年度を1.3％下回ったが、理由としては地震等の影響による漏水であると考えられる。今後、地震に強い水道管への整備を進めていく必要がある。
　累積欠損金はなく、流動比率も類似団体より高いことから資金繰りの安定と健全運営ができている。</t>
    <rPh sb="64" eb="66">
      <t>シタマワ</t>
    </rPh>
    <rPh sb="76" eb="78">
      <t>シンガタ</t>
    </rPh>
    <rPh sb="85" eb="88">
      <t>カンセンショウ</t>
    </rPh>
    <rPh sb="88" eb="90">
      <t>タイオウ</t>
    </rPh>
    <rPh sb="93" eb="95">
      <t>スイドウ</t>
    </rPh>
    <rPh sb="96" eb="98">
      <t>ゲンメン</t>
    </rPh>
    <rPh sb="99" eb="101">
      <t>ジッシ</t>
    </rPh>
    <rPh sb="110" eb="112">
      <t>キュウスイ</t>
    </rPh>
    <rPh sb="112" eb="114">
      <t>シュウエキ</t>
    </rPh>
    <rPh sb="114" eb="116">
      <t>イガイ</t>
    </rPh>
    <rPh sb="117" eb="119">
      <t>シュウニュウ</t>
    </rPh>
    <rPh sb="120" eb="121">
      <t>マカナ</t>
    </rPh>
    <rPh sb="137" eb="139">
      <t>キュウスイ</t>
    </rPh>
    <rPh sb="139" eb="141">
      <t>ゲンカ</t>
    </rPh>
    <rPh sb="239" eb="240">
      <t>マエ</t>
    </rPh>
    <rPh sb="247" eb="249">
      <t>シタマワ</t>
    </rPh>
    <rPh sb="259" eb="261">
      <t>ジシン</t>
    </rPh>
    <rPh sb="261" eb="262">
      <t>ナド</t>
    </rPh>
    <rPh sb="263" eb="265">
      <t>エイキョウ</t>
    </rPh>
    <rPh sb="268" eb="270">
      <t>ロウスイ</t>
    </rPh>
    <rPh sb="274" eb="275">
      <t>カンガ</t>
    </rPh>
    <rPh sb="283" eb="285">
      <t>ジシン</t>
    </rPh>
    <rPh sb="286" eb="287">
      <t>ツヨ</t>
    </rPh>
    <rPh sb="288" eb="291">
      <t>スイドウカン</t>
    </rPh>
    <rPh sb="293" eb="295">
      <t>セイビ</t>
    </rPh>
    <rPh sb="296" eb="297">
      <t>スス</t>
    </rPh>
    <rPh sb="301" eb="303">
      <t>ヒツヨウ</t>
    </rPh>
    <phoneticPr fontId="4"/>
  </si>
  <si>
    <t>　管路更新率の向上を図るため引き続き老朽化の著しい管路からの更新を行っている。未だ法定耐用年数を超えた管路を多く保有しているが、平成29年度に策定した経営戦略に基づき、平準化して効率的に更新を行っていく。また、管路老朽化による計画以外の緊急更新の増加も喫緊の課題である。更新率を類似団体と同程度となるよう、補助や企業債等の財源による更新を実施していく。</t>
    <rPh sb="20" eb="21">
      <t>カ</t>
    </rPh>
    <rPh sb="80" eb="81">
      <t>モト</t>
    </rPh>
    <phoneticPr fontId="4"/>
  </si>
  <si>
    <t>　平成29年度に策定した経営戦略により、石綿セメント管については企業債、その他管路については該当する補助事業により管路更新を引き続き実施していく。現実的には年々突発的な漏水等が増加しており管路の漏水調査については継続して実施し、漏水への早期対応により修繕費を抑えていく。また、平成30年度に実施した管路解析の結果、一部配水施設の統廃合の検討をしている。</t>
    <rPh sb="46" eb="48">
      <t>ガイトウ</t>
    </rPh>
    <rPh sb="106" eb="108">
      <t>ケイゾク</t>
    </rPh>
    <rPh sb="138" eb="140">
      <t>ヘイセイ</t>
    </rPh>
    <rPh sb="142" eb="144">
      <t>ネンド</t>
    </rPh>
    <rPh sb="145" eb="14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</si>
</sst>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0.25</c:v>
                </c:pt>
                <c:pt idx="1">
                  <c:v>0.37</c:v>
                </c:pt>
                <c:pt idx="2">
                  <c:v>0.41</c:v>
                </c:pt>
                <c:pt idx="3">
                  <c:v>0.14000000000000001</c:v>
                </c:pt>
                <c:pt idx="4">
                  <c:v>0.25</c:v>
                </c:pt>
              </c:numCache>
            </c:numRef>
          </c:val>
          <c:extLst>
            <c:ext xmlns:c16="http://schemas.microsoft.com/office/drawing/2014/chart" uri="{C3380CC4-5D6E-409C-BE32-E72D297353CC}">
              <c16:uniqueId val="{00000000-8794-44FE-8230-A642EAECE0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8794-44FE-8230-A642EAECE0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51.72</c:v>
                </c:pt>
                <c:pt idx="1">
                  <c:v>53.02</c:v>
                </c:pt>
                <c:pt idx="2">
                  <c:v>53.13</c:v>
                </c:pt>
                <c:pt idx="3">
                  <c:v>48.91</c:v>
                </c:pt>
                <c:pt idx="4">
                  <c:v>49.61</c:v>
                </c:pt>
              </c:numCache>
            </c:numRef>
          </c:val>
          <c:extLst>
            <c:ext xmlns:c16="http://schemas.microsoft.com/office/drawing/2014/chart" uri="{C3380CC4-5D6E-409C-BE32-E72D297353CC}">
              <c16:uniqueId val="{00000000-5E63-41F8-8DBC-97AD02F158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5E63-41F8-8DBC-97AD02F158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78.739999999999995</c:v>
                </c:pt>
                <c:pt idx="1">
                  <c:v>76.510000000000005</c:v>
                </c:pt>
                <c:pt idx="2">
                  <c:v>76.22</c:v>
                </c:pt>
                <c:pt idx="3">
                  <c:v>81.489999999999995</c:v>
                </c:pt>
                <c:pt idx="4">
                  <c:v>80.19</c:v>
                </c:pt>
              </c:numCache>
            </c:numRef>
          </c:val>
          <c:extLst>
            <c:ext xmlns:c16="http://schemas.microsoft.com/office/drawing/2014/chart" uri="{C3380CC4-5D6E-409C-BE32-E72D297353CC}">
              <c16:uniqueId val="{00000000-0B91-4D76-967F-D782C4E849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0B91-4D76-967F-D782C4E849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107.39</c:v>
                </c:pt>
                <c:pt idx="1">
                  <c:v>102.26</c:v>
                </c:pt>
                <c:pt idx="2">
                  <c:v>109.6</c:v>
                </c:pt>
                <c:pt idx="3">
                  <c:v>114.16</c:v>
                </c:pt>
                <c:pt idx="4">
                  <c:v>101.03</c:v>
                </c:pt>
              </c:numCache>
            </c:numRef>
          </c:val>
          <c:extLst>
            <c:ext xmlns:c16="http://schemas.microsoft.com/office/drawing/2014/chart" uri="{C3380CC4-5D6E-409C-BE32-E72D297353CC}">
              <c16:uniqueId val="{00000000-7CBD-45C3-B6B1-8893C27C25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7CBD-45C3-B6B1-8893C27C25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50.38</c:v>
                </c:pt>
                <c:pt idx="1">
                  <c:v>51.39</c:v>
                </c:pt>
                <c:pt idx="2">
                  <c:v>51.65</c:v>
                </c:pt>
                <c:pt idx="3">
                  <c:v>53.12</c:v>
                </c:pt>
                <c:pt idx="4">
                  <c:v>53.83</c:v>
                </c:pt>
              </c:numCache>
            </c:numRef>
          </c:val>
          <c:extLst>
            <c:ext xmlns:c16="http://schemas.microsoft.com/office/drawing/2014/chart" uri="{C3380CC4-5D6E-409C-BE32-E72D297353CC}">
              <c16:uniqueId val="{00000000-FEDC-4EE8-9DEA-43AB348EB9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FEDC-4EE8-9DEA-43AB348EB9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11.08</c:v>
                </c:pt>
                <c:pt idx="1">
                  <c:v>10.68</c:v>
                </c:pt>
                <c:pt idx="2">
                  <c:v>10.16</c:v>
                </c:pt>
                <c:pt idx="3">
                  <c:v>10.92</c:v>
                </c:pt>
                <c:pt idx="4">
                  <c:v>10.75</c:v>
                </c:pt>
              </c:numCache>
            </c:numRef>
          </c:val>
          <c:extLst>
            <c:ext xmlns:c16="http://schemas.microsoft.com/office/drawing/2014/chart" uri="{C3380CC4-5D6E-409C-BE32-E72D297353CC}">
              <c16:uniqueId val="{00000000-BCA8-431D-8AE3-FBF466A815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BCA8-431D-8AE3-FBF466A815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11-41BE-8ACB-E7DC930F97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F511-41BE-8ACB-E7DC930F97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644.47</c:v>
                </c:pt>
                <c:pt idx="1">
                  <c:v>614.62</c:v>
                </c:pt>
                <c:pt idx="2">
                  <c:v>583.55999999999995</c:v>
                </c:pt>
                <c:pt idx="3">
                  <c:v>593.27</c:v>
                </c:pt>
                <c:pt idx="4">
                  <c:v>530.57000000000005</c:v>
                </c:pt>
              </c:numCache>
            </c:numRef>
          </c:val>
          <c:extLst>
            <c:ext xmlns:c16="http://schemas.microsoft.com/office/drawing/2014/chart" uri="{C3380CC4-5D6E-409C-BE32-E72D297353CC}">
              <c16:uniqueId val="{00000000-8411-41F8-9A91-7E75E1FB36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8411-41F8-9A91-7E75E1FB36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338.21</c:v>
                </c:pt>
                <c:pt idx="1">
                  <c:v>328.43</c:v>
                </c:pt>
                <c:pt idx="2">
                  <c:v>318.31</c:v>
                </c:pt>
                <c:pt idx="3">
                  <c:v>313.54000000000002</c:v>
                </c:pt>
                <c:pt idx="4">
                  <c:v>333.26</c:v>
                </c:pt>
              </c:numCache>
            </c:numRef>
          </c:val>
          <c:extLst>
            <c:ext xmlns:c16="http://schemas.microsoft.com/office/drawing/2014/chart" uri="{C3380CC4-5D6E-409C-BE32-E72D297353CC}">
              <c16:uniqueId val="{00000000-2B78-453E-850F-C2FA778251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2B78-453E-850F-C2FA778251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104.7</c:v>
                </c:pt>
                <c:pt idx="1">
                  <c:v>96.89</c:v>
                </c:pt>
                <c:pt idx="2">
                  <c:v>103.08</c:v>
                </c:pt>
                <c:pt idx="3">
                  <c:v>109.6</c:v>
                </c:pt>
                <c:pt idx="4">
                  <c:v>84.19</c:v>
                </c:pt>
              </c:numCache>
            </c:numRef>
          </c:val>
          <c:extLst>
            <c:ext xmlns:c16="http://schemas.microsoft.com/office/drawing/2014/chart" uri="{C3380CC4-5D6E-409C-BE32-E72D297353CC}">
              <c16:uniqueId val="{00000000-F9AA-4BC6-A5CB-EE25576B2E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F9AA-4BC6-A5CB-EE25576B2E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272.63</c:v>
                </c:pt>
                <c:pt idx="1">
                  <c:v>298.04000000000002</c:v>
                </c:pt>
                <c:pt idx="2">
                  <c:v>280.7</c:v>
                </c:pt>
                <c:pt idx="3">
                  <c:v>265.83999999999997</c:v>
                </c:pt>
                <c:pt idx="4">
                  <c:v>312.60000000000002</c:v>
                </c:pt>
              </c:numCache>
            </c:numRef>
          </c:val>
          <c:extLst>
            <c:ext xmlns:c16="http://schemas.microsoft.com/office/drawing/2014/chart" uri="{C3380CC4-5D6E-409C-BE32-E72D297353CC}">
              <c16:uniqueId val="{00000000-C4BA-45B1-90F1-7AFFB650FA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C4BA-45B1-90F1-7AFFB650FA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CC67" sqref="CC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大郷町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7932</v>
      </c>
      <c r="AM8" s="61"/>
      <c r="AN8" s="61"/>
      <c r="AO8" s="61"/>
      <c r="AP8" s="61"/>
      <c r="AQ8" s="61"/>
      <c r="AR8" s="61"/>
      <c r="AS8" s="61"/>
      <c r="AT8" s="52">
        <f>データ!$S$6</f>
        <v>82.01</v>
      </c>
      <c r="AU8" s="53"/>
      <c r="AV8" s="53"/>
      <c r="AW8" s="53"/>
      <c r="AX8" s="53"/>
      <c r="AY8" s="53"/>
      <c r="AZ8" s="53"/>
      <c r="BA8" s="53"/>
      <c r="BB8" s="54">
        <f>データ!$T$6</f>
        <v>96.72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68.03</v>
      </c>
      <c r="J10" s="53"/>
      <c r="K10" s="53"/>
      <c r="L10" s="53"/>
      <c r="M10" s="53"/>
      <c r="N10" s="53"/>
      <c r="O10" s="64"/>
      <c r="P10" s="54">
        <f>データ!$P$6</f>
        <v>95.39</v>
      </c>
      <c r="Q10" s="54"/>
      <c r="R10" s="54"/>
      <c r="S10" s="54"/>
      <c r="T10" s="54"/>
      <c r="U10" s="54"/>
      <c r="V10" s="54"/>
      <c r="W10" s="61">
        <f>データ!$Q$6</f>
        <v>5280</v>
      </c>
      <c r="X10" s="61"/>
      <c r="Y10" s="61"/>
      <c r="Z10" s="61"/>
      <c r="AA10" s="61"/>
      <c r="AB10" s="61"/>
      <c r="AC10" s="61"/>
      <c r="AD10" s="2"/>
      <c r="AE10" s="2"/>
      <c r="AF10" s="2"/>
      <c r="AG10" s="2"/>
      <c r="AH10" s="4"/>
      <c r="AI10" s="4"/>
      <c r="AJ10" s="4"/>
      <c r="AK10" s="4"/>
      <c r="AL10" s="61">
        <f>データ!$U$6</f>
        <v>7540</v>
      </c>
      <c r="AM10" s="61"/>
      <c r="AN10" s="61"/>
      <c r="AO10" s="61"/>
      <c r="AP10" s="61"/>
      <c r="AQ10" s="61"/>
      <c r="AR10" s="61"/>
      <c r="AS10" s="61"/>
      <c r="AT10" s="52">
        <f>データ!$V$6</f>
        <v>42.24</v>
      </c>
      <c r="AU10" s="53"/>
      <c r="AV10" s="53"/>
      <c r="AW10" s="53"/>
      <c r="AX10" s="53"/>
      <c r="AY10" s="53"/>
      <c r="AZ10" s="53"/>
      <c r="BA10" s="53"/>
      <c r="BB10" s="54">
        <f>データ!$W$6</f>
        <v>178.5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ct1F/31FM5LOpQUXJro4VGNNF5peU03QSRk9G9fBP3LXALcUIKgkZly+RxgbSNS2OxvnG950XIryHrO3LFfsQ==" saltValue="qvX+w43PPXeP4cBCGEdh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44229</v>
      </c>
      <c r="D6" s="34">
        <f t="shared" si="3"/>
        <v>46</v>
      </c>
      <c r="E6" s="34">
        <f t="shared" si="3"/>
        <v>1</v>
      </c>
      <c r="F6" s="34">
        <f t="shared" si="3"/>
        <v>0</v>
      </c>
      <c r="G6" s="34">
        <f t="shared" si="3"/>
        <v>1</v>
      </c>
      <c r="H6" s="34" t="str">
        <f t="shared" si="3"/>
        <v>宮城県　大郷町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68.03</v>
      </c>
      <c r="P6" s="35">
        <f t="shared" si="3"/>
        <v>95.39</v>
      </c>
      <c r="Q6" s="35">
        <f t="shared" si="3"/>
        <v>5280</v>
      </c>
      <c r="R6" s="35">
        <f t="shared" si="3"/>
        <v>7932</v>
      </c>
      <c r="S6" s="35">
        <f t="shared" si="3"/>
        <v>82.01</v>
      </c>
      <c r="T6" s="35">
        <f t="shared" si="3"/>
        <v>96.72</v>
      </c>
      <c r="U6" s="35">
        <f t="shared" si="3"/>
        <v>7540</v>
      </c>
      <c r="V6" s="35">
        <f t="shared" si="3"/>
        <v>42.24</v>
      </c>
      <c r="W6" s="35">
        <f t="shared" si="3"/>
        <v>178.5</v>
      </c>
      <c r="X6" s="36">
        <f>IF(X7="",NA(),X7)</f>
        <v>107.39</v>
      </c>
      <c r="Y6" s="36">
        <f t="shared" ref="Y6:AG6" si="4">IF(Y7="",NA(),Y7)</f>
        <v>102.26</v>
      </c>
      <c r="Z6" s="36">
        <f t="shared" si="4"/>
        <v>109.6</v>
      </c>
      <c r="AA6" s="36">
        <f t="shared" si="4"/>
        <v>114.16</v>
      </c>
      <c r="AB6" s="36">
        <f t="shared" si="4"/>
        <v>101.03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644.47</v>
      </c>
      <c r="AU6" s="36">
        <f t="shared" ref="AU6:BC6" si="6">IF(AU7="",NA(),AU7)</f>
        <v>614.62</v>
      </c>
      <c r="AV6" s="36">
        <f t="shared" si="6"/>
        <v>583.55999999999995</v>
      </c>
      <c r="AW6" s="36">
        <f t="shared" si="6"/>
        <v>593.27</v>
      </c>
      <c r="AX6" s="36">
        <f t="shared" si="6"/>
        <v>530.57000000000005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338.21</v>
      </c>
      <c r="BF6" s="36">
        <f t="shared" ref="BF6:BN6" si="7">IF(BF7="",NA(),BF7)</f>
        <v>328.43</v>
      </c>
      <c r="BG6" s="36">
        <f t="shared" si="7"/>
        <v>318.31</v>
      </c>
      <c r="BH6" s="36">
        <f t="shared" si="7"/>
        <v>313.54000000000002</v>
      </c>
      <c r="BI6" s="36">
        <f t="shared" si="7"/>
        <v>333.26</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104.7</v>
      </c>
      <c r="BQ6" s="36">
        <f t="shared" ref="BQ6:BY6" si="8">IF(BQ7="",NA(),BQ7)</f>
        <v>96.89</v>
      </c>
      <c r="BR6" s="36">
        <f t="shared" si="8"/>
        <v>103.08</v>
      </c>
      <c r="BS6" s="36">
        <f t="shared" si="8"/>
        <v>109.6</v>
      </c>
      <c r="BT6" s="36">
        <f t="shared" si="8"/>
        <v>84.19</v>
      </c>
      <c r="BU6" s="36">
        <f t="shared" si="8"/>
        <v>93.28</v>
      </c>
      <c r="BV6" s="36">
        <f t="shared" si="8"/>
        <v>87.51</v>
      </c>
      <c r="BW6" s="36">
        <f t="shared" si="8"/>
        <v>84.77</v>
      </c>
      <c r="BX6" s="36">
        <f t="shared" si="8"/>
        <v>87.11</v>
      </c>
      <c r="BY6" s="36">
        <f t="shared" si="8"/>
        <v>82.78</v>
      </c>
      <c r="BZ6" s="35" t="str">
        <f>IF(BZ7="","",IF(BZ7="-","【-】","【"&amp;SUBSTITUTE(TEXT(BZ7,"#,##0.00"),"-","△")&amp;"】"))</f>
        <v>【100.05】</v>
      </c>
      <c r="CA6" s="36">
        <f>IF(CA7="",NA(),CA7)</f>
        <v>272.63</v>
      </c>
      <c r="CB6" s="36">
        <f t="shared" ref="CB6:CJ6" si="9">IF(CB7="",NA(),CB7)</f>
        <v>298.04000000000002</v>
      </c>
      <c r="CC6" s="36">
        <f t="shared" si="9"/>
        <v>280.7</v>
      </c>
      <c r="CD6" s="36">
        <f t="shared" si="9"/>
        <v>265.83999999999997</v>
      </c>
      <c r="CE6" s="36">
        <f t="shared" si="9"/>
        <v>312.60000000000002</v>
      </c>
      <c r="CF6" s="36">
        <f t="shared" si="9"/>
        <v>208.29</v>
      </c>
      <c r="CG6" s="36">
        <f t="shared" si="9"/>
        <v>218.42</v>
      </c>
      <c r="CH6" s="36">
        <f t="shared" si="9"/>
        <v>227.27</v>
      </c>
      <c r="CI6" s="36">
        <f t="shared" si="9"/>
        <v>223.98</v>
      </c>
      <c r="CJ6" s="36">
        <f t="shared" si="9"/>
        <v>225.09</v>
      </c>
      <c r="CK6" s="35" t="str">
        <f>IF(CK7="","",IF(CK7="-","【-】","【"&amp;SUBSTITUTE(TEXT(CK7,"#,##0.00"),"-","△")&amp;"】"))</f>
        <v>【166.40】</v>
      </c>
      <c r="CL6" s="36">
        <f>IF(CL7="",NA(),CL7)</f>
        <v>51.72</v>
      </c>
      <c r="CM6" s="36">
        <f t="shared" ref="CM6:CU6" si="10">IF(CM7="",NA(),CM7)</f>
        <v>53.02</v>
      </c>
      <c r="CN6" s="36">
        <f t="shared" si="10"/>
        <v>53.13</v>
      </c>
      <c r="CO6" s="36">
        <f t="shared" si="10"/>
        <v>48.91</v>
      </c>
      <c r="CP6" s="36">
        <f t="shared" si="10"/>
        <v>49.61</v>
      </c>
      <c r="CQ6" s="36">
        <f t="shared" si="10"/>
        <v>49.32</v>
      </c>
      <c r="CR6" s="36">
        <f t="shared" si="10"/>
        <v>50.24</v>
      </c>
      <c r="CS6" s="36">
        <f t="shared" si="10"/>
        <v>50.29</v>
      </c>
      <c r="CT6" s="36">
        <f t="shared" si="10"/>
        <v>49.64</v>
      </c>
      <c r="CU6" s="36">
        <f t="shared" si="10"/>
        <v>49.38</v>
      </c>
      <c r="CV6" s="35" t="str">
        <f>IF(CV7="","",IF(CV7="-","【-】","【"&amp;SUBSTITUTE(TEXT(CV7,"#,##0.00"),"-","△")&amp;"】"))</f>
        <v>【60.69】</v>
      </c>
      <c r="CW6" s="36">
        <f>IF(CW7="",NA(),CW7)</f>
        <v>78.739999999999995</v>
      </c>
      <c r="CX6" s="36">
        <f t="shared" ref="CX6:DF6" si="11">IF(CX7="",NA(),CX7)</f>
        <v>76.510000000000005</v>
      </c>
      <c r="CY6" s="36">
        <f t="shared" si="11"/>
        <v>76.22</v>
      </c>
      <c r="CZ6" s="36">
        <f t="shared" si="11"/>
        <v>81.489999999999995</v>
      </c>
      <c r="DA6" s="36">
        <f t="shared" si="11"/>
        <v>80.19</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50.38</v>
      </c>
      <c r="DI6" s="36">
        <f t="shared" ref="DI6:DQ6" si="12">IF(DI7="",NA(),DI7)</f>
        <v>51.39</v>
      </c>
      <c r="DJ6" s="36">
        <f t="shared" si="12"/>
        <v>51.65</v>
      </c>
      <c r="DK6" s="36">
        <f t="shared" si="12"/>
        <v>53.12</v>
      </c>
      <c r="DL6" s="36">
        <f t="shared" si="12"/>
        <v>53.83</v>
      </c>
      <c r="DM6" s="36">
        <f t="shared" si="12"/>
        <v>48.3</v>
      </c>
      <c r="DN6" s="36">
        <f t="shared" si="12"/>
        <v>45.14</v>
      </c>
      <c r="DO6" s="36">
        <f t="shared" si="12"/>
        <v>45.85</v>
      </c>
      <c r="DP6" s="36">
        <f t="shared" si="12"/>
        <v>47.31</v>
      </c>
      <c r="DQ6" s="36">
        <f t="shared" si="12"/>
        <v>47.5</v>
      </c>
      <c r="DR6" s="35" t="str">
        <f>IF(DR7="","",IF(DR7="-","【-】","【"&amp;SUBSTITUTE(TEXT(DR7,"#,##0.00"),"-","△")&amp;"】"))</f>
        <v>【50.19】</v>
      </c>
      <c r="DS6" s="36">
        <f>IF(DS7="",NA(),DS7)</f>
        <v>11.08</v>
      </c>
      <c r="DT6" s="36">
        <f t="shared" ref="DT6:EB6" si="13">IF(DT7="",NA(),DT7)</f>
        <v>10.68</v>
      </c>
      <c r="DU6" s="36">
        <f t="shared" si="13"/>
        <v>10.16</v>
      </c>
      <c r="DV6" s="36">
        <f t="shared" si="13"/>
        <v>10.92</v>
      </c>
      <c r="DW6" s="36">
        <f t="shared" si="13"/>
        <v>10.75</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0.25</v>
      </c>
      <c r="EE6" s="36">
        <f t="shared" ref="EE6:EM6" si="14">IF(EE7="",NA(),EE7)</f>
        <v>0.37</v>
      </c>
      <c r="EF6" s="36">
        <f t="shared" si="14"/>
        <v>0.41</v>
      </c>
      <c r="EG6" s="36">
        <f t="shared" si="14"/>
        <v>0.14000000000000001</v>
      </c>
      <c r="EH6" s="36">
        <f t="shared" si="14"/>
        <v>0.25</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44229</v>
      </c>
      <c r="D7" s="38">
        <v>46</v>
      </c>
      <c r="E7" s="38">
        <v>1</v>
      </c>
      <c r="F7" s="38">
        <v>0</v>
      </c>
      <c r="G7" s="38">
        <v>1</v>
      </c>
      <c r="H7" s="38" t="s">
        <v>93</v>
      </c>
      <c r="I7" s="38" t="s">
        <v>94</v>
      </c>
      <c r="J7" s="38" t="s">
        <v>95</v>
      </c>
      <c r="K7" s="38" t="s">
        <v>96</v>
      </c>
      <c r="L7" s="38" t="s">
        <v>97</v>
      </c>
      <c r="M7" s="38" t="s">
        <v>98</v>
      </c>
      <c r="N7" s="39" t="s">
        <v>99</v>
      </c>
      <c r="O7" s="39">
        <v>68.03</v>
      </c>
      <c r="P7" s="39">
        <v>95.39</v>
      </c>
      <c r="Q7" s="39">
        <v>5280</v>
      </c>
      <c r="R7" s="39">
        <v>7932</v>
      </c>
      <c r="S7" s="39">
        <v>82.01</v>
      </c>
      <c r="T7" s="39">
        <v>96.72</v>
      </c>
      <c r="U7" s="39">
        <v>7540</v>
      </c>
      <c r="V7" s="39">
        <v>42.24</v>
      </c>
      <c r="W7" s="39">
        <v>178.5</v>
      </c>
      <c r="X7" s="39">
        <v>107.39</v>
      </c>
      <c r="Y7" s="39">
        <v>102.26</v>
      </c>
      <c r="Z7" s="39">
        <v>109.6</v>
      </c>
      <c r="AA7" s="39">
        <v>114.16</v>
      </c>
      <c r="AB7" s="39">
        <v>101.03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644.47</v>
      </c>
      <c r="AU7" s="39">
        <v>614.62</v>
      </c>
      <c r="AV7" s="39">
        <v>583.55999999999995</v>
      </c>
      <c r="AW7" s="39">
        <v>593.27</v>
      </c>
      <c r="AX7" s="39">
        <v>530.57000000000005</v>
      </c>
      <c r="AY7" s="39">
        <v>371.89</v>
      </c>
      <c r="AZ7" s="39">
        <v>293.23</v>
      </c>
      <c r="BA7" s="39">
        <v>300.14</v>
      </c>
      <c r="BB7" s="39">
        <v>301.04000000000002</v>
      </c>
      <c r="BC7" s="39">
        <v>305.08</v>
      </c>
      <c r="BD7" s="39">
        <v>260.31</v>
      </c>
      <c r="BE7" s="39">
        <v>338.21</v>
      </c>
      <c r="BF7" s="39">
        <v>328.43</v>
      </c>
      <c r="BG7" s="39">
        <v>318.31</v>
      </c>
      <c r="BH7" s="39">
        <v>313.54000000000002</v>
      </c>
      <c r="BI7" s="39">
        <v>333.26</v>
      </c>
      <c r="BJ7" s="39">
        <v>483.11</v>
      </c>
      <c r="BK7" s="39">
        <v>542.29999999999995</v>
      </c>
      <c r="BL7" s="39">
        <v>566.65</v>
      </c>
      <c r="BM7" s="39">
        <v>551.62</v>
      </c>
      <c r="BN7" s="39">
        <v>585.59</v>
      </c>
      <c r="BO7" s="39">
        <v>275.67</v>
      </c>
      <c r="BP7" s="39">
        <v>104.7</v>
      </c>
      <c r="BQ7" s="39">
        <v>96.89</v>
      </c>
      <c r="BR7" s="39">
        <v>103.08</v>
      </c>
      <c r="BS7" s="39">
        <v>109.6</v>
      </c>
      <c r="BT7" s="39">
        <v>84.19</v>
      </c>
      <c r="BU7" s="39">
        <v>93.28</v>
      </c>
      <c r="BV7" s="39">
        <v>87.51</v>
      </c>
      <c r="BW7" s="39">
        <v>84.77</v>
      </c>
      <c r="BX7" s="39">
        <v>87.11</v>
      </c>
      <c r="BY7" s="39">
        <v>82.78</v>
      </c>
      <c r="BZ7" s="39">
        <v>100.05</v>
      </c>
      <c r="CA7" s="39">
        <v>272.63</v>
      </c>
      <c r="CB7" s="39">
        <v>298.04000000000002</v>
      </c>
      <c r="CC7" s="39">
        <v>280.7</v>
      </c>
      <c r="CD7" s="39">
        <v>265.83999999999997</v>
      </c>
      <c r="CE7" s="39">
        <v>312.60000000000002</v>
      </c>
      <c r="CF7" s="39">
        <v>208.29</v>
      </c>
      <c r="CG7" s="39">
        <v>218.42</v>
      </c>
      <c r="CH7" s="39">
        <v>227.27</v>
      </c>
      <c r="CI7" s="39">
        <v>223.98</v>
      </c>
      <c r="CJ7" s="39">
        <v>225.09</v>
      </c>
      <c r="CK7" s="39">
        <v>166.4</v>
      </c>
      <c r="CL7" s="39">
        <v>51.72</v>
      </c>
      <c r="CM7" s="39">
        <v>53.02</v>
      </c>
      <c r="CN7" s="39">
        <v>53.13</v>
      </c>
      <c r="CO7" s="39">
        <v>48.91</v>
      </c>
      <c r="CP7" s="39">
        <v>49.61</v>
      </c>
      <c r="CQ7" s="39">
        <v>49.32</v>
      </c>
      <c r="CR7" s="39">
        <v>50.24</v>
      </c>
      <c r="CS7" s="39">
        <v>50.29</v>
      </c>
      <c r="CT7" s="39">
        <v>49.64</v>
      </c>
      <c r="CU7" s="39">
        <v>49.38</v>
      </c>
      <c r="CV7" s="39">
        <v>60.69</v>
      </c>
      <c r="CW7" s="39">
        <v>78.739999999999995</v>
      </c>
      <c r="CX7" s="39">
        <v>76.510000000000005</v>
      </c>
      <c r="CY7" s="39">
        <v>76.22</v>
      </c>
      <c r="CZ7" s="39">
        <v>81.489999999999995</v>
      </c>
      <c r="DA7" s="39">
        <v>80.19</v>
      </c>
      <c r="DB7" s="39">
        <v>79.34</v>
      </c>
      <c r="DC7" s="39">
        <v>78.650000000000006</v>
      </c>
      <c r="DD7" s="39">
        <v>77.73</v>
      </c>
      <c r="DE7" s="39">
        <v>78.09</v>
      </c>
      <c r="DF7" s="39">
        <v>78.010000000000005</v>
      </c>
      <c r="DG7" s="39">
        <v>89.82</v>
      </c>
      <c r="DH7" s="39">
        <v>50.38</v>
      </c>
      <c r="DI7" s="39">
        <v>51.39</v>
      </c>
      <c r="DJ7" s="39">
        <v>51.65</v>
      </c>
      <c r="DK7" s="39">
        <v>53.12</v>
      </c>
      <c r="DL7" s="39">
        <v>53.83</v>
      </c>
      <c r="DM7" s="39">
        <v>48.3</v>
      </c>
      <c r="DN7" s="39">
        <v>45.14</v>
      </c>
      <c r="DO7" s="39">
        <v>45.85</v>
      </c>
      <c r="DP7" s="39">
        <v>47.31</v>
      </c>
      <c r="DQ7" s="39">
        <v>47.5</v>
      </c>
      <c r="DR7" s="39">
        <v>50.19</v>
      </c>
      <c r="DS7" s="39">
        <v>11.08</v>
      </c>
      <c r="DT7" s="39">
        <v>10.68</v>
      </c>
      <c r="DU7" s="39">
        <v>10.16</v>
      </c>
      <c r="DV7" s="39">
        <v>10.92</v>
      </c>
      <c r="DW7" s="39">
        <v>10.75</v>
      </c>
      <c r="DX7" s="39">
        <v>12.43</v>
      </c>
      <c r="DY7" s="39">
        <v>13.58</v>
      </c>
      <c r="DZ7" s="39">
        <v>14.13</v>
      </c>
      <c r="EA7" s="39">
        <v>16.77</v>
      </c>
      <c r="EB7" s="39">
        <v>17.399999999999999</v>
      </c>
      <c r="EC7" s="39">
        <v>20.63</v>
      </c>
      <c r="ED7" s="39">
        <v>0.25</v>
      </c>
      <c r="EE7" s="39">
        <v>0.37</v>
      </c>
      <c r="EF7" s="39">
        <v>0.41</v>
      </c>
      <c r="EG7" s="39">
        <v>0.14000000000000001</v>
      </c>
      <c r="EH7" s="39">
        <v>0.25</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2022-01-26T04:45:09Z</cp:lastPrinted>
  <dcterms:created xsi:type="dcterms:W3CDTF">2021-12-03T06:43:36Z</dcterms:created>
  <dcterms:modified xsi:type="dcterms:W3CDTF">2022-02-09T02:04:41Z</dcterms:modified>
  <cp:category/>
</cp:coreProperties>
</file>