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上水道係\(10)  営業の企画及び統計\経営比較分析表\R2年度決算\"/>
    </mc:Choice>
  </mc:AlternateContent>
  <workbookProtection workbookAlgorithmName="SHA-512" workbookHashValue="J6XC6K8CizuwORP1gOgyENTxfKUHTlkIEtcDvM1BkJINozQTJyczUM9pPHaKvwHvmzC/c0fw7sXOG+tgYQwHYg==" workbookSaltValue="LSfxP3Y/RmXbbOfDHxHfq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<sst xmlns="http://schemas.openxmlformats.org/spreadsheetml/2006/main" count="228" uniqueCount="114">
  <si>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</si>
  <si>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</si>
  <si>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</si>
  <si>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</si>
  <si>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</si>
  <si>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</si>
  <si>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</si>
  <si>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</si>
  <si>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</si>
  <si>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</si>
  <si>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</si>
  <si>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</si>
  <si>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</si>
  <si>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</si>
  <si>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</si>
  <si>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</si>
  <si>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</si>
  <si>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</si>
  <si>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</si>
  <si>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</si>
  <si>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</si>
  <si>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</si>
  <si>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</si>
  <si>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</si>
  <si>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</si>
  <si>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</si>
  <si>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</si>
  <si>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</si>
  <si>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</si>
  <si>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</si>
  <si>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</si>
  <si>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</si>
  <si>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</si>
  <si>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</si>
  <si>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</si>
  <si>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</si>
  <si>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</si>
  <si>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</si>
  <si>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</si>
  <si>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</si>
  <si>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</si>
  <si>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</si>
  <si>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</si>
  <si>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</si>
  <si>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</si>
  <si>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</si>
  <si>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</si>
  <si>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</si>
  <si>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</si>
  <si>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</si>
  <si>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</si>
  <si>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</si>
  <si>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</si>
  <si>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</si>
  <si>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</si>
  <si>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</si>
  <si>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</si>
  <si>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</si>
  <si>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</si>
  <si>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</si>
  <si>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</si>
  <si>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</si>
  <si>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</si>
  <si>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</si>
  <si>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</si>
  <si>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</si>
  <si>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</si>
  <si>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</si>
  <si>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</si>
  <si>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</si>
  <si>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</si>
  <si>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</si>
  <si>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</si>
  <si>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</si>
  <si>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</si>
  <si>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</si>
  <si>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</si>
  <si>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</si>
  <si>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</si>
  <si>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</si>
  <si>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</si>
  <si>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</si>
  <si>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</si>
  <si>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</si>
  <si>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</si>
  <si>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</si>
  <si>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</si>
  <si>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</si>
  <si>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</si>
  <si>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</si>
  <si>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</si>
  <si>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</si>
  <si>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</si>
  <si>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</si>
  <si>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</si>
  <si>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</si>
  <si>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</si>
  <si>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</si>
  <si>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</si>
  <si>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</si>
  <si>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</si>
  <si>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</si>
  <si>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</si>
  <si>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</si>
  <si>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</si>
  <si>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</si>
  <si>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</si>
  <si>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</si>
  <si>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</si>
  <si>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</si>
  <si>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</si>
  <si>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収入においては新型コロナウイルス感染症対策の影響があったものの、主に高料金対策補助金が該当したことと、支出においては宮城県広水受水費の減額により、結果的に純利益を生み出すことができた。
今後も「小さなまちに大きな安心を　くらしを支える水道」を基本理念とし、町民や事業者等に丁寧に説明しながら、事業を進めたいと考えている。</t>
    <rPh sb="0" eb="2">
      <t>シュウニュウ</t>
    </rPh>
    <rPh sb="7" eb="9">
      <t>シンガタ</t>
    </rPh>
    <rPh sb="16" eb="19">
      <t>カンセンショウ</t>
    </rPh>
    <rPh sb="19" eb="21">
      <t>タイサク</t>
    </rPh>
    <rPh sb="22" eb="24">
      <t>エイキョウ</t>
    </rPh>
    <rPh sb="32" eb="33">
      <t>オモ</t>
    </rPh>
    <rPh sb="34" eb="37">
      <t>コウリョウキン</t>
    </rPh>
    <rPh sb="37" eb="39">
      <t>タイサク</t>
    </rPh>
    <rPh sb="39" eb="42">
      <t>ホジョキン</t>
    </rPh>
    <rPh sb="43" eb="45">
      <t>ガイトウ</t>
    </rPh>
    <rPh sb="51" eb="53">
      <t>シシュツ</t>
    </rPh>
    <rPh sb="58" eb="61">
      <t>ミヤギケン</t>
    </rPh>
    <rPh sb="73" eb="76">
      <t>ケッカテキ</t>
    </rPh>
    <rPh sb="77" eb="80">
      <t>ジュンリエキ</t>
    </rPh>
    <rPh sb="81" eb="82">
      <t>ウ</t>
    </rPh>
    <rPh sb="83" eb="84">
      <t>ダ</t>
    </rPh>
    <phoneticPr fontId="4"/>
  </si>
  <si>
    <t>① 有形固定資産減価償却率は、類似団体平均値と比較して0.61ポイント高い。
② 管路経年化率は、類似団体平均値と比較して2.91ポイント高い。これは、本町の給水面積が13.19㎢と東北一小さな町であることで、上水道の普及が早かったことによる。今後も、令和元年9月に策定した「施設更新計画」や「水道ビジョン」により、長寿命化や被害のなかった施設の耐震化などを継続していく。
③ 管路更新率は、類似団体平均値と比較して0.53ポイント低いが、老朽化が進んでいることは認識している。しかし、これまでも統計単位未満の更新は計画的に行っており、今後も耐震化などの施設の更新を継続していく。</t>
    <rPh sb="41" eb="42">
      <t>カン</t>
    </rPh>
    <rPh sb="220" eb="223">
      <t>ロウキュウカ</t>
    </rPh>
    <rPh sb="248" eb="250">
      <t>トウケイ</t>
    </rPh>
    <rPh sb="250" eb="252">
      <t>タンイ</t>
    </rPh>
    <rPh sb="252" eb="254">
      <t>ミマン</t>
    </rPh>
    <rPh sb="255" eb="257">
      <t>コウシン</t>
    </rPh>
    <rPh sb="258" eb="260">
      <t>ケイカク</t>
    </rPh>
    <rPh sb="260" eb="261">
      <t>テキ</t>
    </rPh>
    <rPh sb="262" eb="263">
      <t>オコナ</t>
    </rPh>
    <rPh sb="283" eb="285">
      <t>ケイゾク</t>
    </rPh>
    <phoneticPr fontId="4"/>
  </si>
  <si>
    <t>① 経常収支比率は、令和元年度と比較し17.14ポイント上昇した。全国平均と比較すると4.69ポイント高く、類似団体平均と比較しても6.61ポイント高い。上昇の要因は、経常費用では主に宮城県広水の契約変更により受水費が減少したことで63,748千円の減額となった。経常収益では新型コロナウイルス感染症対策の影響により基本料金を免除したことに伴い給水収益が減少したものの、営業外収益では、新型コロナウイルス感染症対策に係る一般会計繰入金や高料金対策補助金が該当したことに伴い8,890千円の増額となった。
② 累積欠損比率は、未処理欠損金が発生していないため算定されなかった。
③ 流動比率は、令和元年度と比較し344.62ポイント上昇し2,283.69％となった。類似団体平均や全国平均と比較しても高い比率であり、その主な要因は、単独の建設事業が減少したことによるものである。
④ 企業債残高対給水収益比率は、令和元年度と比較し3.44ポイント下降した。類似団体平均や全国平均と比較しても低い比率である。要因は、新規の借入がなく着実に償還が進んでいることから比率が下降した。今後、人口減少が進み給水収益が減る中で、老朽施設等の更新に着手し、企業債を起こすことになった場合、比率の上昇は避けられない。
⑤ 料金回収率は、令和元年度と比較し3.86ポイント上昇したが類似団体平均や全国平均と比較すると低い比率である。
⑥給水原価は、令和元年度と比較し53.13円安くなったが類似団体平均と比較した場合は、41.57円高くなっている。要因は、経常費用が減少したことによる。また、本町では、自己水源が無く100%受水であり受水費に占める資本費が高い現況である。今後の水道料金については、「水道料金改定業務の手引き」を参考に検討したい。
⑦ 施設利用率は、令和元年度と比較して2.98ポイント上昇した。類似団体平均や全国平均と比較すると下回っている。主な要因は、新型コロナウイルス感染症対策による外出自粛や海苔生産高が通年ベースに回復したことにより使用水量が増加した。
⑧ 有収率は、令和元年度と同数値となった。類似団体平均と比較した場合は、18.05ポイント高くなっており、十分収益に結びついていると考えられる。</t>
    <rPh sb="10" eb="12">
      <t>レイワ</t>
    </rPh>
    <rPh sb="12" eb="13">
      <t>ガン</t>
    </rPh>
    <rPh sb="28" eb="30">
      <t>ジョウショウ</t>
    </rPh>
    <rPh sb="51" eb="52">
      <t>タカ</t>
    </rPh>
    <rPh sb="74" eb="75">
      <t>タカ</t>
    </rPh>
    <rPh sb="77" eb="79">
      <t>ジョウショウ</t>
    </rPh>
    <rPh sb="90" eb="91">
      <t>オモ</t>
    </rPh>
    <rPh sb="92" eb="95">
      <t>ミヤギケン</t>
    </rPh>
    <rPh sb="105" eb="107">
      <t>ジュスイ</t>
    </rPh>
    <rPh sb="107" eb="108">
      <t>ヒ</t>
    </rPh>
    <rPh sb="109" eb="111">
      <t>ゲンショウ</t>
    </rPh>
    <rPh sb="138" eb="140">
      <t>シンガタ</t>
    </rPh>
    <rPh sb="147" eb="150">
      <t>カンセンショウ</t>
    </rPh>
    <rPh sb="150" eb="152">
      <t>タイサク</t>
    </rPh>
    <rPh sb="153" eb="155">
      <t>エイキョウ</t>
    </rPh>
    <rPh sb="158" eb="160">
      <t>キホン</t>
    </rPh>
    <rPh sb="160" eb="162">
      <t>リョウキン</t>
    </rPh>
    <rPh sb="163" eb="165">
      <t>メンジョ</t>
    </rPh>
    <rPh sb="170" eb="171">
      <t>トモナ</t>
    </rPh>
    <rPh sb="177" eb="179">
      <t>ゲンショウ</t>
    </rPh>
    <rPh sb="193" eb="195">
      <t>シンガタ</t>
    </rPh>
    <rPh sb="202" eb="205">
      <t>カンセンショウ</t>
    </rPh>
    <rPh sb="205" eb="207">
      <t>タイサク</t>
    </rPh>
    <rPh sb="208" eb="209">
      <t>カカ</t>
    </rPh>
    <rPh sb="210" eb="212">
      <t>イッパン</t>
    </rPh>
    <rPh sb="212" eb="214">
      <t>カイケイ</t>
    </rPh>
    <rPh sb="214" eb="216">
      <t>クリイレ</t>
    </rPh>
    <rPh sb="216" eb="217">
      <t>キン</t>
    </rPh>
    <rPh sb="227" eb="229">
      <t>ガイトウ</t>
    </rPh>
    <rPh sb="234" eb="235">
      <t>トモナ</t>
    </rPh>
    <rPh sb="244" eb="246">
      <t>ゾウガク</t>
    </rPh>
    <rPh sb="296" eb="298">
      <t>レイワ</t>
    </rPh>
    <rPh sb="298" eb="299">
      <t>ガン</t>
    </rPh>
    <rPh sb="365" eb="367">
      <t>タンドク</t>
    </rPh>
    <rPh sb="405" eb="407">
      <t>レイワ</t>
    </rPh>
    <rPh sb="407" eb="408">
      <t>ガン</t>
    </rPh>
    <rPh sb="559" eb="561">
      <t>レイワ</t>
    </rPh>
    <rPh sb="561" eb="562">
      <t>ガン</t>
    </rPh>
    <rPh sb="614" eb="616">
      <t>レイワ</t>
    </rPh>
    <rPh sb="616" eb="617">
      <t>ガン</t>
    </rPh>
    <rPh sb="773" eb="775">
      <t>レイワ</t>
    </rPh>
    <rPh sb="775" eb="776">
      <t>ガン</t>
    </rPh>
    <rPh sb="791" eb="793">
      <t>ジョウショウ</t>
    </rPh>
    <rPh sb="826" eb="828">
      <t>シンガタ</t>
    </rPh>
    <rPh sb="835" eb="838">
      <t>カンセンショウ</t>
    </rPh>
    <rPh sb="838" eb="840">
      <t>タイサク</t>
    </rPh>
    <rPh sb="843" eb="845">
      <t>ガイシュツ</t>
    </rPh>
    <rPh sb="845" eb="847">
      <t>ジシュク</t>
    </rPh>
    <rPh sb="848" eb="850">
      <t>ノリ</t>
    </rPh>
    <rPh sb="850" eb="852">
      <t>セイサン</t>
    </rPh>
    <rPh sb="852" eb="853">
      <t>タカ</t>
    </rPh>
    <rPh sb="854" eb="856">
      <t>ツウネン</t>
    </rPh>
    <rPh sb="860" eb="862">
      <t>カイフク</t>
    </rPh>
    <rPh sb="869" eb="871">
      <t>シヨウ</t>
    </rPh>
    <rPh sb="872" eb="873">
      <t>リョウ</t>
    </rPh>
    <rPh sb="874" eb="876">
      <t>ゾウカ</t>
    </rPh>
    <rPh sb="887" eb="889">
      <t>レイワ</t>
    </rPh>
    <rPh sb="889" eb="890">
      <t>ガン</t>
    </rPh>
    <rPh sb="893" eb="894">
      <t>ドウ</t>
    </rPh>
    <rPh sb="894" eb="896">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</si>
</sst>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0.02</c:v>
                </c:pt>
                <c:pt idx="1">
                  <c:v>0</c:v>
                </c:pt>
                <c:pt idx="2">
                  <c:v>0</c:v>
                </c:pt>
                <c:pt idx="3">
                  <c:v>0</c:v>
                </c:pt>
                <c:pt idx="4">
                  <c:v>0</c:v>
                </c:pt>
              </c:numCache>
            </c:numRef>
          </c:val>
          <c:extLst>
            <c:ext xmlns:c16="http://schemas.microsoft.com/office/drawing/2014/chart" uri="{C3380CC4-5D6E-409C-BE32-E72D297353CC}">
              <c16:uniqueId val="{00000000-1967-4090-9504-93F47D3503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1967-4090-9504-93F47D3503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51.01</c:v>
                </c:pt>
                <c:pt idx="1">
                  <c:v>51.02</c:v>
                </c:pt>
                <c:pt idx="2">
                  <c:v>50.5</c:v>
                </c:pt>
                <c:pt idx="3">
                  <c:v>48.53</c:v>
                </c:pt>
                <c:pt idx="4">
                  <c:v>51.51</c:v>
                </c:pt>
              </c:numCache>
            </c:numRef>
          </c:val>
          <c:extLst>
            <c:ext xmlns:c16="http://schemas.microsoft.com/office/drawing/2014/chart" uri="{C3380CC4-5D6E-409C-BE32-E72D297353CC}">
              <c16:uniqueId val="{00000000-B6A7-4F9E-811A-D9B1C83D09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B6A7-4F9E-811A-D9B1C83D09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99.99</c:v>
                </c:pt>
                <c:pt idx="1">
                  <c:v>99.34</c:v>
                </c:pt>
                <c:pt idx="2">
                  <c:v>99.41</c:v>
                </c:pt>
                <c:pt idx="3">
                  <c:v>99.32</c:v>
                </c:pt>
                <c:pt idx="4">
                  <c:v>99.32</c:v>
                </c:pt>
              </c:numCache>
            </c:numRef>
          </c:val>
          <c:extLst>
            <c:ext xmlns:c16="http://schemas.microsoft.com/office/drawing/2014/chart" uri="{C3380CC4-5D6E-409C-BE32-E72D297353CC}">
              <c16:uniqueId val="{00000000-95A3-483B-806C-05A8DCC6549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95A3-483B-806C-05A8DCC6549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109.23</c:v>
                </c:pt>
                <c:pt idx="1">
                  <c:v>111.44</c:v>
                </c:pt>
                <c:pt idx="2">
                  <c:v>108.71</c:v>
                </c:pt>
                <c:pt idx="3">
                  <c:v>97.82</c:v>
                </c:pt>
                <c:pt idx="4">
                  <c:v>114.96</c:v>
                </c:pt>
              </c:numCache>
            </c:numRef>
          </c:val>
          <c:extLst>
            <c:ext xmlns:c16="http://schemas.microsoft.com/office/drawing/2014/chart" uri="{C3380CC4-5D6E-409C-BE32-E72D297353CC}">
              <c16:uniqueId val="{00000000-8499-4A01-B563-A6D7FC0DC76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8499-4A01-B563-A6D7FC0DC76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48.54</c:v>
                </c:pt>
                <c:pt idx="1">
                  <c:v>49.41</c:v>
                </c:pt>
                <c:pt idx="2">
                  <c:v>48.92</c:v>
                </c:pt>
                <c:pt idx="3">
                  <c:v>50.72</c:v>
                </c:pt>
                <c:pt idx="4">
                  <c:v>51.24</c:v>
                </c:pt>
              </c:numCache>
            </c:numRef>
          </c:val>
          <c:extLst>
            <c:ext xmlns:c16="http://schemas.microsoft.com/office/drawing/2014/chart" uri="{C3380CC4-5D6E-409C-BE32-E72D297353CC}">
              <c16:uniqueId val="{00000000-E377-4C6B-9BD6-6020A39890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E377-4C6B-9BD6-6020A39890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9.06</c:v>
                </c:pt>
                <c:pt idx="1">
                  <c:v>9.11</c:v>
                </c:pt>
                <c:pt idx="2">
                  <c:v>19.95</c:v>
                </c:pt>
                <c:pt idx="3">
                  <c:v>20.309999999999999</c:v>
                </c:pt>
                <c:pt idx="4">
                  <c:v>21.19</c:v>
                </c:pt>
              </c:numCache>
            </c:numRef>
          </c:val>
          <c:extLst>
            <c:ext xmlns:c16="http://schemas.microsoft.com/office/drawing/2014/chart" uri="{C3380CC4-5D6E-409C-BE32-E72D297353CC}">
              <c16:uniqueId val="{00000000-76AD-4558-A7B8-2314E6276F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76AD-4558-A7B8-2314E6276F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10-4576-9BAE-8611CE19EE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2E10-4576-9BAE-8611CE19EE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1583.66</c:v>
                </c:pt>
                <c:pt idx="1">
                  <c:v>1841.63</c:v>
                </c:pt>
                <c:pt idx="2">
                  <c:v>1057.5899999999999</c:v>
                </c:pt>
                <c:pt idx="3">
                  <c:v>1939.07</c:v>
                </c:pt>
                <c:pt idx="4">
                  <c:v>2283.69</c:v>
                </c:pt>
              </c:numCache>
            </c:numRef>
          </c:val>
          <c:extLst>
            <c:ext xmlns:c16="http://schemas.microsoft.com/office/drawing/2014/chart" uri="{C3380CC4-5D6E-409C-BE32-E72D297353CC}">
              <c16:uniqueId val="{00000000-FB84-4ED1-A46F-F792D7943E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FB84-4ED1-A46F-F792D7943E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31.21</c:v>
                </c:pt>
                <c:pt idx="1">
                  <c:v>27.07</c:v>
                </c:pt>
                <c:pt idx="2">
                  <c:v>22.86</c:v>
                </c:pt>
                <c:pt idx="3">
                  <c:v>18.97</c:v>
                </c:pt>
                <c:pt idx="4">
                  <c:v>15.53</c:v>
                </c:pt>
              </c:numCache>
            </c:numRef>
          </c:val>
          <c:extLst>
            <c:ext xmlns:c16="http://schemas.microsoft.com/office/drawing/2014/chart" uri="{C3380CC4-5D6E-409C-BE32-E72D297353CC}">
              <c16:uniqueId val="{00000000-3C64-45F8-9BDB-C8EB7A895D0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3C64-45F8-9BDB-C8EB7A895D0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88.49</c:v>
                </c:pt>
                <c:pt idx="1">
                  <c:v>94.96</c:v>
                </c:pt>
                <c:pt idx="2">
                  <c:v>88.81</c:v>
                </c:pt>
                <c:pt idx="3">
                  <c:v>89.47</c:v>
                </c:pt>
                <c:pt idx="4">
                  <c:v>93.33</c:v>
                </c:pt>
              </c:numCache>
            </c:numRef>
          </c:val>
          <c:extLst>
            <c:ext xmlns:c16="http://schemas.microsoft.com/office/drawing/2014/chart" uri="{C3380CC4-5D6E-409C-BE32-E72D297353CC}">
              <c16:uniqueId val="{00000000-BD16-4AB4-9F0C-FBC99A26AFE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BD16-4AB4-9F0C-FBC99A26AFE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281.39</c:v>
                </c:pt>
                <c:pt idx="1">
                  <c:v>262.39999999999998</c:v>
                </c:pt>
                <c:pt idx="2">
                  <c:v>279.77999999999997</c:v>
                </c:pt>
                <c:pt idx="3">
                  <c:v>276</c:v>
                </c:pt>
                <c:pt idx="4">
                  <c:v>222.87</c:v>
                </c:pt>
              </c:numCache>
            </c:numRef>
          </c:val>
          <c:extLst>
            <c:ext xmlns:c16="http://schemas.microsoft.com/office/drawing/2014/chart" uri="{C3380CC4-5D6E-409C-BE32-E72D297353CC}">
              <c16:uniqueId val="{00000000-323B-45FA-A2C5-2A0182D73E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323B-45FA-A2C5-2A0182D73E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七ケ浜町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18445</v>
      </c>
      <c r="AM8" s="61"/>
      <c r="AN8" s="61"/>
      <c r="AO8" s="61"/>
      <c r="AP8" s="61"/>
      <c r="AQ8" s="61"/>
      <c r="AR8" s="61"/>
      <c r="AS8" s="61"/>
      <c r="AT8" s="52">
        <f>データ!$S$6</f>
        <v>13.19</v>
      </c>
      <c r="AU8" s="53"/>
      <c r="AV8" s="53"/>
      <c r="AW8" s="53"/>
      <c r="AX8" s="53"/>
      <c r="AY8" s="53"/>
      <c r="AZ8" s="53"/>
      <c r="BA8" s="53"/>
      <c r="BB8" s="54">
        <f>データ!$T$6</f>
        <v>1398.41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97.61</v>
      </c>
      <c r="J10" s="53"/>
      <c r="K10" s="53"/>
      <c r="L10" s="53"/>
      <c r="M10" s="53"/>
      <c r="N10" s="53"/>
      <c r="O10" s="64"/>
      <c r="P10" s="54">
        <f>データ!$P$6</f>
        <v>100</v>
      </c>
      <c r="Q10" s="54"/>
      <c r="R10" s="54"/>
      <c r="S10" s="54"/>
      <c r="T10" s="54"/>
      <c r="U10" s="54"/>
      <c r="V10" s="54"/>
      <c r="W10" s="61">
        <f>データ!$Q$6</f>
        <v>4400</v>
      </c>
      <c r="X10" s="61"/>
      <c r="Y10" s="61"/>
      <c r="Z10" s="61"/>
      <c r="AA10" s="61"/>
      <c r="AB10" s="61"/>
      <c r="AC10" s="61"/>
      <c r="AD10" s="2"/>
      <c r="AE10" s="2"/>
      <c r="AF10" s="2"/>
      <c r="AG10" s="2"/>
      <c r="AH10" s="4"/>
      <c r="AI10" s="4"/>
      <c r="AJ10" s="4"/>
      <c r="AK10" s="4"/>
      <c r="AL10" s="61">
        <f>データ!$U$6</f>
        <v>18379</v>
      </c>
      <c r="AM10" s="61"/>
      <c r="AN10" s="61"/>
      <c r="AO10" s="61"/>
      <c r="AP10" s="61"/>
      <c r="AQ10" s="61"/>
      <c r="AR10" s="61"/>
      <c r="AS10" s="61"/>
      <c r="AT10" s="52">
        <f>データ!$V$6</f>
        <v>13.19</v>
      </c>
      <c r="AU10" s="53"/>
      <c r="AV10" s="53"/>
      <c r="AW10" s="53"/>
      <c r="AX10" s="53"/>
      <c r="AY10" s="53"/>
      <c r="AZ10" s="53"/>
      <c r="BA10" s="53"/>
      <c r="BB10" s="54">
        <f>データ!$W$6</f>
        <v>1393.4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112</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c1mRjRPOMSLq+n2UfibCyzLyswSqAGcCedBzLienzCHe+PWnl6LMhVhPX0lqrlqMCel0ViDCEGUzZtRshSZIg==" saltValue="etnNMVxscMVSyIpx6TtpA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44041</v>
      </c>
      <c r="D6" s="34">
        <f t="shared" si="3"/>
        <v>46</v>
      </c>
      <c r="E6" s="34">
        <f t="shared" si="3"/>
        <v>1</v>
      </c>
      <c r="F6" s="34">
        <f t="shared" si="3"/>
        <v>0</v>
      </c>
      <c r="G6" s="34">
        <f t="shared" si="3"/>
        <v>1</v>
      </c>
      <c r="H6" s="34" t="str">
        <f t="shared" si="3"/>
        <v>宮城県　七ケ浜町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97.61</v>
      </c>
      <c r="P6" s="35">
        <f t="shared" si="3"/>
        <v>100</v>
      </c>
      <c r="Q6" s="35">
        <f t="shared" si="3"/>
        <v>4400</v>
      </c>
      <c r="R6" s="35">
        <f t="shared" si="3"/>
        <v>18445</v>
      </c>
      <c r="S6" s="35">
        <f t="shared" si="3"/>
        <v>13.19</v>
      </c>
      <c r="T6" s="35">
        <f t="shared" si="3"/>
        <v>1398.41</v>
      </c>
      <c r="U6" s="35">
        <f t="shared" si="3"/>
        <v>18379</v>
      </c>
      <c r="V6" s="35">
        <f t="shared" si="3"/>
        <v>13.19</v>
      </c>
      <c r="W6" s="35">
        <f t="shared" si="3"/>
        <v>1393.4</v>
      </c>
      <c r="X6" s="36">
        <f>IF(X7="",NA(),X7)</f>
        <v>109.23</v>
      </c>
      <c r="Y6" s="36">
        <f t="shared" ref="Y6:AG6" si="4">IF(Y7="",NA(),Y7)</f>
        <v>111.44</v>
      </c>
      <c r="Z6" s="36">
        <f t="shared" si="4"/>
        <v>108.71</v>
      </c>
      <c r="AA6" s="36">
        <f t="shared" si="4"/>
        <v>97.82</v>
      </c>
      <c r="AB6" s="36">
        <f t="shared" si="4"/>
        <v>114.96</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1583.66</v>
      </c>
      <c r="AU6" s="36">
        <f t="shared" ref="AU6:BC6" si="6">IF(AU7="",NA(),AU7)</f>
        <v>1841.63</v>
      </c>
      <c r="AV6" s="36">
        <f t="shared" si="6"/>
        <v>1057.5899999999999</v>
      </c>
      <c r="AW6" s="36">
        <f t="shared" si="6"/>
        <v>1939.07</v>
      </c>
      <c r="AX6" s="36">
        <f t="shared" si="6"/>
        <v>2283.69</v>
      </c>
      <c r="AY6" s="36">
        <f t="shared" si="6"/>
        <v>384.34</v>
      </c>
      <c r="AZ6" s="36">
        <f t="shared" si="6"/>
        <v>359.47</v>
      </c>
      <c r="BA6" s="36">
        <f t="shared" si="6"/>
        <v>369.69</v>
      </c>
      <c r="BB6" s="36">
        <f t="shared" si="6"/>
        <v>379.08</v>
      </c>
      <c r="BC6" s="36">
        <f t="shared" si="6"/>
        <v>367.55</v>
      </c>
      <c r="BD6" s="35" t="str">
        <f>IF(BD7="","",IF(BD7="-","【-】","【"&amp;SUBSTITUTE(TEXT(BD7,"#,##0.00"),"-","△")&amp;"】"))</f>
        <v>【260.31】</v>
      </c>
      <c r="BE6" s="36">
        <f>IF(BE7="",NA(),BE7)</f>
        <v>31.21</v>
      </c>
      <c r="BF6" s="36">
        <f t="shared" ref="BF6:BN6" si="7">IF(BF7="",NA(),BF7)</f>
        <v>27.07</v>
      </c>
      <c r="BG6" s="36">
        <f t="shared" si="7"/>
        <v>22.86</v>
      </c>
      <c r="BH6" s="36">
        <f t="shared" si="7"/>
        <v>18.97</v>
      </c>
      <c r="BI6" s="36">
        <f t="shared" si="7"/>
        <v>15.53</v>
      </c>
      <c r="BJ6" s="36">
        <f t="shared" si="7"/>
        <v>380.58</v>
      </c>
      <c r="BK6" s="36">
        <f t="shared" si="7"/>
        <v>401.79</v>
      </c>
      <c r="BL6" s="36">
        <f t="shared" si="7"/>
        <v>402.99</v>
      </c>
      <c r="BM6" s="36">
        <f t="shared" si="7"/>
        <v>398.98</v>
      </c>
      <c r="BN6" s="36">
        <f t="shared" si="7"/>
        <v>418.68</v>
      </c>
      <c r="BO6" s="35" t="str">
        <f>IF(BO7="","",IF(BO7="-","【-】","【"&amp;SUBSTITUTE(TEXT(BO7,"#,##0.00"),"-","△")&amp;"】"))</f>
        <v>【275.67】</v>
      </c>
      <c r="BP6" s="36">
        <f>IF(BP7="",NA(),BP7)</f>
        <v>88.49</v>
      </c>
      <c r="BQ6" s="36">
        <f t="shared" ref="BQ6:BY6" si="8">IF(BQ7="",NA(),BQ7)</f>
        <v>94.96</v>
      </c>
      <c r="BR6" s="36">
        <f t="shared" si="8"/>
        <v>88.81</v>
      </c>
      <c r="BS6" s="36">
        <f t="shared" si="8"/>
        <v>89.47</v>
      </c>
      <c r="BT6" s="36">
        <f t="shared" si="8"/>
        <v>93.33</v>
      </c>
      <c r="BU6" s="36">
        <f t="shared" si="8"/>
        <v>102.38</v>
      </c>
      <c r="BV6" s="36">
        <f t="shared" si="8"/>
        <v>100.12</v>
      </c>
      <c r="BW6" s="36">
        <f t="shared" si="8"/>
        <v>98.66</v>
      </c>
      <c r="BX6" s="36">
        <f t="shared" si="8"/>
        <v>98.64</v>
      </c>
      <c r="BY6" s="36">
        <f t="shared" si="8"/>
        <v>94.78</v>
      </c>
      <c r="BZ6" s="35" t="str">
        <f>IF(BZ7="","",IF(BZ7="-","【-】","【"&amp;SUBSTITUTE(TEXT(BZ7,"#,##0.00"),"-","△")&amp;"】"))</f>
        <v>【100.05】</v>
      </c>
      <c r="CA6" s="36">
        <f>IF(CA7="",NA(),CA7)</f>
        <v>281.39</v>
      </c>
      <c r="CB6" s="36">
        <f t="shared" ref="CB6:CJ6" si="9">IF(CB7="",NA(),CB7)</f>
        <v>262.39999999999998</v>
      </c>
      <c r="CC6" s="36">
        <f t="shared" si="9"/>
        <v>279.77999999999997</v>
      </c>
      <c r="CD6" s="36">
        <f t="shared" si="9"/>
        <v>276</v>
      </c>
      <c r="CE6" s="36">
        <f t="shared" si="9"/>
        <v>222.87</v>
      </c>
      <c r="CF6" s="36">
        <f t="shared" si="9"/>
        <v>168.67</v>
      </c>
      <c r="CG6" s="36">
        <f t="shared" si="9"/>
        <v>174.97</v>
      </c>
      <c r="CH6" s="36">
        <f t="shared" si="9"/>
        <v>178.59</v>
      </c>
      <c r="CI6" s="36">
        <f t="shared" si="9"/>
        <v>178.92</v>
      </c>
      <c r="CJ6" s="36">
        <f t="shared" si="9"/>
        <v>181.3</v>
      </c>
      <c r="CK6" s="35" t="str">
        <f>IF(CK7="","",IF(CK7="-","【-】","【"&amp;SUBSTITUTE(TEXT(CK7,"#,##0.00"),"-","△")&amp;"】"))</f>
        <v>【166.40】</v>
      </c>
      <c r="CL6" s="36">
        <f>IF(CL7="",NA(),CL7)</f>
        <v>51.01</v>
      </c>
      <c r="CM6" s="36">
        <f t="shared" ref="CM6:CU6" si="10">IF(CM7="",NA(),CM7)</f>
        <v>51.02</v>
      </c>
      <c r="CN6" s="36">
        <f t="shared" si="10"/>
        <v>50.5</v>
      </c>
      <c r="CO6" s="36">
        <f t="shared" si="10"/>
        <v>48.53</v>
      </c>
      <c r="CP6" s="36">
        <f t="shared" si="10"/>
        <v>51.51</v>
      </c>
      <c r="CQ6" s="36">
        <f t="shared" si="10"/>
        <v>54.92</v>
      </c>
      <c r="CR6" s="36">
        <f t="shared" si="10"/>
        <v>55.63</v>
      </c>
      <c r="CS6" s="36">
        <f t="shared" si="10"/>
        <v>55.03</v>
      </c>
      <c r="CT6" s="36">
        <f t="shared" si="10"/>
        <v>55.14</v>
      </c>
      <c r="CU6" s="36">
        <f t="shared" si="10"/>
        <v>55.89</v>
      </c>
      <c r="CV6" s="35" t="str">
        <f>IF(CV7="","",IF(CV7="-","【-】","【"&amp;SUBSTITUTE(TEXT(CV7,"#,##0.00"),"-","△")&amp;"】"))</f>
        <v>【60.69】</v>
      </c>
      <c r="CW6" s="36">
        <f>IF(CW7="",NA(),CW7)</f>
        <v>99.99</v>
      </c>
      <c r="CX6" s="36">
        <f t="shared" ref="CX6:DF6" si="11">IF(CX7="",NA(),CX7)</f>
        <v>99.34</v>
      </c>
      <c r="CY6" s="36">
        <f t="shared" si="11"/>
        <v>99.41</v>
      </c>
      <c r="CZ6" s="36">
        <f t="shared" si="11"/>
        <v>99.32</v>
      </c>
      <c r="DA6" s="36">
        <f t="shared" si="11"/>
        <v>99.32</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48.54</v>
      </c>
      <c r="DI6" s="36">
        <f t="shared" ref="DI6:DQ6" si="12">IF(DI7="",NA(),DI7)</f>
        <v>49.41</v>
      </c>
      <c r="DJ6" s="36">
        <f t="shared" si="12"/>
        <v>48.92</v>
      </c>
      <c r="DK6" s="36">
        <f t="shared" si="12"/>
        <v>50.72</v>
      </c>
      <c r="DL6" s="36">
        <f t="shared" si="12"/>
        <v>51.24</v>
      </c>
      <c r="DM6" s="36">
        <f t="shared" si="12"/>
        <v>48.49</v>
      </c>
      <c r="DN6" s="36">
        <f t="shared" si="12"/>
        <v>48.05</v>
      </c>
      <c r="DO6" s="36">
        <f t="shared" si="12"/>
        <v>48.87</v>
      </c>
      <c r="DP6" s="36">
        <f t="shared" si="12"/>
        <v>49.92</v>
      </c>
      <c r="DQ6" s="36">
        <f t="shared" si="12"/>
        <v>50.63</v>
      </c>
      <c r="DR6" s="35" t="str">
        <f>IF(DR7="","",IF(DR7="-","【-】","【"&amp;SUBSTITUTE(TEXT(DR7,"#,##0.00"),"-","△")&amp;"】"))</f>
        <v>【50.19】</v>
      </c>
      <c r="DS6" s="36">
        <f>IF(DS7="",NA(),DS7)</f>
        <v>9.06</v>
      </c>
      <c r="DT6" s="36">
        <f t="shared" ref="DT6:EB6" si="13">IF(DT7="",NA(),DT7)</f>
        <v>9.11</v>
      </c>
      <c r="DU6" s="36">
        <f t="shared" si="13"/>
        <v>19.95</v>
      </c>
      <c r="DV6" s="36">
        <f t="shared" si="13"/>
        <v>20.309999999999999</v>
      </c>
      <c r="DW6" s="36">
        <f t="shared" si="13"/>
        <v>21.19</v>
      </c>
      <c r="DX6" s="36">
        <f t="shared" si="13"/>
        <v>12.79</v>
      </c>
      <c r="DY6" s="36">
        <f t="shared" si="13"/>
        <v>13.39</v>
      </c>
      <c r="DZ6" s="36">
        <f t="shared" si="13"/>
        <v>14.85</v>
      </c>
      <c r="EA6" s="36">
        <f t="shared" si="13"/>
        <v>16.88</v>
      </c>
      <c r="EB6" s="36">
        <f t="shared" si="13"/>
        <v>18.28</v>
      </c>
      <c r="EC6" s="35" t="str">
        <f>IF(EC7="","",IF(EC7="-","【-】","【"&amp;SUBSTITUTE(TEXT(EC7,"#,##0.00"),"-","△")&amp;"】"))</f>
        <v>【20.63】</v>
      </c>
      <c r="ED6" s="36">
        <f>IF(ED7="",NA(),ED7)</f>
        <v>0.02</v>
      </c>
      <c r="EE6" s="35">
        <f t="shared" ref="EE6:EM6" si="14">IF(EE7="",NA(),EE7)</f>
        <v>0</v>
      </c>
      <c r="EF6" s="35">
        <f t="shared" si="14"/>
        <v>0</v>
      </c>
      <c r="EG6" s="35">
        <f t="shared" si="14"/>
        <v>0</v>
      </c>
      <c r="EH6" s="35">
        <f t="shared" si="14"/>
        <v>0</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44041</v>
      </c>
      <c r="D7" s="38">
        <v>46</v>
      </c>
      <c r="E7" s="38">
        <v>1</v>
      </c>
      <c r="F7" s="38">
        <v>0</v>
      </c>
      <c r="G7" s="38">
        <v>1</v>
      </c>
      <c r="H7" s="38" t="s">
        <v>93</v>
      </c>
      <c r="I7" s="38" t="s">
        <v>94</v>
      </c>
      <c r="J7" s="38" t="s">
        <v>95</v>
      </c>
      <c r="K7" s="38" t="s">
        <v>96</v>
      </c>
      <c r="L7" s="38" t="s">
        <v>97</v>
      </c>
      <c r="M7" s="38" t="s">
        <v>98</v>
      </c>
      <c r="N7" s="39" t="s">
        <v>99</v>
      </c>
      <c r="O7" s="39">
        <v>97.61</v>
      </c>
      <c r="P7" s="39">
        <v>100</v>
      </c>
      <c r="Q7" s="39">
        <v>4400</v>
      </c>
      <c r="R7" s="39">
        <v>18445</v>
      </c>
      <c r="S7" s="39">
        <v>13.19</v>
      </c>
      <c r="T7" s="39">
        <v>1398.41</v>
      </c>
      <c r="U7" s="39">
        <v>18379</v>
      </c>
      <c r="V7" s="39">
        <v>13.19</v>
      </c>
      <c r="W7" s="39">
        <v>1393.4</v>
      </c>
      <c r="X7" s="39">
        <v>109.23</v>
      </c>
      <c r="Y7" s="39">
        <v>111.44</v>
      </c>
      <c r="Z7" s="39">
        <v>108.71</v>
      </c>
      <c r="AA7" s="39">
        <v>97.82</v>
      </c>
      <c r="AB7" s="39">
        <v>114.96</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1583.66</v>
      </c>
      <c r="AU7" s="39">
        <v>1841.63</v>
      </c>
      <c r="AV7" s="39">
        <v>1057.5899999999999</v>
      </c>
      <c r="AW7" s="39">
        <v>1939.07</v>
      </c>
      <c r="AX7" s="39">
        <v>2283.69</v>
      </c>
      <c r="AY7" s="39">
        <v>384.34</v>
      </c>
      <c r="AZ7" s="39">
        <v>359.47</v>
      </c>
      <c r="BA7" s="39">
        <v>369.69</v>
      </c>
      <c r="BB7" s="39">
        <v>379.08</v>
      </c>
      <c r="BC7" s="39">
        <v>367.55</v>
      </c>
      <c r="BD7" s="39">
        <v>260.31</v>
      </c>
      <c r="BE7" s="39">
        <v>31.21</v>
      </c>
      <c r="BF7" s="39">
        <v>27.07</v>
      </c>
      <c r="BG7" s="39">
        <v>22.86</v>
      </c>
      <c r="BH7" s="39">
        <v>18.97</v>
      </c>
      <c r="BI7" s="39">
        <v>15.53</v>
      </c>
      <c r="BJ7" s="39">
        <v>380.58</v>
      </c>
      <c r="BK7" s="39">
        <v>401.79</v>
      </c>
      <c r="BL7" s="39">
        <v>402.99</v>
      </c>
      <c r="BM7" s="39">
        <v>398.98</v>
      </c>
      <c r="BN7" s="39">
        <v>418.68</v>
      </c>
      <c r="BO7" s="39">
        <v>275.67</v>
      </c>
      <c r="BP7" s="39">
        <v>88.49</v>
      </c>
      <c r="BQ7" s="39">
        <v>94.96</v>
      </c>
      <c r="BR7" s="39">
        <v>88.81</v>
      </c>
      <c r="BS7" s="39">
        <v>89.47</v>
      </c>
      <c r="BT7" s="39">
        <v>93.33</v>
      </c>
      <c r="BU7" s="39">
        <v>102.38</v>
      </c>
      <c r="BV7" s="39">
        <v>100.12</v>
      </c>
      <c r="BW7" s="39">
        <v>98.66</v>
      </c>
      <c r="BX7" s="39">
        <v>98.64</v>
      </c>
      <c r="BY7" s="39">
        <v>94.78</v>
      </c>
      <c r="BZ7" s="39">
        <v>100.05</v>
      </c>
      <c r="CA7" s="39">
        <v>281.39</v>
      </c>
      <c r="CB7" s="39">
        <v>262.39999999999998</v>
      </c>
      <c r="CC7" s="39">
        <v>279.77999999999997</v>
      </c>
      <c r="CD7" s="39">
        <v>276</v>
      </c>
      <c r="CE7" s="39">
        <v>222.87</v>
      </c>
      <c r="CF7" s="39">
        <v>168.67</v>
      </c>
      <c r="CG7" s="39">
        <v>174.97</v>
      </c>
      <c r="CH7" s="39">
        <v>178.59</v>
      </c>
      <c r="CI7" s="39">
        <v>178.92</v>
      </c>
      <c r="CJ7" s="39">
        <v>181.3</v>
      </c>
      <c r="CK7" s="39">
        <v>166.4</v>
      </c>
      <c r="CL7" s="39">
        <v>51.01</v>
      </c>
      <c r="CM7" s="39">
        <v>51.02</v>
      </c>
      <c r="CN7" s="39">
        <v>50.5</v>
      </c>
      <c r="CO7" s="39">
        <v>48.53</v>
      </c>
      <c r="CP7" s="39">
        <v>51.51</v>
      </c>
      <c r="CQ7" s="39">
        <v>54.92</v>
      </c>
      <c r="CR7" s="39">
        <v>55.63</v>
      </c>
      <c r="CS7" s="39">
        <v>55.03</v>
      </c>
      <c r="CT7" s="39">
        <v>55.14</v>
      </c>
      <c r="CU7" s="39">
        <v>55.89</v>
      </c>
      <c r="CV7" s="39">
        <v>60.69</v>
      </c>
      <c r="CW7" s="39">
        <v>99.99</v>
      </c>
      <c r="CX7" s="39">
        <v>99.34</v>
      </c>
      <c r="CY7" s="39">
        <v>99.41</v>
      </c>
      <c r="CZ7" s="39">
        <v>99.32</v>
      </c>
      <c r="DA7" s="39">
        <v>99.32</v>
      </c>
      <c r="DB7" s="39">
        <v>82.66</v>
      </c>
      <c r="DC7" s="39">
        <v>82.04</v>
      </c>
      <c r="DD7" s="39">
        <v>81.900000000000006</v>
      </c>
      <c r="DE7" s="39">
        <v>81.39</v>
      </c>
      <c r="DF7" s="39">
        <v>81.27</v>
      </c>
      <c r="DG7" s="39">
        <v>89.82</v>
      </c>
      <c r="DH7" s="39">
        <v>48.54</v>
      </c>
      <c r="DI7" s="39">
        <v>49.41</v>
      </c>
      <c r="DJ7" s="39">
        <v>48.92</v>
      </c>
      <c r="DK7" s="39">
        <v>50.72</v>
      </c>
      <c r="DL7" s="39">
        <v>51.24</v>
      </c>
      <c r="DM7" s="39">
        <v>48.49</v>
      </c>
      <c r="DN7" s="39">
        <v>48.05</v>
      </c>
      <c r="DO7" s="39">
        <v>48.87</v>
      </c>
      <c r="DP7" s="39">
        <v>49.92</v>
      </c>
      <c r="DQ7" s="39">
        <v>50.63</v>
      </c>
      <c r="DR7" s="39">
        <v>50.19</v>
      </c>
      <c r="DS7" s="39">
        <v>9.06</v>
      </c>
      <c r="DT7" s="39">
        <v>9.11</v>
      </c>
      <c r="DU7" s="39">
        <v>19.95</v>
      </c>
      <c r="DV7" s="39">
        <v>20.309999999999999</v>
      </c>
      <c r="DW7" s="39">
        <v>21.19</v>
      </c>
      <c r="DX7" s="39">
        <v>12.79</v>
      </c>
      <c r="DY7" s="39">
        <v>13.39</v>
      </c>
      <c r="DZ7" s="39">
        <v>14.85</v>
      </c>
      <c r="EA7" s="39">
        <v>16.88</v>
      </c>
      <c r="EB7" s="39">
        <v>18.28</v>
      </c>
      <c r="EC7" s="39">
        <v>20.63</v>
      </c>
      <c r="ED7" s="39">
        <v>0.02</v>
      </c>
      <c r="EE7" s="39">
        <v>0</v>
      </c>
      <c r="EF7" s="39">
        <v>0</v>
      </c>
      <c r="EG7" s="39">
        <v>0</v>
      </c>
      <c r="EH7" s="39">
        <v>0</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fsas</cp:lastModifiedBy>
  <cp:lastPrinted>2022-01-21T00:23:21Z</cp:lastPrinted>
  <dcterms:created xsi:type="dcterms:W3CDTF">2021-12-03T06:43:34Z</dcterms:created>
  <dcterms:modified xsi:type="dcterms:W3CDTF">2022-01-21T00:23:54Z</dcterms:modified>
  <cp:category/>
</cp:coreProperties>
</file>