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filesv\18_上下水道事業所\02 庶務班\080_各種調査関係\11_国・県\R3\R040113_【宮城県市町村課】公営企業に係る経営比較分析表（令和２年度決算）の分析等について(依頼）\【確認依頼】\"/>
    </mc:Choice>
  </mc:AlternateContent>
  <xr:revisionPtr revIDLastSave="0" documentId="13_ncr:1_{6C7C23C3-72FB-4BE9-B119-DCC096887B77}" xr6:coauthVersionLast="47" xr6:coauthVersionMax="47" xr10:uidLastSave="{00000000-0000-0000-0000-000000000000}"/>
  <workbookProtection workbookAlgorithmName="SHA-512" workbookHashValue="jfjRIYmAyxZ7RiQfIzplHwSwpmGHiCcMi9mNYLePgfWAGK9diATXcFuoDePH9Htt8bBsX7O/fNCWEidZPTEWTg==" workbookSaltValue="QTMwmzj4bK7yBfsbcpib2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<sst xmlns="http://schemas.openxmlformats.org/spreadsheetml/2006/main" count="228" uniqueCount="113">
  <si>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</si>
  <si>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</si>
  <si>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</si>
  <si>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</si>
  <si>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</si>
  <si>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</si>
  <si>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</si>
  <si>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</si>
  <si>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</si>
  <si>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</si>
  <si>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</si>
  <si>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</si>
  <si>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</si>
  <si>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</si>
  <si>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</si>
  <si>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</si>
  <si>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</si>
  <si>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</si>
  <si>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</si>
  <si>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</si>
  <si>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</si>
  <si>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</si>
  <si>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</si>
  <si>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</si>
  <si>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</si>
  <si>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</si>
  <si>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</si>
  <si>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</si>
  <si>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</si>
  <si>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</si>
  <si>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</si>
  <si>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</si>
  <si>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</si>
  <si>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</si>
  <si>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</si>
  <si>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</si>
  <si>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</si>
  <si>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</si>
  <si>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</si>
  <si>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</si>
  <si>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</si>
  <si>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</si>
  <si>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</si>
  <si>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</si>
  <si>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</si>
  <si>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</si>
  <si>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</si>
  <si>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</si>
  <si>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</si>
  <si>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</si>
  <si>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</si>
  <si>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</si>
  <si>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</si>
  <si>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</si>
  <si>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</si>
  <si>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</si>
  <si>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</si>
  <si>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</si>
  <si>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</si>
  <si>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</si>
  <si>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</si>
  <si>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</si>
  <si>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</si>
  <si>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</si>
  <si>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</si>
  <si>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</si>
  <si>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</si>
  <si>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</si>
  <si>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</si>
  <si>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</si>
  <si>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</si>
  <si>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</si>
  <si>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</si>
  <si>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</si>
  <si>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</si>
  <si>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</si>
  <si>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</si>
  <si>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</si>
  <si>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</si>
  <si>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</si>
  <si>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</si>
  <si>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</si>
  <si>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</si>
  <si>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</si>
  <si>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</si>
  <si>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</si>
  <si>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</si>
  <si>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</si>
  <si>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</si>
  <si>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</si>
  <si>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</si>
  <si>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</si>
  <si>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</si>
  <si>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</si>
  <si>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</si>
  <si>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</si>
  <si>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</si>
  <si>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</si>
  <si>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</si>
  <si>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</si>
  <si>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</si>
  <si>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</si>
  <si>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</si>
  <si>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</si>
  <si>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</si>
  <si>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</si>
  <si>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</si>
  <si>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</si>
  <si>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</si>
  <si>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</si>
  <si>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経営の健全性については、継続的に黒字を計上するなど健全な財務状況を維持している。しかし、給水人口の減少や更新等に係る費用の増加等により、経営環境が厳しさを増す見込みである。
　今後は、更なるコスト削減を図るとともに、効果的で効率的な経営に努めていく。</t>
    <rPh sb="1" eb="3">
      <t>ケイエイ</t>
    </rPh>
    <rPh sb="4" eb="7">
      <t>ケンゼンセイ</t>
    </rPh>
    <rPh sb="13" eb="16">
      <t>ケイゾクテキ</t>
    </rPh>
    <rPh sb="17" eb="19">
      <t>クロジ</t>
    </rPh>
    <rPh sb="20" eb="22">
      <t>ケイジョウ</t>
    </rPh>
    <rPh sb="26" eb="28">
      <t>ケンゼン</t>
    </rPh>
    <rPh sb="29" eb="31">
      <t>ザイム</t>
    </rPh>
    <rPh sb="31" eb="33">
      <t>ジョウキョウ</t>
    </rPh>
    <rPh sb="34" eb="36">
      <t>イジ</t>
    </rPh>
    <rPh sb="45" eb="47">
      <t>キュウスイ</t>
    </rPh>
    <rPh sb="47" eb="49">
      <t>ジンコウ</t>
    </rPh>
    <rPh sb="50" eb="52">
      <t>ゲンショウ</t>
    </rPh>
    <rPh sb="53" eb="55">
      <t>コウシン</t>
    </rPh>
    <rPh sb="55" eb="56">
      <t>トウ</t>
    </rPh>
    <rPh sb="57" eb="58">
      <t>カカ</t>
    </rPh>
    <rPh sb="59" eb="61">
      <t>ヒヨウ</t>
    </rPh>
    <rPh sb="62" eb="64">
      <t>ゾウカ</t>
    </rPh>
    <rPh sb="64" eb="65">
      <t>トウ</t>
    </rPh>
    <rPh sb="69" eb="71">
      <t>ケイエイ</t>
    </rPh>
    <rPh sb="71" eb="73">
      <t>カンキョウ</t>
    </rPh>
    <rPh sb="74" eb="75">
      <t>キビ</t>
    </rPh>
    <rPh sb="78" eb="79">
      <t>マ</t>
    </rPh>
    <rPh sb="80" eb="82">
      <t>ミコ</t>
    </rPh>
    <rPh sb="89" eb="91">
      <t>コンゴ</t>
    </rPh>
    <rPh sb="93" eb="94">
      <t>サラ</t>
    </rPh>
    <rPh sb="99" eb="101">
      <t>サクゲン</t>
    </rPh>
    <rPh sb="102" eb="103">
      <t>ハカ</t>
    </rPh>
    <phoneticPr fontId="4"/>
  </si>
  <si>
    <t>　有形固定資産減価償却率は、年々増加傾向で推移し、今後老朽化した施設等の更新により更に償却率は増加するものと見込まれる。
　管路経年化率は平均値を下回っているが、老朽化した管路等は数多く点在しているため、管路更新率は更新事業により増加傾向になると見込まれる。
　</t>
    <rPh sb="1" eb="3">
      <t>ユウケイ</t>
    </rPh>
    <rPh sb="3" eb="5">
      <t>コテイ</t>
    </rPh>
    <rPh sb="5" eb="7">
      <t>シサン</t>
    </rPh>
    <rPh sb="7" eb="9">
      <t>ゲンカ</t>
    </rPh>
    <rPh sb="9" eb="11">
      <t>ショウキャク</t>
    </rPh>
    <rPh sb="11" eb="12">
      <t>リツ</t>
    </rPh>
    <rPh sb="14" eb="16">
      <t>ネンネン</t>
    </rPh>
    <rPh sb="16" eb="18">
      <t>ゾウカ</t>
    </rPh>
    <rPh sb="18" eb="20">
      <t>ケイコウ</t>
    </rPh>
    <rPh sb="21" eb="23">
      <t>スイイ</t>
    </rPh>
    <rPh sb="25" eb="27">
      <t>コンゴ</t>
    </rPh>
    <rPh sb="27" eb="30">
      <t>ロウキュウカ</t>
    </rPh>
    <rPh sb="32" eb="34">
      <t>シセツ</t>
    </rPh>
    <rPh sb="34" eb="35">
      <t>トウ</t>
    </rPh>
    <rPh sb="36" eb="38">
      <t>コウシン</t>
    </rPh>
    <rPh sb="41" eb="42">
      <t>サラ</t>
    </rPh>
    <rPh sb="43" eb="46">
      <t>ショウキャクリツ</t>
    </rPh>
    <rPh sb="47" eb="49">
      <t>ゾウカ</t>
    </rPh>
    <rPh sb="54" eb="56">
      <t>ミコ</t>
    </rPh>
    <rPh sb="62" eb="64">
      <t>カンロ</t>
    </rPh>
    <rPh sb="64" eb="66">
      <t>ケイネン</t>
    </rPh>
    <rPh sb="66" eb="67">
      <t>カ</t>
    </rPh>
    <rPh sb="67" eb="68">
      <t>リツ</t>
    </rPh>
    <rPh sb="69" eb="72">
      <t>ヘイキンチ</t>
    </rPh>
    <rPh sb="73" eb="75">
      <t>シタマワ</t>
    </rPh>
    <rPh sb="81" eb="84">
      <t>ロウキュウカ</t>
    </rPh>
    <rPh sb="86" eb="88">
      <t>カンロ</t>
    </rPh>
    <rPh sb="88" eb="89">
      <t>ナド</t>
    </rPh>
    <rPh sb="90" eb="92">
      <t>カズオオ</t>
    </rPh>
    <rPh sb="93" eb="95">
      <t>テンザイ</t>
    </rPh>
    <rPh sb="102" eb="104">
      <t>カンロ</t>
    </rPh>
    <rPh sb="104" eb="106">
      <t>コウシン</t>
    </rPh>
    <rPh sb="106" eb="107">
      <t>リツ</t>
    </rPh>
    <rPh sb="108" eb="110">
      <t>コウシン</t>
    </rPh>
    <rPh sb="110" eb="112">
      <t>ジギョウ</t>
    </rPh>
    <rPh sb="115" eb="117">
      <t>ゾウカ</t>
    </rPh>
    <rPh sb="117" eb="119">
      <t>ケイコウ</t>
    </rPh>
    <rPh sb="123" eb="125">
      <t>ミコ</t>
    </rPh>
    <phoneticPr fontId="4"/>
  </si>
  <si>
    <t>　経常収支比率は、毎年100％（平均値）を超え、累積欠損金比率は発生していないため、本町の経営状況は良好である。
　また、料金回収率は100％を超え、給水に係る費用を給水収益で賄うことができている。
　一方、流動比率は平均値を大きく下回っていることから、事業計画を見直しつつ、今後の事業の財源となる企業債借入については十分な精査が必要になる。　
　本町の給水原価は平均値を上回っている。これは、集落が町内に広く点在し、配水管の使用効率が非常に悪く、維持管理に係る費用が多額であることが要因の一つである。更に、大口需要者が少ないことから水道料金は全国的に見ても非常に高料金である。収益確保のための料金改定は住民の負担となるため、困難である。今後も人口需要に見合った事業運営を目指すとともに、資本費・原価等のコスト削減に取り組み、現料金体系を崩さず運営を行っていく。
　施設利用率は、平均値を上回り、有収率については福島県沖を震源とする地震で漏水が多発したことが影響し、大幅に減少した。今後は、地震によって被災した水道管の修理を迅速に行うとともに、漏水調査を重点的に実施し、有収率の向上に努めていく。</t>
    <rPh sb="1" eb="3">
      <t>ユウケイ</t>
    </rPh>
    <rPh sb="3" eb="5">
      <t>コテイ</t>
    </rPh>
    <rPh sb="5" eb="7">
      <t>シサン</t>
    </rPh>
    <rPh sb="7" eb="9">
      <t>ゲンカ</t>
    </rPh>
    <rPh sb="9" eb="11">
      <t>ショウキャク</t>
    </rPh>
    <rPh sb="11" eb="12">
      <t>リツ</t>
    </rPh>
    <rPh sb="14" eb="16">
      <t>ネンネン</t>
    </rPh>
    <rPh sb="16" eb="18">
      <t>ゾウカ</t>
    </rPh>
    <rPh sb="18" eb="20">
      <t>ケイコウ</t>
    </rPh>
    <rPh sb="21" eb="23">
      <t>スイイ</t>
    </rPh>
    <rPh sb="25" eb="27">
      <t>コンゴ</t>
    </rPh>
    <rPh sb="27" eb="30">
      <t>ロウキュウカ</t>
    </rPh>
    <rPh sb="32" eb="34">
      <t>シセツ</t>
    </rPh>
    <rPh sb="34" eb="35">
      <t>トウ</t>
    </rPh>
    <rPh sb="36" eb="38">
      <t>コウシン</t>
    </rPh>
    <rPh sb="41" eb="42">
      <t>サラ</t>
    </rPh>
    <rPh sb="43" eb="46">
      <t>ショウキャクリツ</t>
    </rPh>
    <rPh sb="47" eb="49">
      <t>ゾウカ</t>
    </rPh>
    <rPh sb="54" eb="56">
      <t>ミコ</t>
    </rPh>
    <rPh sb="62" eb="64">
      <t>カンロ</t>
    </rPh>
    <rPh sb="64" eb="66">
      <t>ケイネン</t>
    </rPh>
    <rPh sb="66" eb="67">
      <t>カ</t>
    </rPh>
    <rPh sb="67" eb="68">
      <t>リツ</t>
    </rPh>
    <rPh sb="69" eb="72">
      <t>ヘイキンチ</t>
    </rPh>
    <rPh sb="73" eb="75">
      <t>シタマワ</t>
    </rPh>
    <rPh sb="81" eb="84">
      <t>ロウキュウカ</t>
    </rPh>
    <rPh sb="86" eb="88">
      <t>カンロ</t>
    </rPh>
    <rPh sb="88" eb="89">
      <t>ナド</t>
    </rPh>
    <rPh sb="90" eb="92">
      <t>カズオオ</t>
    </rPh>
    <rPh sb="93" eb="95">
      <t>テンザイ</t>
    </rPh>
    <rPh sb="102" eb="104">
      <t>カンロ</t>
    </rPh>
    <rPh sb="104" eb="106">
      <t>コウシン</t>
    </rPh>
    <rPh sb="106" eb="107">
      <t>リツ</t>
    </rPh>
    <rPh sb="108" eb="110">
      <t>コウシン</t>
    </rPh>
    <rPh sb="110" eb="112">
      <t>ジギョウ</t>
    </rPh>
    <rPh sb="115" eb="117">
      <t>ゾウカ</t>
    </rPh>
    <rPh sb="117" eb="119">
      <t>ケイコウ</t>
    </rPh>
    <rPh sb="123" eb="125">
      <t>ミコ</t>
    </rPh>
    <rPh sb="197" eb="199">
      <t>シュウラク</t>
    </rPh>
    <rPh sb="200" eb="202">
      <t>チョウナイ</t>
    </rPh>
    <rPh sb="203" eb="204">
      <t>ヒロ</t>
    </rPh>
    <rPh sb="205" eb="207">
      <t>テンザイ</t>
    </rPh>
    <rPh sb="209" eb="212">
      <t>ハイスイカン</t>
    </rPh>
    <rPh sb="213" eb="215">
      <t>シヨウ</t>
    </rPh>
    <rPh sb="215" eb="217">
      <t>コウリツ</t>
    </rPh>
    <rPh sb="218" eb="220">
      <t>ヒジョウ</t>
    </rPh>
    <rPh sb="221" eb="222">
      <t>ワル</t>
    </rPh>
    <rPh sb="224" eb="226">
      <t>イジ</t>
    </rPh>
    <rPh sb="226" eb="228">
      <t>カンリ</t>
    </rPh>
    <rPh sb="229" eb="230">
      <t>カカ</t>
    </rPh>
    <rPh sb="231" eb="233">
      <t>ヒヨウ</t>
    </rPh>
    <rPh sb="234" eb="236">
      <t>タガク</t>
    </rPh>
    <rPh sb="242" eb="244">
      <t>ヨウイン</t>
    </rPh>
    <rPh sb="245" eb="246">
      <t>ヒト</t>
    </rPh>
    <rPh sb="251" eb="252">
      <t>サラ</t>
    </rPh>
    <rPh sb="254" eb="256">
      <t>オオグチ</t>
    </rPh>
    <rPh sb="256" eb="258">
      <t>ジュヨウ</t>
    </rPh>
    <rPh sb="258" eb="259">
      <t>シャ</t>
    </rPh>
    <rPh sb="260" eb="261">
      <t>スク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</si>
</sst>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7.0000000000000007E-2</c:v>
                </c:pt>
                <c:pt idx="1">
                  <c:v>0</c:v>
                </c:pt>
                <c:pt idx="2" formatCode="#,##0.00;&quot;△&quot;#,##0.00;&quot;-&quot;">
                  <c:v>0.02</c:v>
                </c:pt>
                <c:pt idx="3" formatCode="#,##0.00;&quot;△&quot;#,##0.00;&quot;-&quot;">
                  <c:v>0.3</c:v>
                </c:pt>
                <c:pt idx="4" formatCode="#,##0.00;&quot;△&quot;#,##0.00;&quot;-&quot;">
                  <c:v>0.83</c:v>
                </c:pt>
              </c:numCache>
            </c:numRef>
          </c:val>
          <c:extLst>
            <c:ext xmlns:c16="http://schemas.microsoft.com/office/drawing/2014/chart" uri="{C3380CC4-5D6E-409C-BE32-E72D297353CC}">
              <c16:uniqueId val="{00000000-F0BF-4342-8B48-1BC112CC6D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F0BF-4342-8B48-1BC112CC6D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62.64</c:v>
                </c:pt>
                <c:pt idx="1">
                  <c:v>61.7</c:v>
                </c:pt>
                <c:pt idx="2">
                  <c:v>61.19</c:v>
                </c:pt>
                <c:pt idx="3">
                  <c:v>60.14</c:v>
                </c:pt>
                <c:pt idx="4">
                  <c:v>69.03</c:v>
                </c:pt>
              </c:numCache>
            </c:numRef>
          </c:val>
          <c:extLst>
            <c:ext xmlns:c16="http://schemas.microsoft.com/office/drawing/2014/chart" uri="{C3380CC4-5D6E-409C-BE32-E72D297353CC}">
              <c16:uniqueId val="{00000000-C1DC-4034-94B0-D786EC3AD97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C1DC-4034-94B0-D786EC3AD97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75.61</c:v>
                </c:pt>
                <c:pt idx="1">
                  <c:v>78.760000000000005</c:v>
                </c:pt>
                <c:pt idx="2">
                  <c:v>80.28</c:v>
                </c:pt>
                <c:pt idx="3">
                  <c:v>81.430000000000007</c:v>
                </c:pt>
                <c:pt idx="4">
                  <c:v>72.2</c:v>
                </c:pt>
              </c:numCache>
            </c:numRef>
          </c:val>
          <c:extLst>
            <c:ext xmlns:c16="http://schemas.microsoft.com/office/drawing/2014/chart" uri="{C3380CC4-5D6E-409C-BE32-E72D297353CC}">
              <c16:uniqueId val="{00000000-68D9-4C98-9B84-EDC53E9F89E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68D9-4C98-9B84-EDC53E9F89E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116.11</c:v>
                </c:pt>
                <c:pt idx="1">
                  <c:v>116.2</c:v>
                </c:pt>
                <c:pt idx="2">
                  <c:v>112.19</c:v>
                </c:pt>
                <c:pt idx="3">
                  <c:v>118.15</c:v>
                </c:pt>
                <c:pt idx="4">
                  <c:v>123.44</c:v>
                </c:pt>
              </c:numCache>
            </c:numRef>
          </c:val>
          <c:extLst>
            <c:ext xmlns:c16="http://schemas.microsoft.com/office/drawing/2014/chart" uri="{C3380CC4-5D6E-409C-BE32-E72D297353CC}">
              <c16:uniqueId val="{00000000-53A7-4E83-A36F-7E57AA9AF97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53A7-4E83-A36F-7E57AA9AF97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50.12</c:v>
                </c:pt>
                <c:pt idx="1">
                  <c:v>51.09</c:v>
                </c:pt>
                <c:pt idx="2">
                  <c:v>52.8</c:v>
                </c:pt>
                <c:pt idx="3">
                  <c:v>54.12</c:v>
                </c:pt>
                <c:pt idx="4">
                  <c:v>55.06</c:v>
                </c:pt>
              </c:numCache>
            </c:numRef>
          </c:val>
          <c:extLst>
            <c:ext xmlns:c16="http://schemas.microsoft.com/office/drawing/2014/chart" uri="{C3380CC4-5D6E-409C-BE32-E72D297353CC}">
              <c16:uniqueId val="{00000000-2305-4B1E-B46F-8EC3746AADF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2305-4B1E-B46F-8EC3746AADF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2.11</c:v>
                </c:pt>
                <c:pt idx="1">
                  <c:v>4.68</c:v>
                </c:pt>
                <c:pt idx="2">
                  <c:v>4.67</c:v>
                </c:pt>
                <c:pt idx="3">
                  <c:v>4.34</c:v>
                </c:pt>
                <c:pt idx="4">
                  <c:v>4.3099999999999996</c:v>
                </c:pt>
              </c:numCache>
            </c:numRef>
          </c:val>
          <c:extLst>
            <c:ext xmlns:c16="http://schemas.microsoft.com/office/drawing/2014/chart" uri="{C3380CC4-5D6E-409C-BE32-E72D297353CC}">
              <c16:uniqueId val="{00000000-7F24-4C97-99F0-E075FBF4CDE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7F24-4C97-99F0-E075FBF4CDE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C0-448E-B923-0545E47D797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81C0-448E-B923-0545E47D797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115.27</c:v>
                </c:pt>
                <c:pt idx="1">
                  <c:v>122.09</c:v>
                </c:pt>
                <c:pt idx="2">
                  <c:v>144.33000000000001</c:v>
                </c:pt>
                <c:pt idx="3">
                  <c:v>166.52</c:v>
                </c:pt>
                <c:pt idx="4">
                  <c:v>197.52</c:v>
                </c:pt>
              </c:numCache>
            </c:numRef>
          </c:val>
          <c:extLst>
            <c:ext xmlns:c16="http://schemas.microsoft.com/office/drawing/2014/chart" uri="{C3380CC4-5D6E-409C-BE32-E72D297353CC}">
              <c16:uniqueId val="{00000000-0195-4F96-9A22-D8400E890D0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0195-4F96-9A22-D8400E890D0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331.63</c:v>
                </c:pt>
                <c:pt idx="1">
                  <c:v>304.11</c:v>
                </c:pt>
                <c:pt idx="2">
                  <c:v>274.73</c:v>
                </c:pt>
                <c:pt idx="3">
                  <c:v>252.23</c:v>
                </c:pt>
                <c:pt idx="4">
                  <c:v>269.17</c:v>
                </c:pt>
              </c:numCache>
            </c:numRef>
          </c:val>
          <c:extLst>
            <c:ext xmlns:c16="http://schemas.microsoft.com/office/drawing/2014/chart" uri="{C3380CC4-5D6E-409C-BE32-E72D297353CC}">
              <c16:uniqueId val="{00000000-5A22-43AE-9E5E-E8929658F56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5A22-43AE-9E5E-E8929658F56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94.19</c:v>
                </c:pt>
                <c:pt idx="1">
                  <c:v>101.18</c:v>
                </c:pt>
                <c:pt idx="2">
                  <c:v>100.2</c:v>
                </c:pt>
                <c:pt idx="3">
                  <c:v>108.2</c:v>
                </c:pt>
                <c:pt idx="4">
                  <c:v>102.89</c:v>
                </c:pt>
              </c:numCache>
            </c:numRef>
          </c:val>
          <c:extLst>
            <c:ext xmlns:c16="http://schemas.microsoft.com/office/drawing/2014/chart" uri="{C3380CC4-5D6E-409C-BE32-E72D297353CC}">
              <c16:uniqueId val="{00000000-D38F-4A23-B43D-A90D123DE94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D38F-4A23-B43D-A90D123DE94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292.35000000000002</c:v>
                </c:pt>
                <c:pt idx="1">
                  <c:v>270.86</c:v>
                </c:pt>
                <c:pt idx="2">
                  <c:v>274.38</c:v>
                </c:pt>
                <c:pt idx="3">
                  <c:v>254.02</c:v>
                </c:pt>
                <c:pt idx="4">
                  <c:v>237.84</c:v>
                </c:pt>
              </c:numCache>
            </c:numRef>
          </c:val>
          <c:extLst>
            <c:ext xmlns:c16="http://schemas.microsoft.com/office/drawing/2014/chart" uri="{C3380CC4-5D6E-409C-BE32-E72D297353CC}">
              <c16:uniqueId val="{00000000-AC6F-4645-9A6F-1CF6A08436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AC6F-4645-9A6F-1CF6A08436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山元町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12081</v>
      </c>
      <c r="AM8" s="61"/>
      <c r="AN8" s="61"/>
      <c r="AO8" s="61"/>
      <c r="AP8" s="61"/>
      <c r="AQ8" s="61"/>
      <c r="AR8" s="61"/>
      <c r="AS8" s="61"/>
      <c r="AT8" s="52">
        <f>データ!$S$6</f>
        <v>64.58</v>
      </c>
      <c r="AU8" s="53"/>
      <c r="AV8" s="53"/>
      <c r="AW8" s="53"/>
      <c r="AX8" s="53"/>
      <c r="AY8" s="53"/>
      <c r="AZ8" s="53"/>
      <c r="BA8" s="53"/>
      <c r="BB8" s="54">
        <f>データ!$T$6</f>
        <v>187.07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68.67</v>
      </c>
      <c r="J10" s="53"/>
      <c r="K10" s="53"/>
      <c r="L10" s="53"/>
      <c r="M10" s="53"/>
      <c r="N10" s="53"/>
      <c r="O10" s="64"/>
      <c r="P10" s="54">
        <f>データ!$P$6</f>
        <v>99.03</v>
      </c>
      <c r="Q10" s="54"/>
      <c r="R10" s="54"/>
      <c r="S10" s="54"/>
      <c r="T10" s="54"/>
      <c r="U10" s="54"/>
      <c r="V10" s="54"/>
      <c r="W10" s="61">
        <f>データ!$Q$6</f>
        <v>5445</v>
      </c>
      <c r="X10" s="61"/>
      <c r="Y10" s="61"/>
      <c r="Z10" s="61"/>
      <c r="AA10" s="61"/>
      <c r="AB10" s="61"/>
      <c r="AC10" s="61"/>
      <c r="AD10" s="2"/>
      <c r="AE10" s="2"/>
      <c r="AF10" s="2"/>
      <c r="AG10" s="2"/>
      <c r="AH10" s="4"/>
      <c r="AI10" s="4"/>
      <c r="AJ10" s="4"/>
      <c r="AK10" s="4"/>
      <c r="AL10" s="61">
        <f>データ!$U$6</f>
        <v>11902</v>
      </c>
      <c r="AM10" s="61"/>
      <c r="AN10" s="61"/>
      <c r="AO10" s="61"/>
      <c r="AP10" s="61"/>
      <c r="AQ10" s="61"/>
      <c r="AR10" s="61"/>
      <c r="AS10" s="61"/>
      <c r="AT10" s="52">
        <f>データ!$V$6</f>
        <v>64.58</v>
      </c>
      <c r="AU10" s="53"/>
      <c r="AV10" s="53"/>
      <c r="AW10" s="53"/>
      <c r="AX10" s="53"/>
      <c r="AY10" s="53"/>
      <c r="AZ10" s="53"/>
      <c r="BA10" s="53"/>
      <c r="BB10" s="54">
        <f>データ!$W$6</f>
        <v>184.3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p02IWmussG5veqsWfBXI3tt0Wl+A+suRNt/6dVi237EBXxhHQ0FbNNrR9IMRbvgeyLoylQi17n/pANfOBu1sA==" saltValue="jLz6hTGzO0KJZ72rvyi1C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43621</v>
      </c>
      <c r="D6" s="34">
        <f t="shared" si="3"/>
        <v>46</v>
      </c>
      <c r="E6" s="34">
        <f t="shared" si="3"/>
        <v>1</v>
      </c>
      <c r="F6" s="34">
        <f t="shared" si="3"/>
        <v>0</v>
      </c>
      <c r="G6" s="34">
        <f t="shared" si="3"/>
        <v>1</v>
      </c>
      <c r="H6" s="34" t="str">
        <f t="shared" si="3"/>
        <v>宮城県　山元町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68.67</v>
      </c>
      <c r="P6" s="35">
        <f t="shared" si="3"/>
        <v>99.03</v>
      </c>
      <c r="Q6" s="35">
        <f t="shared" si="3"/>
        <v>5445</v>
      </c>
      <c r="R6" s="35">
        <f t="shared" si="3"/>
        <v>12081</v>
      </c>
      <c r="S6" s="35">
        <f t="shared" si="3"/>
        <v>64.58</v>
      </c>
      <c r="T6" s="35">
        <f t="shared" si="3"/>
        <v>187.07</v>
      </c>
      <c r="U6" s="35">
        <f t="shared" si="3"/>
        <v>11902</v>
      </c>
      <c r="V6" s="35">
        <f t="shared" si="3"/>
        <v>64.58</v>
      </c>
      <c r="W6" s="35">
        <f t="shared" si="3"/>
        <v>184.3</v>
      </c>
      <c r="X6" s="36">
        <f>IF(X7="",NA(),X7)</f>
        <v>116.11</v>
      </c>
      <c r="Y6" s="36">
        <f t="shared" ref="Y6:AG6" si="4">IF(Y7="",NA(),Y7)</f>
        <v>116.2</v>
      </c>
      <c r="Z6" s="36">
        <f t="shared" si="4"/>
        <v>112.19</v>
      </c>
      <c r="AA6" s="36">
        <f t="shared" si="4"/>
        <v>118.15</v>
      </c>
      <c r="AB6" s="36">
        <f t="shared" si="4"/>
        <v>123.44</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115.27</v>
      </c>
      <c r="AU6" s="36">
        <f t="shared" ref="AU6:BC6" si="6">IF(AU7="",NA(),AU7)</f>
        <v>122.09</v>
      </c>
      <c r="AV6" s="36">
        <f t="shared" si="6"/>
        <v>144.33000000000001</v>
      </c>
      <c r="AW6" s="36">
        <f t="shared" si="6"/>
        <v>166.52</v>
      </c>
      <c r="AX6" s="36">
        <f t="shared" si="6"/>
        <v>197.52</v>
      </c>
      <c r="AY6" s="36">
        <f t="shared" si="6"/>
        <v>388.67</v>
      </c>
      <c r="AZ6" s="36">
        <f t="shared" si="6"/>
        <v>355.27</v>
      </c>
      <c r="BA6" s="36">
        <f t="shared" si="6"/>
        <v>359.7</v>
      </c>
      <c r="BB6" s="36">
        <f t="shared" si="6"/>
        <v>362.93</v>
      </c>
      <c r="BC6" s="36">
        <f t="shared" si="6"/>
        <v>371.81</v>
      </c>
      <c r="BD6" s="35" t="str">
        <f>IF(BD7="","",IF(BD7="-","【-】","【"&amp;SUBSTITUTE(TEXT(BD7,"#,##0.00"),"-","△")&amp;"】"))</f>
        <v>【260.31】</v>
      </c>
      <c r="BE6" s="36">
        <f>IF(BE7="",NA(),BE7)</f>
        <v>331.63</v>
      </c>
      <c r="BF6" s="36">
        <f t="shared" ref="BF6:BN6" si="7">IF(BF7="",NA(),BF7)</f>
        <v>304.11</v>
      </c>
      <c r="BG6" s="36">
        <f t="shared" si="7"/>
        <v>274.73</v>
      </c>
      <c r="BH6" s="36">
        <f t="shared" si="7"/>
        <v>252.23</v>
      </c>
      <c r="BI6" s="36">
        <f t="shared" si="7"/>
        <v>269.17</v>
      </c>
      <c r="BJ6" s="36">
        <f t="shared" si="7"/>
        <v>422.5</v>
      </c>
      <c r="BK6" s="36">
        <f t="shared" si="7"/>
        <v>458.27</v>
      </c>
      <c r="BL6" s="36">
        <f t="shared" si="7"/>
        <v>447.01</v>
      </c>
      <c r="BM6" s="36">
        <f t="shared" si="7"/>
        <v>439.05</v>
      </c>
      <c r="BN6" s="36">
        <f t="shared" si="7"/>
        <v>465.85</v>
      </c>
      <c r="BO6" s="35" t="str">
        <f>IF(BO7="","",IF(BO7="-","【-】","【"&amp;SUBSTITUTE(TEXT(BO7,"#,##0.00"),"-","△")&amp;"】"))</f>
        <v>【275.67】</v>
      </c>
      <c r="BP6" s="36">
        <f>IF(BP7="",NA(),BP7)</f>
        <v>94.19</v>
      </c>
      <c r="BQ6" s="36">
        <f t="shared" ref="BQ6:BY6" si="8">IF(BQ7="",NA(),BQ7)</f>
        <v>101.18</v>
      </c>
      <c r="BR6" s="36">
        <f t="shared" si="8"/>
        <v>100.2</v>
      </c>
      <c r="BS6" s="36">
        <f t="shared" si="8"/>
        <v>108.2</v>
      </c>
      <c r="BT6" s="36">
        <f t="shared" si="8"/>
        <v>102.89</v>
      </c>
      <c r="BU6" s="36">
        <f t="shared" si="8"/>
        <v>101.64</v>
      </c>
      <c r="BV6" s="36">
        <f t="shared" si="8"/>
        <v>96.77</v>
      </c>
      <c r="BW6" s="36">
        <f t="shared" si="8"/>
        <v>95.81</v>
      </c>
      <c r="BX6" s="36">
        <f t="shared" si="8"/>
        <v>95.26</v>
      </c>
      <c r="BY6" s="36">
        <f t="shared" si="8"/>
        <v>92.39</v>
      </c>
      <c r="BZ6" s="35" t="str">
        <f>IF(BZ7="","",IF(BZ7="-","【-】","【"&amp;SUBSTITUTE(TEXT(BZ7,"#,##0.00"),"-","△")&amp;"】"))</f>
        <v>【100.05】</v>
      </c>
      <c r="CA6" s="36">
        <f>IF(CA7="",NA(),CA7)</f>
        <v>292.35000000000002</v>
      </c>
      <c r="CB6" s="36">
        <f t="shared" ref="CB6:CJ6" si="9">IF(CB7="",NA(),CB7)</f>
        <v>270.86</v>
      </c>
      <c r="CC6" s="36">
        <f t="shared" si="9"/>
        <v>274.38</v>
      </c>
      <c r="CD6" s="36">
        <f t="shared" si="9"/>
        <v>254.02</v>
      </c>
      <c r="CE6" s="36">
        <f t="shared" si="9"/>
        <v>237.84</v>
      </c>
      <c r="CF6" s="36">
        <f t="shared" si="9"/>
        <v>179.16</v>
      </c>
      <c r="CG6" s="36">
        <f t="shared" si="9"/>
        <v>187.18</v>
      </c>
      <c r="CH6" s="36">
        <f t="shared" si="9"/>
        <v>189.58</v>
      </c>
      <c r="CI6" s="36">
        <f t="shared" si="9"/>
        <v>192.82</v>
      </c>
      <c r="CJ6" s="36">
        <f t="shared" si="9"/>
        <v>192.98</v>
      </c>
      <c r="CK6" s="35" t="str">
        <f>IF(CK7="","",IF(CK7="-","【-】","【"&amp;SUBSTITUTE(TEXT(CK7,"#,##0.00"),"-","△")&amp;"】"))</f>
        <v>【166.40】</v>
      </c>
      <c r="CL6" s="36">
        <f>IF(CL7="",NA(),CL7)</f>
        <v>62.64</v>
      </c>
      <c r="CM6" s="36">
        <f t="shared" ref="CM6:CU6" si="10">IF(CM7="",NA(),CM7)</f>
        <v>61.7</v>
      </c>
      <c r="CN6" s="36">
        <f t="shared" si="10"/>
        <v>61.19</v>
      </c>
      <c r="CO6" s="36">
        <f t="shared" si="10"/>
        <v>60.14</v>
      </c>
      <c r="CP6" s="36">
        <f t="shared" si="10"/>
        <v>69.03</v>
      </c>
      <c r="CQ6" s="36">
        <f t="shared" si="10"/>
        <v>54.24</v>
      </c>
      <c r="CR6" s="36">
        <f t="shared" si="10"/>
        <v>55.88</v>
      </c>
      <c r="CS6" s="36">
        <f t="shared" si="10"/>
        <v>55.22</v>
      </c>
      <c r="CT6" s="36">
        <f t="shared" si="10"/>
        <v>54.05</v>
      </c>
      <c r="CU6" s="36">
        <f t="shared" si="10"/>
        <v>54.43</v>
      </c>
      <c r="CV6" s="35" t="str">
        <f>IF(CV7="","",IF(CV7="-","【-】","【"&amp;SUBSTITUTE(TEXT(CV7,"#,##0.00"),"-","△")&amp;"】"))</f>
        <v>【60.69】</v>
      </c>
      <c r="CW6" s="36">
        <f>IF(CW7="",NA(),CW7)</f>
        <v>75.61</v>
      </c>
      <c r="CX6" s="36">
        <f t="shared" ref="CX6:DF6" si="11">IF(CX7="",NA(),CX7)</f>
        <v>78.760000000000005</v>
      </c>
      <c r="CY6" s="36">
        <f t="shared" si="11"/>
        <v>80.28</v>
      </c>
      <c r="CZ6" s="36">
        <f t="shared" si="11"/>
        <v>81.430000000000007</v>
      </c>
      <c r="DA6" s="36">
        <f t="shared" si="11"/>
        <v>72.2</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50.12</v>
      </c>
      <c r="DI6" s="36">
        <f t="shared" ref="DI6:DQ6" si="12">IF(DI7="",NA(),DI7)</f>
        <v>51.09</v>
      </c>
      <c r="DJ6" s="36">
        <f t="shared" si="12"/>
        <v>52.8</v>
      </c>
      <c r="DK6" s="36">
        <f t="shared" si="12"/>
        <v>54.12</v>
      </c>
      <c r="DL6" s="36">
        <f t="shared" si="12"/>
        <v>55.06</v>
      </c>
      <c r="DM6" s="36">
        <f t="shared" si="12"/>
        <v>48.14</v>
      </c>
      <c r="DN6" s="36">
        <f t="shared" si="12"/>
        <v>46.61</v>
      </c>
      <c r="DO6" s="36">
        <f t="shared" si="12"/>
        <v>47.97</v>
      </c>
      <c r="DP6" s="36">
        <f t="shared" si="12"/>
        <v>49.12</v>
      </c>
      <c r="DQ6" s="36">
        <f t="shared" si="12"/>
        <v>49.39</v>
      </c>
      <c r="DR6" s="35" t="str">
        <f>IF(DR7="","",IF(DR7="-","【-】","【"&amp;SUBSTITUTE(TEXT(DR7,"#,##0.00"),"-","△")&amp;"】"))</f>
        <v>【50.19】</v>
      </c>
      <c r="DS6" s="36">
        <f>IF(DS7="",NA(),DS7)</f>
        <v>2.11</v>
      </c>
      <c r="DT6" s="36">
        <f t="shared" ref="DT6:EB6" si="13">IF(DT7="",NA(),DT7)</f>
        <v>4.68</v>
      </c>
      <c r="DU6" s="36">
        <f t="shared" si="13"/>
        <v>4.67</v>
      </c>
      <c r="DV6" s="36">
        <f t="shared" si="13"/>
        <v>4.34</v>
      </c>
      <c r="DW6" s="36">
        <f t="shared" si="13"/>
        <v>4.3099999999999996</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7.0000000000000007E-2</v>
      </c>
      <c r="EE6" s="35">
        <f t="shared" ref="EE6:EM6" si="14">IF(EE7="",NA(),EE7)</f>
        <v>0</v>
      </c>
      <c r="EF6" s="36">
        <f t="shared" si="14"/>
        <v>0.02</v>
      </c>
      <c r="EG6" s="36">
        <f t="shared" si="14"/>
        <v>0.3</v>
      </c>
      <c r="EH6" s="36">
        <f t="shared" si="14"/>
        <v>0.83</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43621</v>
      </c>
      <c r="D7" s="38">
        <v>46</v>
      </c>
      <c r="E7" s="38">
        <v>1</v>
      </c>
      <c r="F7" s="38">
        <v>0</v>
      </c>
      <c r="G7" s="38">
        <v>1</v>
      </c>
      <c r="H7" s="38" t="s">
        <v>93</v>
      </c>
      <c r="I7" s="38" t="s">
        <v>94</v>
      </c>
      <c r="J7" s="38" t="s">
        <v>95</v>
      </c>
      <c r="K7" s="38" t="s">
        <v>96</v>
      </c>
      <c r="L7" s="38" t="s">
        <v>97</v>
      </c>
      <c r="M7" s="38" t="s">
        <v>98</v>
      </c>
      <c r="N7" s="39" t="s">
        <v>99</v>
      </c>
      <c r="O7" s="39">
        <v>68.67</v>
      </c>
      <c r="P7" s="39">
        <v>99.03</v>
      </c>
      <c r="Q7" s="39">
        <v>5445</v>
      </c>
      <c r="R7" s="39">
        <v>12081</v>
      </c>
      <c r="S7" s="39">
        <v>64.58</v>
      </c>
      <c r="T7" s="39">
        <v>187.07</v>
      </c>
      <c r="U7" s="39">
        <v>11902</v>
      </c>
      <c r="V7" s="39">
        <v>64.58</v>
      </c>
      <c r="W7" s="39">
        <v>184.3</v>
      </c>
      <c r="X7" s="39">
        <v>116.11</v>
      </c>
      <c r="Y7" s="39">
        <v>116.2</v>
      </c>
      <c r="Z7" s="39">
        <v>112.19</v>
      </c>
      <c r="AA7" s="39">
        <v>118.15</v>
      </c>
      <c r="AB7" s="39">
        <v>123.44</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115.27</v>
      </c>
      <c r="AU7" s="39">
        <v>122.09</v>
      </c>
      <c r="AV7" s="39">
        <v>144.33000000000001</v>
      </c>
      <c r="AW7" s="39">
        <v>166.52</v>
      </c>
      <c r="AX7" s="39">
        <v>197.52</v>
      </c>
      <c r="AY7" s="39">
        <v>388.67</v>
      </c>
      <c r="AZ7" s="39">
        <v>355.27</v>
      </c>
      <c r="BA7" s="39">
        <v>359.7</v>
      </c>
      <c r="BB7" s="39">
        <v>362.93</v>
      </c>
      <c r="BC7" s="39">
        <v>371.81</v>
      </c>
      <c r="BD7" s="39">
        <v>260.31</v>
      </c>
      <c r="BE7" s="39">
        <v>331.63</v>
      </c>
      <c r="BF7" s="39">
        <v>304.11</v>
      </c>
      <c r="BG7" s="39">
        <v>274.73</v>
      </c>
      <c r="BH7" s="39">
        <v>252.23</v>
      </c>
      <c r="BI7" s="39">
        <v>269.17</v>
      </c>
      <c r="BJ7" s="39">
        <v>422.5</v>
      </c>
      <c r="BK7" s="39">
        <v>458.27</v>
      </c>
      <c r="BL7" s="39">
        <v>447.01</v>
      </c>
      <c r="BM7" s="39">
        <v>439.05</v>
      </c>
      <c r="BN7" s="39">
        <v>465.85</v>
      </c>
      <c r="BO7" s="39">
        <v>275.67</v>
      </c>
      <c r="BP7" s="39">
        <v>94.19</v>
      </c>
      <c r="BQ7" s="39">
        <v>101.18</v>
      </c>
      <c r="BR7" s="39">
        <v>100.2</v>
      </c>
      <c r="BS7" s="39">
        <v>108.2</v>
      </c>
      <c r="BT7" s="39">
        <v>102.89</v>
      </c>
      <c r="BU7" s="39">
        <v>101.64</v>
      </c>
      <c r="BV7" s="39">
        <v>96.77</v>
      </c>
      <c r="BW7" s="39">
        <v>95.81</v>
      </c>
      <c r="BX7" s="39">
        <v>95.26</v>
      </c>
      <c r="BY7" s="39">
        <v>92.39</v>
      </c>
      <c r="BZ7" s="39">
        <v>100.05</v>
      </c>
      <c r="CA7" s="39">
        <v>292.35000000000002</v>
      </c>
      <c r="CB7" s="39">
        <v>270.86</v>
      </c>
      <c r="CC7" s="39">
        <v>274.38</v>
      </c>
      <c r="CD7" s="39">
        <v>254.02</v>
      </c>
      <c r="CE7" s="39">
        <v>237.84</v>
      </c>
      <c r="CF7" s="39">
        <v>179.16</v>
      </c>
      <c r="CG7" s="39">
        <v>187.18</v>
      </c>
      <c r="CH7" s="39">
        <v>189.58</v>
      </c>
      <c r="CI7" s="39">
        <v>192.82</v>
      </c>
      <c r="CJ7" s="39">
        <v>192.98</v>
      </c>
      <c r="CK7" s="39">
        <v>166.4</v>
      </c>
      <c r="CL7" s="39">
        <v>62.64</v>
      </c>
      <c r="CM7" s="39">
        <v>61.7</v>
      </c>
      <c r="CN7" s="39">
        <v>61.19</v>
      </c>
      <c r="CO7" s="39">
        <v>60.14</v>
      </c>
      <c r="CP7" s="39">
        <v>69.03</v>
      </c>
      <c r="CQ7" s="39">
        <v>54.24</v>
      </c>
      <c r="CR7" s="39">
        <v>55.88</v>
      </c>
      <c r="CS7" s="39">
        <v>55.22</v>
      </c>
      <c r="CT7" s="39">
        <v>54.05</v>
      </c>
      <c r="CU7" s="39">
        <v>54.43</v>
      </c>
      <c r="CV7" s="39">
        <v>60.69</v>
      </c>
      <c r="CW7" s="39">
        <v>75.61</v>
      </c>
      <c r="CX7" s="39">
        <v>78.760000000000005</v>
      </c>
      <c r="CY7" s="39">
        <v>80.28</v>
      </c>
      <c r="CZ7" s="39">
        <v>81.430000000000007</v>
      </c>
      <c r="DA7" s="39">
        <v>72.2</v>
      </c>
      <c r="DB7" s="39">
        <v>81.680000000000007</v>
      </c>
      <c r="DC7" s="39">
        <v>80.989999999999995</v>
      </c>
      <c r="DD7" s="39">
        <v>80.930000000000007</v>
      </c>
      <c r="DE7" s="39">
        <v>80.510000000000005</v>
      </c>
      <c r="DF7" s="39">
        <v>79.44</v>
      </c>
      <c r="DG7" s="39">
        <v>89.82</v>
      </c>
      <c r="DH7" s="39">
        <v>50.12</v>
      </c>
      <c r="DI7" s="39">
        <v>51.09</v>
      </c>
      <c r="DJ7" s="39">
        <v>52.8</v>
      </c>
      <c r="DK7" s="39">
        <v>54.12</v>
      </c>
      <c r="DL7" s="39">
        <v>55.06</v>
      </c>
      <c r="DM7" s="39">
        <v>48.14</v>
      </c>
      <c r="DN7" s="39">
        <v>46.61</v>
      </c>
      <c r="DO7" s="39">
        <v>47.97</v>
      </c>
      <c r="DP7" s="39">
        <v>49.12</v>
      </c>
      <c r="DQ7" s="39">
        <v>49.39</v>
      </c>
      <c r="DR7" s="39">
        <v>50.19</v>
      </c>
      <c r="DS7" s="39">
        <v>2.11</v>
      </c>
      <c r="DT7" s="39">
        <v>4.68</v>
      </c>
      <c r="DU7" s="39">
        <v>4.67</v>
      </c>
      <c r="DV7" s="39">
        <v>4.34</v>
      </c>
      <c r="DW7" s="39">
        <v>4.3099999999999996</v>
      </c>
      <c r="DX7" s="39">
        <v>11.13</v>
      </c>
      <c r="DY7" s="39">
        <v>10.84</v>
      </c>
      <c r="DZ7" s="39">
        <v>15.33</v>
      </c>
      <c r="EA7" s="39">
        <v>16.760000000000002</v>
      </c>
      <c r="EB7" s="39">
        <v>18.57</v>
      </c>
      <c r="EC7" s="39">
        <v>20.63</v>
      </c>
      <c r="ED7" s="39">
        <v>7.0000000000000007E-2</v>
      </c>
      <c r="EE7" s="39">
        <v>0</v>
      </c>
      <c r="EF7" s="39">
        <v>0.02</v>
      </c>
      <c r="EG7" s="39">
        <v>0.3</v>
      </c>
      <c r="EH7" s="39">
        <v>0.83</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2022-02-04T01:37:54Z</cp:lastPrinted>
  <dcterms:created xsi:type="dcterms:W3CDTF">2021-12-03T06:43:32Z</dcterms:created>
  <dcterms:modified xsi:type="dcterms:W3CDTF">2022-02-04T01:37:56Z</dcterms:modified>
  <cp:category/>
</cp:coreProperties>
</file>