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trsv\水道共有\共有作業用フォルダ\各員の保存データ\星野　班長\001経営比較分析表\R2\"/>
    </mc:Choice>
  </mc:AlternateContent>
  <workbookProtection workbookAlgorithmName="SHA-512" workbookHashValue="7OtMNBJz2N9A5EHTvKn8ORugx0biiWY3W+r+NX21ygrDiy9K9OYgr8rHOV+ng5IAO37fByMpSJ7XbCvxVzQAcg==" workbookSaltValue="QUNI1pKBS5FG525lcMpPtw=="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<sst xmlns="http://schemas.openxmlformats.org/spreadsheetml/2006/main" count="228" uniqueCount="115">
  <si>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</si>
  <si>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</si>
  <si>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</si>
  <si>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</si>
  <si>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</si>
  <si>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</si>
  <si>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</si>
  <si>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</si>
  <si>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</si>
  <si>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</si>
  <si>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</si>
  <si>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</si>
  <si>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</si>
  <si>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</si>
  <si>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</si>
  <si>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</si>
  <si>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</si>
  <si>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</si>
  <si>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</si>
  <si>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</si>
  <si>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</si>
  <si>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</si>
  <si>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</si>
  <si>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</si>
  <si>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</si>
  <si>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</si>
  <si>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</si>
  <si>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</si>
  <si>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</si>
  <si>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</si>
  <si>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</si>
  <si>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</si>
  <si>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</si>
  <si>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</si>
  <si>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</si>
  <si>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</si>
  <si>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</si>
  <si>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</si>
  <si>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</si>
  <si>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</si>
  <si>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</si>
  <si>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</si>
  <si>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</si>
  <si>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</si>
  <si>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</si>
  <si>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</si>
  <si>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</si>
  <si>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</si>
  <si>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</si>
  <si>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</si>
  <si>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</si>
  <si>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</si>
  <si>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</si>
  <si>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</si>
  <si>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</si>
  <si>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</si>
  <si>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</si>
  <si>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</si>
  <si>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</si>
  <si>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</si>
  <si>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</si>
  <si>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</si>
  <si>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</si>
  <si>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</si>
  <si>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</si>
  <si>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</si>
  <si>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</si>
  <si>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</si>
  <si>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</si>
  <si>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</si>
  <si>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</si>
  <si>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</si>
  <si>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</si>
  <si>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</si>
  <si>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</si>
  <si>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</si>
  <si>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</si>
  <si>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</si>
  <si>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</si>
  <si>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</si>
  <si>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</si>
  <si>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</si>
  <si>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</si>
  <si>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</si>
  <si>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</si>
  <si>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</si>
  <si>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</si>
  <si>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</si>
  <si>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</si>
  <si>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</si>
  <si>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</si>
  <si>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</si>
  <si>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</si>
  <si>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亘理町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</si>
  <si>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</si>
  <si>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</si>
  <si>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</si>
  <si>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</si>
  <si>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</si>
  <si>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</si>
  <si>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</si>
  <si>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</si>
  <si>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</si>
  <si>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</si>
  <si>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</si>
  <si>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</si>
  <si>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</si>
  <si>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</si>
  <si>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</si>
  <si>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</si>
  <si>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</si>
  <si>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</si>
  <si>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管路更新率が類似団体と比較して低率になっており、施設の老朽化対策として今後も施設の更新を実施する。</t>
    <phoneticPr fontId="4"/>
  </si>
  <si>
    <t>本町水道事業については類似団体平均値より健全で効率の良い経営である。今後は更なる人口減少や節水型機器の普及等により給水収益の伸びは期待できないので、経費の節減に努め、管路等施設の老朽化対策は必須であるので、経営状態を考慮して施設の更新を実施する。</t>
    <phoneticPr fontId="4"/>
  </si>
  <si>
    <t>全体として、類似団体平均より健全で効率の良い経営であると考えるが⑥給水原価については本町水道の９割以上を受水で賄っていること等により、類似団体平均より上回っているため、今後も経費の削減に努める。⑧有収率については類似団体平均値よりも高くなっているが、今後も老朽管路の更新を進めて向上を目指す。</t>
    <rPh sb="125" eb="127">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</si>
</sst>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3.18</c:v>
                </c:pt>
                <c:pt idx="1">
                  <c:v>0.2</c:v>
                </c:pt>
                <c:pt idx="2">
                  <c:v>0.17</c:v>
                </c:pt>
                <c:pt idx="3">
                  <c:v>0.19</c:v>
                </c:pt>
                <c:pt idx="4">
                  <c:v>0.56000000000000005</c:v>
                </c:pt>
              </c:numCache>
            </c:numRef>
          </c:val>
          <c:extLst xmlns:c16r2="http://schemas.microsoft.com/office/drawing/2015/06/chart">
            <c:ext xmlns:c16="http://schemas.microsoft.com/office/drawing/2014/chart" uri="{C3380CC4-5D6E-409C-BE32-E72D297353CC}">
              <c16:uniqueId val="{00000000-8D2F-486D-87D3-B58E2F869BDA}"/>
            </c:ext>
          </c:extLst>
        </c:ser>
        <c:dLbls>
          <c:showLegendKey val="0"/>
          <c:showVal val="0"/>
          <c:showCatName val="0"/>
          <c:showSerName val="0"/>
          <c:showPercent val="0"/>
          <c:showBubbleSize val="0"/>
        </c:dLbls>
        <c:gapWidth val="150"/>
        <c:axId val="365255376"/>
        <c:axId val="365252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xmlns:c16r2="http://schemas.microsoft.com/office/drawing/2015/06/chart">
            <c:ext xmlns:c16="http://schemas.microsoft.com/office/drawing/2014/chart" uri="{C3380CC4-5D6E-409C-BE32-E72D297353CC}">
              <c16:uniqueId val="{00000001-8D2F-486D-87D3-B58E2F869BDA}"/>
            </c:ext>
          </c:extLst>
        </c:ser>
        <c:dLbls>
          <c:showLegendKey val="0"/>
          <c:showVal val="0"/>
          <c:showCatName val="0"/>
          <c:showSerName val="0"/>
          <c:showPercent val="0"/>
          <c:showBubbleSize val="0"/>
        </c:dLbls>
        <c:marker val="1"/>
        <c:smooth val="0"/>
        <c:axId val="365255376"/>
        <c:axId val="365252632"/>
      </c:lineChart>
      <c:dateAx>
        <c:axId val="365255376"/>
        <c:scaling>
          <c:orientation val="minMax"/>
        </c:scaling>
        <c:delete val="1"/>
        <c:axPos val="b"/>
        <c:numFmt formatCode="&quot;H&quot;yy" sourceLinked="1"/>
        <c:majorTickMark val="none"/>
        <c:minorTickMark val="none"/>
        <c:tickLblPos val="none"/>
        <c:crossAx val="365252632"/>
        <c:crosses val="autoZero"/>
        <c:auto val="1"/>
        <c:lblOffset val="100"/>
        <c:baseTimeUnit val="years"/>
      </c:dateAx>
      <c:valAx>
        <c:axId val="365252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25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64.75</c:v>
                </c:pt>
                <c:pt idx="1">
                  <c:v>63.85</c:v>
                </c:pt>
                <c:pt idx="2">
                  <c:v>64.180000000000007</c:v>
                </c:pt>
                <c:pt idx="3">
                  <c:v>65.010000000000005</c:v>
                </c:pt>
                <c:pt idx="4">
                  <c:v>65.400000000000006</c:v>
                </c:pt>
              </c:numCache>
            </c:numRef>
          </c:val>
          <c:extLst xmlns:c16r2="http://schemas.microsoft.com/office/drawing/2015/06/chart">
            <c:ext xmlns:c16="http://schemas.microsoft.com/office/drawing/2014/chart" uri="{C3380CC4-5D6E-409C-BE32-E72D297353CC}">
              <c16:uniqueId val="{00000000-247F-4174-BED7-09A43916D979}"/>
            </c:ext>
          </c:extLst>
        </c:ser>
        <c:dLbls>
          <c:showLegendKey val="0"/>
          <c:showVal val="0"/>
          <c:showCatName val="0"/>
          <c:showSerName val="0"/>
          <c:showPercent val="0"/>
          <c:showBubbleSize val="0"/>
        </c:dLbls>
        <c:gapWidth val="150"/>
        <c:axId val="409324400"/>
        <c:axId val="409324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xmlns:c16r2="http://schemas.microsoft.com/office/drawing/2015/06/chart">
            <c:ext xmlns:c16="http://schemas.microsoft.com/office/drawing/2014/chart" uri="{C3380CC4-5D6E-409C-BE32-E72D297353CC}">
              <c16:uniqueId val="{00000001-247F-4174-BED7-09A43916D979}"/>
            </c:ext>
          </c:extLst>
        </c:ser>
        <c:dLbls>
          <c:showLegendKey val="0"/>
          <c:showVal val="0"/>
          <c:showCatName val="0"/>
          <c:showSerName val="0"/>
          <c:showPercent val="0"/>
          <c:showBubbleSize val="0"/>
        </c:dLbls>
        <c:marker val="1"/>
        <c:smooth val="0"/>
        <c:axId val="409324400"/>
        <c:axId val="409324792"/>
      </c:lineChart>
      <c:dateAx>
        <c:axId val="409324400"/>
        <c:scaling>
          <c:orientation val="minMax"/>
        </c:scaling>
        <c:delete val="1"/>
        <c:axPos val="b"/>
        <c:numFmt formatCode="&quot;H&quot;yy" sourceLinked="1"/>
        <c:majorTickMark val="none"/>
        <c:minorTickMark val="none"/>
        <c:tickLblPos val="none"/>
        <c:crossAx val="409324792"/>
        <c:crosses val="autoZero"/>
        <c:auto val="1"/>
        <c:lblOffset val="100"/>
        <c:baseTimeUnit val="years"/>
      </c:dateAx>
      <c:valAx>
        <c:axId val="409324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32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91.51</c:v>
                </c:pt>
                <c:pt idx="1">
                  <c:v>91.77</c:v>
                </c:pt>
                <c:pt idx="2">
                  <c:v>91.47</c:v>
                </c:pt>
                <c:pt idx="3">
                  <c:v>89.98</c:v>
                </c:pt>
                <c:pt idx="4">
                  <c:v>91.05</c:v>
                </c:pt>
              </c:numCache>
            </c:numRef>
          </c:val>
          <c:extLst xmlns:c16r2="http://schemas.microsoft.com/office/drawing/2015/06/chart">
            <c:ext xmlns:c16="http://schemas.microsoft.com/office/drawing/2014/chart" uri="{C3380CC4-5D6E-409C-BE32-E72D297353CC}">
              <c16:uniqueId val="{00000000-C47E-4787-ACB4-664B7F46BFEB}"/>
            </c:ext>
          </c:extLst>
        </c:ser>
        <c:dLbls>
          <c:showLegendKey val="0"/>
          <c:showVal val="0"/>
          <c:showCatName val="0"/>
          <c:showSerName val="0"/>
          <c:showPercent val="0"/>
          <c:showBubbleSize val="0"/>
        </c:dLbls>
        <c:gapWidth val="150"/>
        <c:axId val="409319304"/>
        <c:axId val="30418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xmlns:c16r2="http://schemas.microsoft.com/office/drawing/2015/06/chart">
            <c:ext xmlns:c16="http://schemas.microsoft.com/office/drawing/2014/chart" uri="{C3380CC4-5D6E-409C-BE32-E72D297353CC}">
              <c16:uniqueId val="{00000001-C47E-4787-ACB4-664B7F46BFEB}"/>
            </c:ext>
          </c:extLst>
        </c:ser>
        <c:dLbls>
          <c:showLegendKey val="0"/>
          <c:showVal val="0"/>
          <c:showCatName val="0"/>
          <c:showSerName val="0"/>
          <c:showPercent val="0"/>
          <c:showBubbleSize val="0"/>
        </c:dLbls>
        <c:marker val="1"/>
        <c:smooth val="0"/>
        <c:axId val="409319304"/>
        <c:axId val="304184096"/>
      </c:lineChart>
      <c:dateAx>
        <c:axId val="409319304"/>
        <c:scaling>
          <c:orientation val="minMax"/>
        </c:scaling>
        <c:delete val="1"/>
        <c:axPos val="b"/>
        <c:numFmt formatCode="&quot;H&quot;yy" sourceLinked="1"/>
        <c:majorTickMark val="none"/>
        <c:minorTickMark val="none"/>
        <c:tickLblPos val="none"/>
        <c:crossAx val="304184096"/>
        <c:crosses val="autoZero"/>
        <c:auto val="1"/>
        <c:lblOffset val="100"/>
        <c:baseTimeUnit val="years"/>
      </c:dateAx>
      <c:valAx>
        <c:axId val="30418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31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119.7</c:v>
                </c:pt>
                <c:pt idx="1">
                  <c:v>116.65</c:v>
                </c:pt>
                <c:pt idx="2">
                  <c:v>115.22</c:v>
                </c:pt>
                <c:pt idx="3">
                  <c:v>115.39</c:v>
                </c:pt>
                <c:pt idx="4">
                  <c:v>123.53</c:v>
                </c:pt>
              </c:numCache>
            </c:numRef>
          </c:val>
          <c:extLst xmlns:c16r2="http://schemas.microsoft.com/office/drawing/2015/06/chart">
            <c:ext xmlns:c16="http://schemas.microsoft.com/office/drawing/2014/chart" uri="{C3380CC4-5D6E-409C-BE32-E72D297353CC}">
              <c16:uniqueId val="{00000000-DDEC-41ED-BDF4-0312A2F51D4B}"/>
            </c:ext>
          </c:extLst>
        </c:ser>
        <c:dLbls>
          <c:showLegendKey val="0"/>
          <c:showVal val="0"/>
          <c:showCatName val="0"/>
          <c:showSerName val="0"/>
          <c:showPercent val="0"/>
          <c:showBubbleSize val="0"/>
        </c:dLbls>
        <c:gapWidth val="150"/>
        <c:axId val="365256944"/>
        <c:axId val="402218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xmlns:c16r2="http://schemas.microsoft.com/office/drawing/2015/06/chart">
            <c:ext xmlns:c16="http://schemas.microsoft.com/office/drawing/2014/chart" uri="{C3380CC4-5D6E-409C-BE32-E72D297353CC}">
              <c16:uniqueId val="{00000001-DDEC-41ED-BDF4-0312A2F51D4B}"/>
            </c:ext>
          </c:extLst>
        </c:ser>
        <c:dLbls>
          <c:showLegendKey val="0"/>
          <c:showVal val="0"/>
          <c:showCatName val="0"/>
          <c:showSerName val="0"/>
          <c:showPercent val="0"/>
          <c:showBubbleSize val="0"/>
        </c:dLbls>
        <c:marker val="1"/>
        <c:smooth val="0"/>
        <c:axId val="365256944"/>
        <c:axId val="402218808"/>
      </c:lineChart>
      <c:dateAx>
        <c:axId val="365256944"/>
        <c:scaling>
          <c:orientation val="minMax"/>
        </c:scaling>
        <c:delete val="1"/>
        <c:axPos val="b"/>
        <c:numFmt formatCode="&quot;H&quot;yy" sourceLinked="1"/>
        <c:majorTickMark val="none"/>
        <c:minorTickMark val="none"/>
        <c:tickLblPos val="none"/>
        <c:crossAx val="402218808"/>
        <c:crosses val="autoZero"/>
        <c:auto val="1"/>
        <c:lblOffset val="100"/>
        <c:baseTimeUnit val="years"/>
      </c:dateAx>
      <c:valAx>
        <c:axId val="402218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525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45.59</c:v>
                </c:pt>
                <c:pt idx="1">
                  <c:v>46.02</c:v>
                </c:pt>
                <c:pt idx="2">
                  <c:v>46.12</c:v>
                </c:pt>
                <c:pt idx="3">
                  <c:v>46.34</c:v>
                </c:pt>
                <c:pt idx="4">
                  <c:v>46.86</c:v>
                </c:pt>
              </c:numCache>
            </c:numRef>
          </c:val>
          <c:extLst xmlns:c16r2="http://schemas.microsoft.com/office/drawing/2015/06/chart">
            <c:ext xmlns:c16="http://schemas.microsoft.com/office/drawing/2014/chart" uri="{C3380CC4-5D6E-409C-BE32-E72D297353CC}">
              <c16:uniqueId val="{00000000-3171-40D8-94F5-E5676E78C2D6}"/>
            </c:ext>
          </c:extLst>
        </c:ser>
        <c:dLbls>
          <c:showLegendKey val="0"/>
          <c:showVal val="0"/>
          <c:showCatName val="0"/>
          <c:showSerName val="0"/>
          <c:showPercent val="0"/>
          <c:showBubbleSize val="0"/>
        </c:dLbls>
        <c:gapWidth val="150"/>
        <c:axId val="402217240"/>
        <c:axId val="402221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xmlns:c16r2="http://schemas.microsoft.com/office/drawing/2015/06/chart">
            <c:ext xmlns:c16="http://schemas.microsoft.com/office/drawing/2014/chart" uri="{C3380CC4-5D6E-409C-BE32-E72D297353CC}">
              <c16:uniqueId val="{00000001-3171-40D8-94F5-E5676E78C2D6}"/>
            </c:ext>
          </c:extLst>
        </c:ser>
        <c:dLbls>
          <c:showLegendKey val="0"/>
          <c:showVal val="0"/>
          <c:showCatName val="0"/>
          <c:showSerName val="0"/>
          <c:showPercent val="0"/>
          <c:showBubbleSize val="0"/>
        </c:dLbls>
        <c:marker val="1"/>
        <c:smooth val="0"/>
        <c:axId val="402217240"/>
        <c:axId val="402221160"/>
      </c:lineChart>
      <c:dateAx>
        <c:axId val="402217240"/>
        <c:scaling>
          <c:orientation val="minMax"/>
        </c:scaling>
        <c:delete val="1"/>
        <c:axPos val="b"/>
        <c:numFmt formatCode="&quot;H&quot;yy" sourceLinked="1"/>
        <c:majorTickMark val="none"/>
        <c:minorTickMark val="none"/>
        <c:tickLblPos val="none"/>
        <c:crossAx val="402221160"/>
        <c:crosses val="autoZero"/>
        <c:auto val="1"/>
        <c:lblOffset val="100"/>
        <c:baseTimeUnit val="years"/>
      </c:dateAx>
      <c:valAx>
        <c:axId val="402221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2217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8.82</c:v>
                </c:pt>
                <c:pt idx="1">
                  <c:v>8.3000000000000007</c:v>
                </c:pt>
                <c:pt idx="2">
                  <c:v>12.43</c:v>
                </c:pt>
                <c:pt idx="3">
                  <c:v>16.18</c:v>
                </c:pt>
                <c:pt idx="4">
                  <c:v>17.03</c:v>
                </c:pt>
              </c:numCache>
            </c:numRef>
          </c:val>
          <c:extLst xmlns:c16r2="http://schemas.microsoft.com/office/drawing/2015/06/chart">
            <c:ext xmlns:c16="http://schemas.microsoft.com/office/drawing/2014/chart" uri="{C3380CC4-5D6E-409C-BE32-E72D297353CC}">
              <c16:uniqueId val="{00000000-56D6-46B3-8870-06C9C5F2223B}"/>
            </c:ext>
          </c:extLst>
        </c:ser>
        <c:dLbls>
          <c:showLegendKey val="0"/>
          <c:showVal val="0"/>
          <c:showCatName val="0"/>
          <c:showSerName val="0"/>
          <c:showPercent val="0"/>
          <c:showBubbleSize val="0"/>
        </c:dLbls>
        <c:gapWidth val="150"/>
        <c:axId val="402219984"/>
        <c:axId val="402218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xmlns:c16r2="http://schemas.microsoft.com/office/drawing/2015/06/chart">
            <c:ext xmlns:c16="http://schemas.microsoft.com/office/drawing/2014/chart" uri="{C3380CC4-5D6E-409C-BE32-E72D297353CC}">
              <c16:uniqueId val="{00000001-56D6-46B3-8870-06C9C5F2223B}"/>
            </c:ext>
          </c:extLst>
        </c:ser>
        <c:dLbls>
          <c:showLegendKey val="0"/>
          <c:showVal val="0"/>
          <c:showCatName val="0"/>
          <c:showSerName val="0"/>
          <c:showPercent val="0"/>
          <c:showBubbleSize val="0"/>
        </c:dLbls>
        <c:marker val="1"/>
        <c:smooth val="0"/>
        <c:axId val="402219984"/>
        <c:axId val="402218416"/>
      </c:lineChart>
      <c:dateAx>
        <c:axId val="402219984"/>
        <c:scaling>
          <c:orientation val="minMax"/>
        </c:scaling>
        <c:delete val="1"/>
        <c:axPos val="b"/>
        <c:numFmt formatCode="&quot;H&quot;yy" sourceLinked="1"/>
        <c:majorTickMark val="none"/>
        <c:minorTickMark val="none"/>
        <c:tickLblPos val="none"/>
        <c:crossAx val="402218416"/>
        <c:crosses val="autoZero"/>
        <c:auto val="1"/>
        <c:lblOffset val="100"/>
        <c:baseTimeUnit val="years"/>
      </c:dateAx>
      <c:valAx>
        <c:axId val="40221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221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6D8-4B35-8D68-D0400BD67419}"/>
            </c:ext>
          </c:extLst>
        </c:ser>
        <c:dLbls>
          <c:showLegendKey val="0"/>
          <c:showVal val="0"/>
          <c:showCatName val="0"/>
          <c:showSerName val="0"/>
          <c:showPercent val="0"/>
          <c:showBubbleSize val="0"/>
        </c:dLbls>
        <c:gapWidth val="150"/>
        <c:axId val="402217632"/>
        <c:axId val="402218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xmlns:c16r2="http://schemas.microsoft.com/office/drawing/2015/06/chart">
            <c:ext xmlns:c16="http://schemas.microsoft.com/office/drawing/2014/chart" uri="{C3380CC4-5D6E-409C-BE32-E72D297353CC}">
              <c16:uniqueId val="{00000001-66D8-4B35-8D68-D0400BD67419}"/>
            </c:ext>
          </c:extLst>
        </c:ser>
        <c:dLbls>
          <c:showLegendKey val="0"/>
          <c:showVal val="0"/>
          <c:showCatName val="0"/>
          <c:showSerName val="0"/>
          <c:showPercent val="0"/>
          <c:showBubbleSize val="0"/>
        </c:dLbls>
        <c:marker val="1"/>
        <c:smooth val="0"/>
        <c:axId val="402217632"/>
        <c:axId val="402218024"/>
      </c:lineChart>
      <c:dateAx>
        <c:axId val="402217632"/>
        <c:scaling>
          <c:orientation val="minMax"/>
        </c:scaling>
        <c:delete val="1"/>
        <c:axPos val="b"/>
        <c:numFmt formatCode="&quot;H&quot;yy" sourceLinked="1"/>
        <c:majorTickMark val="none"/>
        <c:minorTickMark val="none"/>
        <c:tickLblPos val="none"/>
        <c:crossAx val="402218024"/>
        <c:crosses val="autoZero"/>
        <c:auto val="1"/>
        <c:lblOffset val="100"/>
        <c:baseTimeUnit val="years"/>
      </c:dateAx>
      <c:valAx>
        <c:axId val="402218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221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276.08999999999997</c:v>
                </c:pt>
                <c:pt idx="1">
                  <c:v>295.88</c:v>
                </c:pt>
                <c:pt idx="2">
                  <c:v>286.58999999999997</c:v>
                </c:pt>
                <c:pt idx="3">
                  <c:v>308.27999999999997</c:v>
                </c:pt>
                <c:pt idx="4">
                  <c:v>313.27999999999997</c:v>
                </c:pt>
              </c:numCache>
            </c:numRef>
          </c:val>
          <c:extLst xmlns:c16r2="http://schemas.microsoft.com/office/drawing/2015/06/chart">
            <c:ext xmlns:c16="http://schemas.microsoft.com/office/drawing/2014/chart" uri="{C3380CC4-5D6E-409C-BE32-E72D297353CC}">
              <c16:uniqueId val="{00000000-3184-4A10-BAA6-08329AC437F9}"/>
            </c:ext>
          </c:extLst>
        </c:ser>
        <c:dLbls>
          <c:showLegendKey val="0"/>
          <c:showVal val="0"/>
          <c:showCatName val="0"/>
          <c:showSerName val="0"/>
          <c:showPercent val="0"/>
          <c:showBubbleSize val="0"/>
        </c:dLbls>
        <c:gapWidth val="150"/>
        <c:axId val="402221552"/>
        <c:axId val="402215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xmlns:c16r2="http://schemas.microsoft.com/office/drawing/2015/06/chart">
            <c:ext xmlns:c16="http://schemas.microsoft.com/office/drawing/2014/chart" uri="{C3380CC4-5D6E-409C-BE32-E72D297353CC}">
              <c16:uniqueId val="{00000001-3184-4A10-BAA6-08329AC437F9}"/>
            </c:ext>
          </c:extLst>
        </c:ser>
        <c:dLbls>
          <c:showLegendKey val="0"/>
          <c:showVal val="0"/>
          <c:showCatName val="0"/>
          <c:showSerName val="0"/>
          <c:showPercent val="0"/>
          <c:showBubbleSize val="0"/>
        </c:dLbls>
        <c:marker val="1"/>
        <c:smooth val="0"/>
        <c:axId val="402221552"/>
        <c:axId val="402215280"/>
      </c:lineChart>
      <c:dateAx>
        <c:axId val="402221552"/>
        <c:scaling>
          <c:orientation val="minMax"/>
        </c:scaling>
        <c:delete val="1"/>
        <c:axPos val="b"/>
        <c:numFmt formatCode="&quot;H&quot;yy" sourceLinked="1"/>
        <c:majorTickMark val="none"/>
        <c:minorTickMark val="none"/>
        <c:tickLblPos val="none"/>
        <c:crossAx val="402215280"/>
        <c:crosses val="autoZero"/>
        <c:auto val="1"/>
        <c:lblOffset val="100"/>
        <c:baseTimeUnit val="years"/>
      </c:dateAx>
      <c:valAx>
        <c:axId val="402215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222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263.42</c:v>
                </c:pt>
                <c:pt idx="1">
                  <c:v>267.64</c:v>
                </c:pt>
                <c:pt idx="2">
                  <c:v>279.74</c:v>
                </c:pt>
                <c:pt idx="3">
                  <c:v>282.67</c:v>
                </c:pt>
                <c:pt idx="4">
                  <c:v>288.72000000000003</c:v>
                </c:pt>
              </c:numCache>
            </c:numRef>
          </c:val>
          <c:extLst xmlns:c16r2="http://schemas.microsoft.com/office/drawing/2015/06/chart">
            <c:ext xmlns:c16="http://schemas.microsoft.com/office/drawing/2014/chart" uri="{C3380CC4-5D6E-409C-BE32-E72D297353CC}">
              <c16:uniqueId val="{00000000-9DF7-4701-BEA3-1B3C6F282959}"/>
            </c:ext>
          </c:extLst>
        </c:ser>
        <c:dLbls>
          <c:showLegendKey val="0"/>
          <c:showVal val="0"/>
          <c:showCatName val="0"/>
          <c:showSerName val="0"/>
          <c:showPercent val="0"/>
          <c:showBubbleSize val="0"/>
        </c:dLbls>
        <c:gapWidth val="150"/>
        <c:axId val="452186824"/>
        <c:axId val="45218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xmlns:c16r2="http://schemas.microsoft.com/office/drawing/2015/06/chart">
            <c:ext xmlns:c16="http://schemas.microsoft.com/office/drawing/2014/chart" uri="{C3380CC4-5D6E-409C-BE32-E72D297353CC}">
              <c16:uniqueId val="{00000001-9DF7-4701-BEA3-1B3C6F282959}"/>
            </c:ext>
          </c:extLst>
        </c:ser>
        <c:dLbls>
          <c:showLegendKey val="0"/>
          <c:showVal val="0"/>
          <c:showCatName val="0"/>
          <c:showSerName val="0"/>
          <c:showPercent val="0"/>
          <c:showBubbleSize val="0"/>
        </c:dLbls>
        <c:marker val="1"/>
        <c:smooth val="0"/>
        <c:axId val="452186824"/>
        <c:axId val="452187216"/>
      </c:lineChart>
      <c:dateAx>
        <c:axId val="452186824"/>
        <c:scaling>
          <c:orientation val="minMax"/>
        </c:scaling>
        <c:delete val="1"/>
        <c:axPos val="b"/>
        <c:numFmt formatCode="&quot;H&quot;yy" sourceLinked="1"/>
        <c:majorTickMark val="none"/>
        <c:minorTickMark val="none"/>
        <c:tickLblPos val="none"/>
        <c:crossAx val="452187216"/>
        <c:crosses val="autoZero"/>
        <c:auto val="1"/>
        <c:lblOffset val="100"/>
        <c:baseTimeUnit val="years"/>
      </c:dateAx>
      <c:valAx>
        <c:axId val="452187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2186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113.87</c:v>
                </c:pt>
                <c:pt idx="1">
                  <c:v>111.57</c:v>
                </c:pt>
                <c:pt idx="2">
                  <c:v>109.66</c:v>
                </c:pt>
                <c:pt idx="3">
                  <c:v>110.39</c:v>
                </c:pt>
                <c:pt idx="4">
                  <c:v>120.97</c:v>
                </c:pt>
              </c:numCache>
            </c:numRef>
          </c:val>
          <c:extLst xmlns:c16r2="http://schemas.microsoft.com/office/drawing/2015/06/chart">
            <c:ext xmlns:c16="http://schemas.microsoft.com/office/drawing/2014/chart" uri="{C3380CC4-5D6E-409C-BE32-E72D297353CC}">
              <c16:uniqueId val="{00000000-C973-40C3-A2CF-26D6E7FC7D31}"/>
            </c:ext>
          </c:extLst>
        </c:ser>
        <c:dLbls>
          <c:showLegendKey val="0"/>
          <c:showVal val="0"/>
          <c:showCatName val="0"/>
          <c:showSerName val="0"/>
          <c:showPercent val="0"/>
          <c:showBubbleSize val="0"/>
        </c:dLbls>
        <c:gapWidth val="150"/>
        <c:axId val="452188000"/>
        <c:axId val="45218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xmlns:c16r2="http://schemas.microsoft.com/office/drawing/2015/06/chart">
            <c:ext xmlns:c16="http://schemas.microsoft.com/office/drawing/2014/chart" uri="{C3380CC4-5D6E-409C-BE32-E72D297353CC}">
              <c16:uniqueId val="{00000001-C973-40C3-A2CF-26D6E7FC7D31}"/>
            </c:ext>
          </c:extLst>
        </c:ser>
        <c:dLbls>
          <c:showLegendKey val="0"/>
          <c:showVal val="0"/>
          <c:showCatName val="0"/>
          <c:showSerName val="0"/>
          <c:showPercent val="0"/>
          <c:showBubbleSize val="0"/>
        </c:dLbls>
        <c:marker val="1"/>
        <c:smooth val="0"/>
        <c:axId val="452188000"/>
        <c:axId val="452186432"/>
      </c:lineChart>
      <c:dateAx>
        <c:axId val="452188000"/>
        <c:scaling>
          <c:orientation val="minMax"/>
        </c:scaling>
        <c:delete val="1"/>
        <c:axPos val="b"/>
        <c:numFmt formatCode="&quot;H&quot;yy" sourceLinked="1"/>
        <c:majorTickMark val="none"/>
        <c:minorTickMark val="none"/>
        <c:tickLblPos val="none"/>
        <c:crossAx val="452186432"/>
        <c:crosses val="autoZero"/>
        <c:auto val="1"/>
        <c:lblOffset val="100"/>
        <c:baseTimeUnit val="years"/>
      </c:dateAx>
      <c:valAx>
        <c:axId val="45218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18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203.69</c:v>
                </c:pt>
                <c:pt idx="1">
                  <c:v>207</c:v>
                </c:pt>
                <c:pt idx="2">
                  <c:v>211.15</c:v>
                </c:pt>
                <c:pt idx="3">
                  <c:v>209.77</c:v>
                </c:pt>
                <c:pt idx="4">
                  <c:v>190.79</c:v>
                </c:pt>
              </c:numCache>
            </c:numRef>
          </c:val>
          <c:extLst xmlns:c16r2="http://schemas.microsoft.com/office/drawing/2015/06/chart">
            <c:ext xmlns:c16="http://schemas.microsoft.com/office/drawing/2014/chart" uri="{C3380CC4-5D6E-409C-BE32-E72D297353CC}">
              <c16:uniqueId val="{00000000-6658-4EA7-AF6A-59041D1BCB04}"/>
            </c:ext>
          </c:extLst>
        </c:ser>
        <c:dLbls>
          <c:showLegendKey val="0"/>
          <c:showVal val="0"/>
          <c:showCatName val="0"/>
          <c:showSerName val="0"/>
          <c:showPercent val="0"/>
          <c:showBubbleSize val="0"/>
        </c:dLbls>
        <c:gapWidth val="150"/>
        <c:axId val="452189568"/>
        <c:axId val="409320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xmlns:c16r2="http://schemas.microsoft.com/office/drawing/2015/06/chart">
            <c:ext xmlns:c16="http://schemas.microsoft.com/office/drawing/2014/chart" uri="{C3380CC4-5D6E-409C-BE32-E72D297353CC}">
              <c16:uniqueId val="{00000001-6658-4EA7-AF6A-59041D1BCB04}"/>
            </c:ext>
          </c:extLst>
        </c:ser>
        <c:dLbls>
          <c:showLegendKey val="0"/>
          <c:showVal val="0"/>
          <c:showCatName val="0"/>
          <c:showSerName val="0"/>
          <c:showPercent val="0"/>
          <c:showBubbleSize val="0"/>
        </c:dLbls>
        <c:marker val="1"/>
        <c:smooth val="0"/>
        <c:axId val="452189568"/>
        <c:axId val="409320872"/>
      </c:lineChart>
      <c:dateAx>
        <c:axId val="452189568"/>
        <c:scaling>
          <c:orientation val="minMax"/>
        </c:scaling>
        <c:delete val="1"/>
        <c:axPos val="b"/>
        <c:numFmt formatCode="&quot;H&quot;yy" sourceLinked="1"/>
        <c:majorTickMark val="none"/>
        <c:minorTickMark val="none"/>
        <c:tickLblPos val="none"/>
        <c:crossAx val="409320872"/>
        <c:crosses val="autoZero"/>
        <c:auto val="1"/>
        <c:lblOffset val="100"/>
        <c:baseTimeUnit val="years"/>
      </c:dateAx>
      <c:valAx>
        <c:axId val="409320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18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Q52"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データ!H6</f>
        <v>宮城県　亘理町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2">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33445</v>
      </c>
      <c r="AM8" s="71"/>
      <c r="AN8" s="71"/>
      <c r="AO8" s="71"/>
      <c r="AP8" s="71"/>
      <c r="AQ8" s="71"/>
      <c r="AR8" s="71"/>
      <c r="AS8" s="71"/>
      <c r="AT8" s="67">
        <f>データ!$S$6</f>
        <v>73.599999999999994</v>
      </c>
      <c r="AU8" s="68"/>
      <c r="AV8" s="68"/>
      <c r="AW8" s="68"/>
      <c r="AX8" s="68"/>
      <c r="AY8" s="68"/>
      <c r="AZ8" s="68"/>
      <c r="BA8" s="68"/>
      <c r="BB8" s="70">
        <f>データ!$T$6</f>
        <v>454.42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2">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2">
      <c r="A10" s="2"/>
      <c r="B10" s="67" t="str">
        <f>データ!$N$6</f>
        <v>-</v>
      </c>
      <c r="C10" s="68"/>
      <c r="D10" s="68"/>
      <c r="E10" s="68"/>
      <c r="F10" s="68"/>
      <c r="G10" s="68"/>
      <c r="H10" s="68"/>
      <c r="I10" s="67">
        <f>データ!$O$6</f>
        <v>62.44</v>
      </c>
      <c r="J10" s="68"/>
      <c r="K10" s="68"/>
      <c r="L10" s="68"/>
      <c r="M10" s="68"/>
      <c r="N10" s="68"/>
      <c r="O10" s="69"/>
      <c r="P10" s="70">
        <f>データ!$P$6</f>
        <v>98.9</v>
      </c>
      <c r="Q10" s="70"/>
      <c r="R10" s="70"/>
      <c r="S10" s="70"/>
      <c r="T10" s="70"/>
      <c r="U10" s="70"/>
      <c r="V10" s="70"/>
      <c r="W10" s="71">
        <f>データ!$Q$6</f>
        <v>4455</v>
      </c>
      <c r="X10" s="71"/>
      <c r="Y10" s="71"/>
      <c r="Z10" s="71"/>
      <c r="AA10" s="71"/>
      <c r="AB10" s="71"/>
      <c r="AC10" s="71"/>
      <c r="AD10" s="2"/>
      <c r="AE10" s="2"/>
      <c r="AF10" s="2"/>
      <c r="AG10" s="2"/>
      <c r="AH10" s="4"/>
      <c r="AI10" s="4"/>
      <c r="AJ10" s="4"/>
      <c r="AK10" s="4"/>
      <c r="AL10" s="71">
        <f>データ!$U$6</f>
        <v>33048</v>
      </c>
      <c r="AM10" s="71"/>
      <c r="AN10" s="71"/>
      <c r="AO10" s="71"/>
      <c r="AP10" s="71"/>
      <c r="AQ10" s="71"/>
      <c r="AR10" s="71"/>
      <c r="AS10" s="71"/>
      <c r="AT10" s="67">
        <f>データ!$V$6</f>
        <v>73.209999999999994</v>
      </c>
      <c r="AU10" s="68"/>
      <c r="AV10" s="68"/>
      <c r="AW10" s="68"/>
      <c r="AX10" s="68"/>
      <c r="AY10" s="68"/>
      <c r="AZ10" s="68"/>
      <c r="BA10" s="68"/>
      <c r="BB10" s="70">
        <f>データ!$W$6</f>
        <v>451.41</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114</v>
      </c>
      <c r="BM16" s="52"/>
      <c r="BN16" s="52"/>
      <c r="BO16" s="52"/>
      <c r="BP16" s="52"/>
      <c r="BQ16" s="52"/>
      <c r="BR16" s="52"/>
      <c r="BS16" s="52"/>
      <c r="BT16" s="52"/>
      <c r="BU16" s="52"/>
      <c r="BV16" s="52"/>
      <c r="BW16" s="52"/>
      <c r="BX16" s="52"/>
      <c r="BY16" s="52"/>
      <c r="BZ16" s="53"/>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otwO4W/uxaZTQ2n2pqdOp/POPp5eApmafKwsSG/2jC0atWK0VWnhBYGe5g1mM5UHwI/EBQYFArGBmovYl6DdzA==" saltValue="e6ID1qBL5Zqzb77DX+lxi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43613</v>
      </c>
      <c r="D6" s="34">
        <f t="shared" si="3"/>
        <v>46</v>
      </c>
      <c r="E6" s="34">
        <f t="shared" si="3"/>
        <v>1</v>
      </c>
      <c r="F6" s="34">
        <f t="shared" si="3"/>
        <v>0</v>
      </c>
      <c r="G6" s="34">
        <f t="shared" si="3"/>
        <v>1</v>
      </c>
      <c r="H6" s="34" t="str">
        <f t="shared" si="3"/>
        <v>宮城県　亘理町</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62.44</v>
      </c>
      <c r="P6" s="35">
        <f t="shared" si="3"/>
        <v>98.9</v>
      </c>
      <c r="Q6" s="35">
        <f t="shared" si="3"/>
        <v>4455</v>
      </c>
      <c r="R6" s="35">
        <f t="shared" si="3"/>
        <v>33445</v>
      </c>
      <c r="S6" s="35">
        <f t="shared" si="3"/>
        <v>73.599999999999994</v>
      </c>
      <c r="T6" s="35">
        <f t="shared" si="3"/>
        <v>454.42</v>
      </c>
      <c r="U6" s="35">
        <f t="shared" si="3"/>
        <v>33048</v>
      </c>
      <c r="V6" s="35">
        <f t="shared" si="3"/>
        <v>73.209999999999994</v>
      </c>
      <c r="W6" s="35">
        <f t="shared" si="3"/>
        <v>451.41</v>
      </c>
      <c r="X6" s="36">
        <f>IF(X7="",NA(),X7)</f>
        <v>119.7</v>
      </c>
      <c r="Y6" s="36">
        <f t="shared" ref="Y6:AG6" si="4">IF(Y7="",NA(),Y7)</f>
        <v>116.65</v>
      </c>
      <c r="Z6" s="36">
        <f t="shared" si="4"/>
        <v>115.22</v>
      </c>
      <c r="AA6" s="36">
        <f t="shared" si="4"/>
        <v>115.39</v>
      </c>
      <c r="AB6" s="36">
        <f t="shared" si="4"/>
        <v>123.53</v>
      </c>
      <c r="AC6" s="36">
        <f t="shared" si="4"/>
        <v>110.95</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4.34</v>
      </c>
      <c r="AS6" s="35" t="str">
        <f>IF(AS7="","",IF(AS7="-","【-】","【"&amp;SUBSTITUTE(TEXT(AS7,"#,##0.00"),"-","△")&amp;"】"))</f>
        <v>【1.15】</v>
      </c>
      <c r="AT6" s="36">
        <f>IF(AT7="",NA(),AT7)</f>
        <v>276.08999999999997</v>
      </c>
      <c r="AU6" s="36">
        <f t="shared" ref="AU6:BC6" si="6">IF(AU7="",NA(),AU7)</f>
        <v>295.88</v>
      </c>
      <c r="AV6" s="36">
        <f t="shared" si="6"/>
        <v>286.58999999999997</v>
      </c>
      <c r="AW6" s="36">
        <f t="shared" si="6"/>
        <v>308.27999999999997</v>
      </c>
      <c r="AX6" s="36">
        <f t="shared" si="6"/>
        <v>313.27999999999997</v>
      </c>
      <c r="AY6" s="36">
        <f t="shared" si="6"/>
        <v>377.63</v>
      </c>
      <c r="AZ6" s="36">
        <f t="shared" si="6"/>
        <v>357.34</v>
      </c>
      <c r="BA6" s="36">
        <f t="shared" si="6"/>
        <v>366.03</v>
      </c>
      <c r="BB6" s="36">
        <f t="shared" si="6"/>
        <v>365.18</v>
      </c>
      <c r="BC6" s="36">
        <f t="shared" si="6"/>
        <v>327.77</v>
      </c>
      <c r="BD6" s="35" t="str">
        <f>IF(BD7="","",IF(BD7="-","【-】","【"&amp;SUBSTITUTE(TEXT(BD7,"#,##0.00"),"-","△")&amp;"】"))</f>
        <v>【260.31】</v>
      </c>
      <c r="BE6" s="36">
        <f>IF(BE7="",NA(),BE7)</f>
        <v>263.42</v>
      </c>
      <c r="BF6" s="36">
        <f t="shared" ref="BF6:BN6" si="7">IF(BF7="",NA(),BF7)</f>
        <v>267.64</v>
      </c>
      <c r="BG6" s="36">
        <f t="shared" si="7"/>
        <v>279.74</v>
      </c>
      <c r="BH6" s="36">
        <f t="shared" si="7"/>
        <v>282.67</v>
      </c>
      <c r="BI6" s="36">
        <f t="shared" si="7"/>
        <v>288.72000000000003</v>
      </c>
      <c r="BJ6" s="36">
        <f t="shared" si="7"/>
        <v>364.71</v>
      </c>
      <c r="BK6" s="36">
        <f t="shared" si="7"/>
        <v>373.69</v>
      </c>
      <c r="BL6" s="36">
        <f t="shared" si="7"/>
        <v>370.12</v>
      </c>
      <c r="BM6" s="36">
        <f t="shared" si="7"/>
        <v>371.65</v>
      </c>
      <c r="BN6" s="36">
        <f t="shared" si="7"/>
        <v>397.1</v>
      </c>
      <c r="BO6" s="35" t="str">
        <f>IF(BO7="","",IF(BO7="-","【-】","【"&amp;SUBSTITUTE(TEXT(BO7,"#,##0.00"),"-","△")&amp;"】"))</f>
        <v>【275.67】</v>
      </c>
      <c r="BP6" s="36">
        <f>IF(BP7="",NA(),BP7)</f>
        <v>113.87</v>
      </c>
      <c r="BQ6" s="36">
        <f t="shared" ref="BQ6:BY6" si="8">IF(BQ7="",NA(),BQ7)</f>
        <v>111.57</v>
      </c>
      <c r="BR6" s="36">
        <f t="shared" si="8"/>
        <v>109.66</v>
      </c>
      <c r="BS6" s="36">
        <f t="shared" si="8"/>
        <v>110.39</v>
      </c>
      <c r="BT6" s="36">
        <f t="shared" si="8"/>
        <v>120.97</v>
      </c>
      <c r="BU6" s="36">
        <f t="shared" si="8"/>
        <v>100.65</v>
      </c>
      <c r="BV6" s="36">
        <f t="shared" si="8"/>
        <v>99.87</v>
      </c>
      <c r="BW6" s="36">
        <f t="shared" si="8"/>
        <v>100.42</v>
      </c>
      <c r="BX6" s="36">
        <f t="shared" si="8"/>
        <v>98.77</v>
      </c>
      <c r="BY6" s="36">
        <f t="shared" si="8"/>
        <v>95.79</v>
      </c>
      <c r="BZ6" s="35" t="str">
        <f>IF(BZ7="","",IF(BZ7="-","【-】","【"&amp;SUBSTITUTE(TEXT(BZ7,"#,##0.00"),"-","△")&amp;"】"))</f>
        <v>【100.05】</v>
      </c>
      <c r="CA6" s="36">
        <f>IF(CA7="",NA(),CA7)</f>
        <v>203.69</v>
      </c>
      <c r="CB6" s="36">
        <f t="shared" ref="CB6:CJ6" si="9">IF(CB7="",NA(),CB7)</f>
        <v>207</v>
      </c>
      <c r="CC6" s="36">
        <f t="shared" si="9"/>
        <v>211.15</v>
      </c>
      <c r="CD6" s="36">
        <f t="shared" si="9"/>
        <v>209.77</v>
      </c>
      <c r="CE6" s="36">
        <f t="shared" si="9"/>
        <v>190.79</v>
      </c>
      <c r="CF6" s="36">
        <f t="shared" si="9"/>
        <v>170.19</v>
      </c>
      <c r="CG6" s="36">
        <f t="shared" si="9"/>
        <v>171.81</v>
      </c>
      <c r="CH6" s="36">
        <f t="shared" si="9"/>
        <v>171.67</v>
      </c>
      <c r="CI6" s="36">
        <f t="shared" si="9"/>
        <v>173.67</v>
      </c>
      <c r="CJ6" s="36">
        <f t="shared" si="9"/>
        <v>171.13</v>
      </c>
      <c r="CK6" s="35" t="str">
        <f>IF(CK7="","",IF(CK7="-","【-】","【"&amp;SUBSTITUTE(TEXT(CK7,"#,##0.00"),"-","△")&amp;"】"))</f>
        <v>【166.40】</v>
      </c>
      <c r="CL6" s="36">
        <f>IF(CL7="",NA(),CL7)</f>
        <v>64.75</v>
      </c>
      <c r="CM6" s="36">
        <f t="shared" ref="CM6:CU6" si="10">IF(CM7="",NA(),CM7)</f>
        <v>63.85</v>
      </c>
      <c r="CN6" s="36">
        <f t="shared" si="10"/>
        <v>64.180000000000007</v>
      </c>
      <c r="CO6" s="36">
        <f t="shared" si="10"/>
        <v>65.010000000000005</v>
      </c>
      <c r="CP6" s="36">
        <f t="shared" si="10"/>
        <v>65.400000000000006</v>
      </c>
      <c r="CQ6" s="36">
        <f t="shared" si="10"/>
        <v>59.01</v>
      </c>
      <c r="CR6" s="36">
        <f t="shared" si="10"/>
        <v>60.03</v>
      </c>
      <c r="CS6" s="36">
        <f t="shared" si="10"/>
        <v>59.74</v>
      </c>
      <c r="CT6" s="36">
        <f t="shared" si="10"/>
        <v>59.67</v>
      </c>
      <c r="CU6" s="36">
        <f t="shared" si="10"/>
        <v>60.12</v>
      </c>
      <c r="CV6" s="35" t="str">
        <f>IF(CV7="","",IF(CV7="-","【-】","【"&amp;SUBSTITUTE(TEXT(CV7,"#,##0.00"),"-","△")&amp;"】"))</f>
        <v>【60.69】</v>
      </c>
      <c r="CW6" s="36">
        <f>IF(CW7="",NA(),CW7)</f>
        <v>91.51</v>
      </c>
      <c r="CX6" s="36">
        <f t="shared" ref="CX6:DF6" si="11">IF(CX7="",NA(),CX7)</f>
        <v>91.77</v>
      </c>
      <c r="CY6" s="36">
        <f t="shared" si="11"/>
        <v>91.47</v>
      </c>
      <c r="CZ6" s="36">
        <f t="shared" si="11"/>
        <v>89.98</v>
      </c>
      <c r="DA6" s="36">
        <f t="shared" si="11"/>
        <v>91.05</v>
      </c>
      <c r="DB6" s="36">
        <f t="shared" si="11"/>
        <v>85.37</v>
      </c>
      <c r="DC6" s="36">
        <f t="shared" si="11"/>
        <v>84.81</v>
      </c>
      <c r="DD6" s="36">
        <f t="shared" si="11"/>
        <v>84.8</v>
      </c>
      <c r="DE6" s="36">
        <f t="shared" si="11"/>
        <v>84.6</v>
      </c>
      <c r="DF6" s="36">
        <f t="shared" si="11"/>
        <v>84.24</v>
      </c>
      <c r="DG6" s="35" t="str">
        <f>IF(DG7="","",IF(DG7="-","【-】","【"&amp;SUBSTITUTE(TEXT(DG7,"#,##0.00"),"-","△")&amp;"】"))</f>
        <v>【89.82】</v>
      </c>
      <c r="DH6" s="36">
        <f>IF(DH7="",NA(),DH7)</f>
        <v>45.59</v>
      </c>
      <c r="DI6" s="36">
        <f t="shared" ref="DI6:DQ6" si="12">IF(DI7="",NA(),DI7)</f>
        <v>46.02</v>
      </c>
      <c r="DJ6" s="36">
        <f t="shared" si="12"/>
        <v>46.12</v>
      </c>
      <c r="DK6" s="36">
        <f t="shared" si="12"/>
        <v>46.34</v>
      </c>
      <c r="DL6" s="36">
        <f t="shared" si="12"/>
        <v>46.86</v>
      </c>
      <c r="DM6" s="36">
        <f t="shared" si="12"/>
        <v>46.9</v>
      </c>
      <c r="DN6" s="36">
        <f t="shared" si="12"/>
        <v>47.28</v>
      </c>
      <c r="DO6" s="36">
        <f t="shared" si="12"/>
        <v>47.66</v>
      </c>
      <c r="DP6" s="36">
        <f t="shared" si="12"/>
        <v>48.17</v>
      </c>
      <c r="DQ6" s="36">
        <f t="shared" si="12"/>
        <v>48.83</v>
      </c>
      <c r="DR6" s="35" t="str">
        <f>IF(DR7="","",IF(DR7="-","【-】","【"&amp;SUBSTITUTE(TEXT(DR7,"#,##0.00"),"-","△")&amp;"】"))</f>
        <v>【50.19】</v>
      </c>
      <c r="DS6" s="36">
        <f>IF(DS7="",NA(),DS7)</f>
        <v>8.82</v>
      </c>
      <c r="DT6" s="36">
        <f t="shared" ref="DT6:EB6" si="13">IF(DT7="",NA(),DT7)</f>
        <v>8.3000000000000007</v>
      </c>
      <c r="DU6" s="36">
        <f t="shared" si="13"/>
        <v>12.43</v>
      </c>
      <c r="DV6" s="36">
        <f t="shared" si="13"/>
        <v>16.18</v>
      </c>
      <c r="DW6" s="36">
        <f t="shared" si="13"/>
        <v>17.03</v>
      </c>
      <c r="DX6" s="36">
        <f t="shared" si="13"/>
        <v>12.03</v>
      </c>
      <c r="DY6" s="36">
        <f t="shared" si="13"/>
        <v>12.19</v>
      </c>
      <c r="DZ6" s="36">
        <f t="shared" si="13"/>
        <v>15.1</v>
      </c>
      <c r="EA6" s="36">
        <f t="shared" si="13"/>
        <v>17.12</v>
      </c>
      <c r="EB6" s="36">
        <f t="shared" si="13"/>
        <v>18.18</v>
      </c>
      <c r="EC6" s="35" t="str">
        <f>IF(EC7="","",IF(EC7="-","【-】","【"&amp;SUBSTITUTE(TEXT(EC7,"#,##0.00"),"-","△")&amp;"】"))</f>
        <v>【20.63】</v>
      </c>
      <c r="ED6" s="36">
        <f>IF(ED7="",NA(),ED7)</f>
        <v>3.18</v>
      </c>
      <c r="EE6" s="36">
        <f t="shared" ref="EE6:EM6" si="14">IF(EE7="",NA(),EE7)</f>
        <v>0.2</v>
      </c>
      <c r="EF6" s="36">
        <f t="shared" si="14"/>
        <v>0.17</v>
      </c>
      <c r="EG6" s="36">
        <f t="shared" si="14"/>
        <v>0.19</v>
      </c>
      <c r="EH6" s="36">
        <f t="shared" si="14"/>
        <v>0.56000000000000005</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2">
      <c r="A7" s="29"/>
      <c r="B7" s="38">
        <v>2020</v>
      </c>
      <c r="C7" s="38">
        <v>43613</v>
      </c>
      <c r="D7" s="38">
        <v>46</v>
      </c>
      <c r="E7" s="38">
        <v>1</v>
      </c>
      <c r="F7" s="38">
        <v>0</v>
      </c>
      <c r="G7" s="38">
        <v>1</v>
      </c>
      <c r="H7" s="38" t="s">
        <v>93</v>
      </c>
      <c r="I7" s="38" t="s">
        <v>94</v>
      </c>
      <c r="J7" s="38" t="s">
        <v>95</v>
      </c>
      <c r="K7" s="38" t="s">
        <v>96</v>
      </c>
      <c r="L7" s="38" t="s">
        <v>97</v>
      </c>
      <c r="M7" s="38" t="s">
        <v>98</v>
      </c>
      <c r="N7" s="39" t="s">
        <v>99</v>
      </c>
      <c r="O7" s="39">
        <v>62.44</v>
      </c>
      <c r="P7" s="39">
        <v>98.9</v>
      </c>
      <c r="Q7" s="39">
        <v>4455</v>
      </c>
      <c r="R7" s="39">
        <v>33445</v>
      </c>
      <c r="S7" s="39">
        <v>73.599999999999994</v>
      </c>
      <c r="T7" s="39">
        <v>454.42</v>
      </c>
      <c r="U7" s="39">
        <v>33048</v>
      </c>
      <c r="V7" s="39">
        <v>73.209999999999994</v>
      </c>
      <c r="W7" s="39">
        <v>451.41</v>
      </c>
      <c r="X7" s="39">
        <v>119.7</v>
      </c>
      <c r="Y7" s="39">
        <v>116.65</v>
      </c>
      <c r="Z7" s="39">
        <v>115.22</v>
      </c>
      <c r="AA7" s="39">
        <v>115.39</v>
      </c>
      <c r="AB7" s="39">
        <v>123.53</v>
      </c>
      <c r="AC7" s="39">
        <v>110.95</v>
      </c>
      <c r="AD7" s="39">
        <v>110.68</v>
      </c>
      <c r="AE7" s="39">
        <v>110.66</v>
      </c>
      <c r="AF7" s="39">
        <v>109.01</v>
      </c>
      <c r="AG7" s="39">
        <v>108.83</v>
      </c>
      <c r="AH7" s="39">
        <v>110.27</v>
      </c>
      <c r="AI7" s="39">
        <v>0</v>
      </c>
      <c r="AJ7" s="39">
        <v>0</v>
      </c>
      <c r="AK7" s="39">
        <v>0</v>
      </c>
      <c r="AL7" s="39">
        <v>0</v>
      </c>
      <c r="AM7" s="39">
        <v>0</v>
      </c>
      <c r="AN7" s="39">
        <v>3.91</v>
      </c>
      <c r="AO7" s="39">
        <v>3.56</v>
      </c>
      <c r="AP7" s="39">
        <v>2.74</v>
      </c>
      <c r="AQ7" s="39">
        <v>3.7</v>
      </c>
      <c r="AR7" s="39">
        <v>4.34</v>
      </c>
      <c r="AS7" s="39">
        <v>1.1499999999999999</v>
      </c>
      <c r="AT7" s="39">
        <v>276.08999999999997</v>
      </c>
      <c r="AU7" s="39">
        <v>295.88</v>
      </c>
      <c r="AV7" s="39">
        <v>286.58999999999997</v>
      </c>
      <c r="AW7" s="39">
        <v>308.27999999999997</v>
      </c>
      <c r="AX7" s="39">
        <v>313.27999999999997</v>
      </c>
      <c r="AY7" s="39">
        <v>377.63</v>
      </c>
      <c r="AZ7" s="39">
        <v>357.34</v>
      </c>
      <c r="BA7" s="39">
        <v>366.03</v>
      </c>
      <c r="BB7" s="39">
        <v>365.18</v>
      </c>
      <c r="BC7" s="39">
        <v>327.77</v>
      </c>
      <c r="BD7" s="39">
        <v>260.31</v>
      </c>
      <c r="BE7" s="39">
        <v>263.42</v>
      </c>
      <c r="BF7" s="39">
        <v>267.64</v>
      </c>
      <c r="BG7" s="39">
        <v>279.74</v>
      </c>
      <c r="BH7" s="39">
        <v>282.67</v>
      </c>
      <c r="BI7" s="39">
        <v>288.72000000000003</v>
      </c>
      <c r="BJ7" s="39">
        <v>364.71</v>
      </c>
      <c r="BK7" s="39">
        <v>373.69</v>
      </c>
      <c r="BL7" s="39">
        <v>370.12</v>
      </c>
      <c r="BM7" s="39">
        <v>371.65</v>
      </c>
      <c r="BN7" s="39">
        <v>397.1</v>
      </c>
      <c r="BO7" s="39">
        <v>275.67</v>
      </c>
      <c r="BP7" s="39">
        <v>113.87</v>
      </c>
      <c r="BQ7" s="39">
        <v>111.57</v>
      </c>
      <c r="BR7" s="39">
        <v>109.66</v>
      </c>
      <c r="BS7" s="39">
        <v>110.39</v>
      </c>
      <c r="BT7" s="39">
        <v>120.97</v>
      </c>
      <c r="BU7" s="39">
        <v>100.65</v>
      </c>
      <c r="BV7" s="39">
        <v>99.87</v>
      </c>
      <c r="BW7" s="39">
        <v>100.42</v>
      </c>
      <c r="BX7" s="39">
        <v>98.77</v>
      </c>
      <c r="BY7" s="39">
        <v>95.79</v>
      </c>
      <c r="BZ7" s="39">
        <v>100.05</v>
      </c>
      <c r="CA7" s="39">
        <v>203.69</v>
      </c>
      <c r="CB7" s="39">
        <v>207</v>
      </c>
      <c r="CC7" s="39">
        <v>211.15</v>
      </c>
      <c r="CD7" s="39">
        <v>209.77</v>
      </c>
      <c r="CE7" s="39">
        <v>190.79</v>
      </c>
      <c r="CF7" s="39">
        <v>170.19</v>
      </c>
      <c r="CG7" s="39">
        <v>171.81</v>
      </c>
      <c r="CH7" s="39">
        <v>171.67</v>
      </c>
      <c r="CI7" s="39">
        <v>173.67</v>
      </c>
      <c r="CJ7" s="39">
        <v>171.13</v>
      </c>
      <c r="CK7" s="39">
        <v>166.4</v>
      </c>
      <c r="CL7" s="39">
        <v>64.75</v>
      </c>
      <c r="CM7" s="39">
        <v>63.85</v>
      </c>
      <c r="CN7" s="39">
        <v>64.180000000000007</v>
      </c>
      <c r="CO7" s="39">
        <v>65.010000000000005</v>
      </c>
      <c r="CP7" s="39">
        <v>65.400000000000006</v>
      </c>
      <c r="CQ7" s="39">
        <v>59.01</v>
      </c>
      <c r="CR7" s="39">
        <v>60.03</v>
      </c>
      <c r="CS7" s="39">
        <v>59.74</v>
      </c>
      <c r="CT7" s="39">
        <v>59.67</v>
      </c>
      <c r="CU7" s="39">
        <v>60.12</v>
      </c>
      <c r="CV7" s="39">
        <v>60.69</v>
      </c>
      <c r="CW7" s="39">
        <v>91.51</v>
      </c>
      <c r="CX7" s="39">
        <v>91.77</v>
      </c>
      <c r="CY7" s="39">
        <v>91.47</v>
      </c>
      <c r="CZ7" s="39">
        <v>89.98</v>
      </c>
      <c r="DA7" s="39">
        <v>91.05</v>
      </c>
      <c r="DB7" s="39">
        <v>85.37</v>
      </c>
      <c r="DC7" s="39">
        <v>84.81</v>
      </c>
      <c r="DD7" s="39">
        <v>84.8</v>
      </c>
      <c r="DE7" s="39">
        <v>84.6</v>
      </c>
      <c r="DF7" s="39">
        <v>84.24</v>
      </c>
      <c r="DG7" s="39">
        <v>89.82</v>
      </c>
      <c r="DH7" s="39">
        <v>45.59</v>
      </c>
      <c r="DI7" s="39">
        <v>46.02</v>
      </c>
      <c r="DJ7" s="39">
        <v>46.12</v>
      </c>
      <c r="DK7" s="39">
        <v>46.34</v>
      </c>
      <c r="DL7" s="39">
        <v>46.86</v>
      </c>
      <c r="DM7" s="39">
        <v>46.9</v>
      </c>
      <c r="DN7" s="39">
        <v>47.28</v>
      </c>
      <c r="DO7" s="39">
        <v>47.66</v>
      </c>
      <c r="DP7" s="39">
        <v>48.17</v>
      </c>
      <c r="DQ7" s="39">
        <v>48.83</v>
      </c>
      <c r="DR7" s="39">
        <v>50.19</v>
      </c>
      <c r="DS7" s="39">
        <v>8.82</v>
      </c>
      <c r="DT7" s="39">
        <v>8.3000000000000007</v>
      </c>
      <c r="DU7" s="39">
        <v>12.43</v>
      </c>
      <c r="DV7" s="39">
        <v>16.18</v>
      </c>
      <c r="DW7" s="39">
        <v>17.03</v>
      </c>
      <c r="DX7" s="39">
        <v>12.03</v>
      </c>
      <c r="DY7" s="39">
        <v>12.19</v>
      </c>
      <c r="DZ7" s="39">
        <v>15.1</v>
      </c>
      <c r="EA7" s="39">
        <v>17.12</v>
      </c>
      <c r="EB7" s="39">
        <v>18.18</v>
      </c>
      <c r="EC7" s="39">
        <v>20.63</v>
      </c>
      <c r="ED7" s="39">
        <v>3.18</v>
      </c>
      <c r="EE7" s="39">
        <v>0.2</v>
      </c>
      <c r="EF7" s="39">
        <v>0.17</v>
      </c>
      <c r="EG7" s="39">
        <v>0.19</v>
      </c>
      <c r="EH7" s="39">
        <v>0.56000000000000005</v>
      </c>
      <c r="EI7" s="39">
        <v>0.61</v>
      </c>
      <c r="EJ7" s="39">
        <v>0.51</v>
      </c>
      <c r="EK7" s="39">
        <v>0.57999999999999996</v>
      </c>
      <c r="EL7" s="39">
        <v>0.54</v>
      </c>
      <c r="EM7" s="39">
        <v>0.56999999999999995</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星野　篤史</cp:lastModifiedBy>
  <dcterms:created xsi:type="dcterms:W3CDTF">2021-12-03T06:43:31Z</dcterms:created>
  <dcterms:modified xsi:type="dcterms:W3CDTF">2022-01-13T03:36:45Z</dcterms:modified>
  <cp:category/>
</cp:coreProperties>
</file>