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１月２７日（木）〆】公営企業に係る経営比較分析表（令和２\21 丸森町\21 丸森町\【経営比較分析表】2020_043419_46_010\【経営比較分析表】2020_043419_46_010\"/>
    </mc:Choice>
  </mc:AlternateContent>
  <workbookProtection workbookAlgorithmName="SHA-512" workbookHashValue="aZEKli9GE/W4QvfIHVjG/5vn09S6HHQOKa4fbWwlv4zUb3s67IpcNCS8kmM1858QrDI3oIH5ERnwE1YF7Efy1w==" workbookSaltValue="dMpdoJiN+v9wd+hPdG2x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<sst xmlns="http://schemas.openxmlformats.org/spreadsheetml/2006/main" count="228" uniqueCount="115">
  <si>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</si>
  <si>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</si>
  <si>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</si>
  <si>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</si>
  <si>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</si>
  <si>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</si>
  <si>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</si>
  <si>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</si>
  <si>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</si>
  <si>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</si>
  <si>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</si>
  <si>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</si>
  <si>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</si>
  <si>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</si>
  <si>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</si>
  <si>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</si>
  <si>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</si>
  <si>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</si>
  <si>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</si>
  <si>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</si>
  <si>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</si>
  <si>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</si>
  <si>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</si>
  <si>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</si>
  <si>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</si>
  <si>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</si>
  <si>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</si>
  <si>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</si>
  <si>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</si>
  <si>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</si>
  <si>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</si>
  <si>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</si>
  <si>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</si>
  <si>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</si>
  <si>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</si>
  <si>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</si>
  <si>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</si>
  <si>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</si>
  <si>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</si>
  <si>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</si>
  <si>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</si>
  <si>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</si>
  <si>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</si>
  <si>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</si>
  <si>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</si>
  <si>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</si>
  <si>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</si>
  <si>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</si>
  <si>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</si>
  <si>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</si>
  <si>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</si>
  <si>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</si>
  <si>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</si>
  <si>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</si>
  <si>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</si>
  <si>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</si>
  <si>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</si>
  <si>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</si>
  <si>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</si>
  <si>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</si>
  <si>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</si>
  <si>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</si>
  <si>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</si>
  <si>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</si>
  <si>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</si>
  <si>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</si>
  <si>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</si>
  <si>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</si>
  <si>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</si>
  <si>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</si>
  <si>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</si>
  <si>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</si>
  <si>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</si>
  <si>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</si>
  <si>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</si>
  <si>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</si>
  <si>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</si>
  <si>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</si>
  <si>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</si>
  <si>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</si>
  <si>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</si>
  <si>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</si>
  <si>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</si>
  <si>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</si>
  <si>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</si>
  <si>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</si>
  <si>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</si>
  <si>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</si>
  <si>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</si>
  <si>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</si>
  <si>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</si>
  <si>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</si>
  <si>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</si>
  <si>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</si>
  <si>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</si>
  <si>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</si>
  <si>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</si>
  <si>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</si>
  <si>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</si>
  <si>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</si>
  <si>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</si>
  <si>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</si>
  <si>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</si>
  <si>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</si>
  <si>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</si>
  <si>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</si>
  <si>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</si>
  <si>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</si>
  <si>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</si>
  <si>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</si>
  <si>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</si>
  <si>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</si>
  <si>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　令和元年度は令和元年東日本台風の影響により経常収益が減少したが、令和２年度は以前の数値に戻っており100%を上回っている。今後は、給水人口の減少や節水型社会への移行により水道料金収入の減少が見込まれるため、経費節減や財源確保に努める。
②　累積欠損金はこれまで発生していない。
③　毎年度100%を上回っており、支払い能力は備えている。
④　償還が進み比率は減少しており、平成30年度から同規模事業体を下回っている。施設更新及び老朽管更新による起債である。
⑤　令和2年度は100％を上回っており、給水に係る費用は給水収益でまかなえている。
⑥　有収水量1㎥あたりの給水原価は、同規模事業体に比べ高い水準であるが、⑤で100%以上であるため、経営は安定している。
⑦　施設利用率は同規模事業体平均に比べ下回っており、今後施設の見直し、ダウンサイジング等の検討が必要となる。
⑧　有収率は毎年度90%を超えており、同規模事業体平均を上回っている。
　令和元年度は令和元年東日本台風の影響により給水収益が減少するなど厳しい状況であったが、令和２年度は以前の経営状況に戻ったと考えられる。
　現在、基本料金等の改定は考えていないが、収入増の対策として、未納額の解消に力を入れていく。
</t>
    <rPh sb="2" eb="4">
      <t>レ</t>
    </rPh>
    <rPh sb="4" eb="6">
      <t>ガンネン</t>
    </rPh>
    <rPh sb="6" eb="7">
      <t>ド</t>
    </rPh>
    <rPh sb="34" eb="36">
      <t>レ</t>
    </rPh>
    <rPh sb="37" eb="39">
      <t>ネンド</t>
    </rPh>
    <rPh sb="40" eb="42">
      <t>イゼン</t>
    </rPh>
    <rPh sb="43" eb="45">
      <t>スウチ</t>
    </rPh>
    <rPh sb="46" eb="47">
      <t>モド</t>
    </rPh>
    <rPh sb="233" eb="235">
      <t>レ</t>
    </rPh>
    <rPh sb="236" eb="238">
      <t>ネンド</t>
    </rPh>
    <rPh sb="470" eb="472">
      <t>レ</t>
    </rPh>
    <rPh sb="473" eb="475">
      <t>ネンド</t>
    </rPh>
    <rPh sb="476" eb="478">
      <t>イゼン</t>
    </rPh>
    <rPh sb="479" eb="481">
      <t>ケイエイ</t>
    </rPh>
    <rPh sb="481" eb="483">
      <t>ジョウキョウ</t>
    </rPh>
    <rPh sb="484" eb="485">
      <t>モド</t>
    </rPh>
    <rPh sb="488" eb="489">
      <t>カンガ</t>
    </rPh>
    <phoneticPr fontId="4"/>
  </si>
  <si>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phoneticPr fontId="4"/>
  </si>
  <si>
    <t xml:space="preserve">　令和元年度は令和元年東日本台風の影響により厳しい状況だったが、令和２年度は以前の経営状況に戻り全体的な水道事業経営は概ね安定していると考えられる。しかし今後は、施設の老朽化に伴う更新事業が増加することを踏まえると、更新に係る費用と経営状況を把握しながら、経営戦略に基づき計画的な施設の更新を行う必要がある。
</t>
    <rPh sb="32" eb="34">
      <t>レ</t>
    </rPh>
    <rPh sb="35" eb="37">
      <t>ネンド</t>
    </rPh>
    <rPh sb="38" eb="40">
      <t>イゼン</t>
    </rPh>
    <rPh sb="41" eb="43">
      <t>ケイエイ</t>
    </rPh>
    <rPh sb="43" eb="45">
      <t>ジョウキョウ</t>
    </rPh>
    <rPh sb="46" eb="47">
      <t>モド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</si>
</sst>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94-4E51-ABBA-54D6185D20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0.52</c:v>
                </c:pt>
                <c:pt idx="3">
                  <c:v>0.47</c:v>
                </c:pt>
                <c:pt idx="4">
                  <c:v>0.4</c:v>
                </c:pt>
              </c:numCache>
            </c:numRef>
          </c:val>
          <c:smooth val="0"/>
          <c:extLst>
            <c:ext xmlns:c16="http://schemas.microsoft.com/office/drawing/2014/chart" uri="{C3380CC4-5D6E-409C-BE32-E72D297353CC}">
              <c16:uniqueId val="{00000001-6194-4E51-ABBA-54D6185D20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46.4</c:v>
                </c:pt>
                <c:pt idx="1">
                  <c:v>44.94</c:v>
                </c:pt>
                <c:pt idx="2">
                  <c:v>44.88</c:v>
                </c:pt>
                <c:pt idx="3">
                  <c:v>38.479999999999997</c:v>
                </c:pt>
                <c:pt idx="4">
                  <c:v>43.18</c:v>
                </c:pt>
              </c:numCache>
            </c:numRef>
          </c:val>
          <c:extLst>
            <c:ext xmlns:c16="http://schemas.microsoft.com/office/drawing/2014/chart" uri="{C3380CC4-5D6E-409C-BE32-E72D297353CC}">
              <c16:uniqueId val="{00000000-7827-4322-834B-C51CF537F2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50.29</c:v>
                </c:pt>
                <c:pt idx="3">
                  <c:v>49.64</c:v>
                </c:pt>
                <c:pt idx="4">
                  <c:v>49.38</c:v>
                </c:pt>
              </c:numCache>
            </c:numRef>
          </c:val>
          <c:smooth val="0"/>
          <c:extLst>
            <c:ext xmlns:c16="http://schemas.microsoft.com/office/drawing/2014/chart" uri="{C3380CC4-5D6E-409C-BE32-E72D297353CC}">
              <c16:uniqueId val="{00000001-7827-4322-834B-C51CF537F2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91.04</c:v>
                </c:pt>
                <c:pt idx="1">
                  <c:v>91.13</c:v>
                </c:pt>
                <c:pt idx="2">
                  <c:v>91.02</c:v>
                </c:pt>
                <c:pt idx="3">
                  <c:v>90.58</c:v>
                </c:pt>
                <c:pt idx="4">
                  <c:v>90.38</c:v>
                </c:pt>
              </c:numCache>
            </c:numRef>
          </c:val>
          <c:extLst>
            <c:ext xmlns:c16="http://schemas.microsoft.com/office/drawing/2014/chart" uri="{C3380CC4-5D6E-409C-BE32-E72D297353CC}">
              <c16:uniqueId val="{00000000-7CB5-47B4-97C7-F72EF40E9A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77.73</c:v>
                </c:pt>
                <c:pt idx="3">
                  <c:v>78.09</c:v>
                </c:pt>
                <c:pt idx="4">
                  <c:v>78.010000000000005</c:v>
                </c:pt>
              </c:numCache>
            </c:numRef>
          </c:val>
          <c:smooth val="0"/>
          <c:extLst>
            <c:ext xmlns:c16="http://schemas.microsoft.com/office/drawing/2014/chart" uri="{C3380CC4-5D6E-409C-BE32-E72D297353CC}">
              <c16:uniqueId val="{00000001-7CB5-47B4-97C7-F72EF40E9A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115.86</c:v>
                </c:pt>
                <c:pt idx="1">
                  <c:v>115.65</c:v>
                </c:pt>
                <c:pt idx="2">
                  <c:v>118.13</c:v>
                </c:pt>
                <c:pt idx="3">
                  <c:v>100.57</c:v>
                </c:pt>
                <c:pt idx="4">
                  <c:v>123.36</c:v>
                </c:pt>
              </c:numCache>
            </c:numRef>
          </c:val>
          <c:extLst>
            <c:ext xmlns:c16="http://schemas.microsoft.com/office/drawing/2014/chart" uri="{C3380CC4-5D6E-409C-BE32-E72D297353CC}">
              <c16:uniqueId val="{00000000-CD3A-4637-B249-893A61926D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103.81</c:v>
                </c:pt>
                <c:pt idx="3">
                  <c:v>104.35</c:v>
                </c:pt>
                <c:pt idx="4">
                  <c:v>105.34</c:v>
                </c:pt>
              </c:numCache>
            </c:numRef>
          </c:val>
          <c:smooth val="0"/>
          <c:extLst>
            <c:ext xmlns:c16="http://schemas.microsoft.com/office/drawing/2014/chart" uri="{C3380CC4-5D6E-409C-BE32-E72D297353CC}">
              <c16:uniqueId val="{00000001-CD3A-4637-B249-893A61926D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46.92</c:v>
                </c:pt>
                <c:pt idx="1">
                  <c:v>46.92</c:v>
                </c:pt>
                <c:pt idx="2">
                  <c:v>48.86</c:v>
                </c:pt>
                <c:pt idx="3">
                  <c:v>50.74</c:v>
                </c:pt>
                <c:pt idx="4">
                  <c:v>45.2</c:v>
                </c:pt>
              </c:numCache>
            </c:numRef>
          </c:val>
          <c:extLst>
            <c:ext xmlns:c16="http://schemas.microsoft.com/office/drawing/2014/chart" uri="{C3380CC4-5D6E-409C-BE32-E72D297353CC}">
              <c16:uniqueId val="{00000000-E77B-4FD8-B20D-4D0938E44D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45.85</c:v>
                </c:pt>
                <c:pt idx="3">
                  <c:v>47.31</c:v>
                </c:pt>
                <c:pt idx="4">
                  <c:v>47.5</c:v>
                </c:pt>
              </c:numCache>
            </c:numRef>
          </c:val>
          <c:smooth val="0"/>
          <c:extLst>
            <c:ext xmlns:c16="http://schemas.microsoft.com/office/drawing/2014/chart" uri="{C3380CC4-5D6E-409C-BE32-E72D297353CC}">
              <c16:uniqueId val="{00000001-E77B-4FD8-B20D-4D0938E44D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1.22</c:v>
                </c:pt>
                <c:pt idx="1">
                  <c:v>1.1399999999999999</c:v>
                </c:pt>
                <c:pt idx="2">
                  <c:v>1.1399999999999999</c:v>
                </c:pt>
                <c:pt idx="3" formatCode="#,##0.00;&quot;△&quot;#,##0.00">
                  <c:v>0</c:v>
                </c:pt>
                <c:pt idx="4" formatCode="#,##0.00;&quot;△&quot;#,##0.00">
                  <c:v>0</c:v>
                </c:pt>
              </c:numCache>
            </c:numRef>
          </c:val>
          <c:extLst>
            <c:ext xmlns:c16="http://schemas.microsoft.com/office/drawing/2014/chart" uri="{C3380CC4-5D6E-409C-BE32-E72D297353CC}">
              <c16:uniqueId val="{00000000-7EC3-45E9-934E-06BC14AF3D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14.13</c:v>
                </c:pt>
                <c:pt idx="3">
                  <c:v>16.77</c:v>
                </c:pt>
                <c:pt idx="4">
                  <c:v>17.399999999999999</c:v>
                </c:pt>
              </c:numCache>
            </c:numRef>
          </c:val>
          <c:smooth val="0"/>
          <c:extLst>
            <c:ext xmlns:c16="http://schemas.microsoft.com/office/drawing/2014/chart" uri="{C3380CC4-5D6E-409C-BE32-E72D297353CC}">
              <c16:uniqueId val="{00000001-7EC3-45E9-934E-06BC14AF3D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7E-493D-9CED-ECF0C2E993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25.66</c:v>
                </c:pt>
                <c:pt idx="3">
                  <c:v>21.69</c:v>
                </c:pt>
                <c:pt idx="4">
                  <c:v>24.04</c:v>
                </c:pt>
              </c:numCache>
            </c:numRef>
          </c:val>
          <c:smooth val="0"/>
          <c:extLst>
            <c:ext xmlns:c16="http://schemas.microsoft.com/office/drawing/2014/chart" uri="{C3380CC4-5D6E-409C-BE32-E72D297353CC}">
              <c16:uniqueId val="{00000001-C87E-493D-9CED-ECF0C2E993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158.77000000000001</c:v>
                </c:pt>
                <c:pt idx="1">
                  <c:v>169.67</c:v>
                </c:pt>
                <c:pt idx="2">
                  <c:v>160.15</c:v>
                </c:pt>
                <c:pt idx="3">
                  <c:v>116.27</c:v>
                </c:pt>
                <c:pt idx="4">
                  <c:v>120.93</c:v>
                </c:pt>
              </c:numCache>
            </c:numRef>
          </c:val>
          <c:extLst>
            <c:ext xmlns:c16="http://schemas.microsoft.com/office/drawing/2014/chart" uri="{C3380CC4-5D6E-409C-BE32-E72D297353CC}">
              <c16:uniqueId val="{00000000-88B5-44DE-AB51-11B87DFCE8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300.14</c:v>
                </c:pt>
                <c:pt idx="3">
                  <c:v>301.04000000000002</c:v>
                </c:pt>
                <c:pt idx="4">
                  <c:v>305.08</c:v>
                </c:pt>
              </c:numCache>
            </c:numRef>
          </c:val>
          <c:smooth val="0"/>
          <c:extLst>
            <c:ext xmlns:c16="http://schemas.microsoft.com/office/drawing/2014/chart" uri="{C3380CC4-5D6E-409C-BE32-E72D297353CC}">
              <c16:uniqueId val="{00000001-88B5-44DE-AB51-11B87DFCE8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579.20000000000005</c:v>
                </c:pt>
                <c:pt idx="1">
                  <c:v>536.1</c:v>
                </c:pt>
                <c:pt idx="2">
                  <c:v>509.67</c:v>
                </c:pt>
                <c:pt idx="3">
                  <c:v>544.38</c:v>
                </c:pt>
                <c:pt idx="4">
                  <c:v>466.21</c:v>
                </c:pt>
              </c:numCache>
            </c:numRef>
          </c:val>
          <c:extLst>
            <c:ext xmlns:c16="http://schemas.microsoft.com/office/drawing/2014/chart" uri="{C3380CC4-5D6E-409C-BE32-E72D297353CC}">
              <c16:uniqueId val="{00000000-6585-4B1A-B4A1-DE1D2E59BA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566.65</c:v>
                </c:pt>
                <c:pt idx="3">
                  <c:v>551.62</c:v>
                </c:pt>
                <c:pt idx="4">
                  <c:v>585.59</c:v>
                </c:pt>
              </c:numCache>
            </c:numRef>
          </c:val>
          <c:smooth val="0"/>
          <c:extLst>
            <c:ext xmlns:c16="http://schemas.microsoft.com/office/drawing/2014/chart" uri="{C3380CC4-5D6E-409C-BE32-E72D297353CC}">
              <c16:uniqueId val="{00000001-6585-4B1A-B4A1-DE1D2E59BA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105.63</c:v>
                </c:pt>
                <c:pt idx="1">
                  <c:v>104.68</c:v>
                </c:pt>
                <c:pt idx="2">
                  <c:v>105.59</c:v>
                </c:pt>
                <c:pt idx="3">
                  <c:v>87.98</c:v>
                </c:pt>
                <c:pt idx="4">
                  <c:v>103.35</c:v>
                </c:pt>
              </c:numCache>
            </c:numRef>
          </c:val>
          <c:extLst>
            <c:ext xmlns:c16="http://schemas.microsoft.com/office/drawing/2014/chart" uri="{C3380CC4-5D6E-409C-BE32-E72D297353CC}">
              <c16:uniqueId val="{00000000-0F2E-4E66-A319-F1B6DEDB7A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84.77</c:v>
                </c:pt>
                <c:pt idx="3">
                  <c:v>87.11</c:v>
                </c:pt>
                <c:pt idx="4">
                  <c:v>82.78</c:v>
                </c:pt>
              </c:numCache>
            </c:numRef>
          </c:val>
          <c:smooth val="0"/>
          <c:extLst>
            <c:ext xmlns:c16="http://schemas.microsoft.com/office/drawing/2014/chart" uri="{C3380CC4-5D6E-409C-BE32-E72D297353CC}">
              <c16:uniqueId val="{00000001-0F2E-4E66-A319-F1B6DEDB7A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278.81</c:v>
                </c:pt>
                <c:pt idx="1">
                  <c:v>282.95</c:v>
                </c:pt>
                <c:pt idx="2">
                  <c:v>281.41000000000003</c:v>
                </c:pt>
                <c:pt idx="3">
                  <c:v>341.96</c:v>
                </c:pt>
                <c:pt idx="4">
                  <c:v>289.70999999999998</c:v>
                </c:pt>
              </c:numCache>
            </c:numRef>
          </c:val>
          <c:extLst>
            <c:ext xmlns:c16="http://schemas.microsoft.com/office/drawing/2014/chart" uri="{C3380CC4-5D6E-409C-BE32-E72D297353CC}">
              <c16:uniqueId val="{00000000-1C6F-4741-8104-7523B88131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227.27</c:v>
                </c:pt>
                <c:pt idx="3">
                  <c:v>223.98</c:v>
                </c:pt>
                <c:pt idx="4">
                  <c:v>225.09</c:v>
                </c:pt>
              </c:numCache>
            </c:numRef>
          </c:val>
          <c:smooth val="0"/>
          <c:extLst>
            <c:ext xmlns:c16="http://schemas.microsoft.com/office/drawing/2014/chart" uri="{C3380CC4-5D6E-409C-BE32-E72D297353CC}">
              <c16:uniqueId val="{00000001-1C6F-4741-8104-7523B88131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丸森町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12904</v>
      </c>
      <c r="AM8" s="61"/>
      <c r="AN8" s="61"/>
      <c r="AO8" s="61"/>
      <c r="AP8" s="61"/>
      <c r="AQ8" s="61"/>
      <c r="AR8" s="61"/>
      <c r="AS8" s="61"/>
      <c r="AT8" s="52">
        <f>データ!$S$6</f>
        <v>273.3</v>
      </c>
      <c r="AU8" s="53"/>
      <c r="AV8" s="53"/>
      <c r="AW8" s="53"/>
      <c r="AX8" s="53"/>
      <c r="AY8" s="53"/>
      <c r="AZ8" s="53"/>
      <c r="BA8" s="53"/>
      <c r="BB8" s="54">
        <f>データ!$T$6</f>
        <v>47.22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63.71</v>
      </c>
      <c r="J10" s="53"/>
      <c r="K10" s="53"/>
      <c r="L10" s="53"/>
      <c r="M10" s="53"/>
      <c r="N10" s="53"/>
      <c r="O10" s="64"/>
      <c r="P10" s="54">
        <f>データ!$P$6</f>
        <v>72.09</v>
      </c>
      <c r="Q10" s="54"/>
      <c r="R10" s="54"/>
      <c r="S10" s="54"/>
      <c r="T10" s="54"/>
      <c r="U10" s="54"/>
      <c r="V10" s="54"/>
      <c r="W10" s="61">
        <f>データ!$Q$6</f>
        <v>5010</v>
      </c>
      <c r="X10" s="61"/>
      <c r="Y10" s="61"/>
      <c r="Z10" s="61"/>
      <c r="AA10" s="61"/>
      <c r="AB10" s="61"/>
      <c r="AC10" s="61"/>
      <c r="AD10" s="2"/>
      <c r="AE10" s="2"/>
      <c r="AF10" s="2"/>
      <c r="AG10" s="2"/>
      <c r="AH10" s="4"/>
      <c r="AI10" s="4"/>
      <c r="AJ10" s="4"/>
      <c r="AK10" s="4"/>
      <c r="AL10" s="61">
        <f>データ!$U$6</f>
        <v>9217</v>
      </c>
      <c r="AM10" s="61"/>
      <c r="AN10" s="61"/>
      <c r="AO10" s="61"/>
      <c r="AP10" s="61"/>
      <c r="AQ10" s="61"/>
      <c r="AR10" s="61"/>
      <c r="AS10" s="61"/>
      <c r="AT10" s="52">
        <f>データ!$V$6</f>
        <v>49.65</v>
      </c>
      <c r="AU10" s="53"/>
      <c r="AV10" s="53"/>
      <c r="AW10" s="53"/>
      <c r="AX10" s="53"/>
      <c r="AY10" s="53"/>
      <c r="AZ10" s="53"/>
      <c r="BA10" s="53"/>
      <c r="BB10" s="54">
        <f>データ!$W$6</f>
        <v>185.64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UiZopEsosYN6kDA+J2e8egbhV9Je6BJkJtMGaAm56ZYF/S8Dy326ZSKCzoLspx0mmI10D/hzXwZKx5ph26WOA==" saltValue="rzBAB3VXmeXlUoAkbE43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43419</v>
      </c>
      <c r="D6" s="34">
        <f t="shared" si="3"/>
        <v>46</v>
      </c>
      <c r="E6" s="34">
        <f t="shared" si="3"/>
        <v>1</v>
      </c>
      <c r="F6" s="34">
        <f t="shared" si="3"/>
        <v>0</v>
      </c>
      <c r="G6" s="34">
        <f t="shared" si="3"/>
        <v>1</v>
      </c>
      <c r="H6" s="34" t="str">
        <f t="shared" si="3"/>
        <v>宮城県　丸森町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63.71</v>
      </c>
      <c r="P6" s="35">
        <f t="shared" si="3"/>
        <v>72.09</v>
      </c>
      <c r="Q6" s="35">
        <f t="shared" si="3"/>
        <v>5010</v>
      </c>
      <c r="R6" s="35">
        <f t="shared" si="3"/>
        <v>12904</v>
      </c>
      <c r="S6" s="35">
        <f t="shared" si="3"/>
        <v>273.3</v>
      </c>
      <c r="T6" s="35">
        <f t="shared" si="3"/>
        <v>47.22</v>
      </c>
      <c r="U6" s="35">
        <f t="shared" si="3"/>
        <v>9217</v>
      </c>
      <c r="V6" s="35">
        <f t="shared" si="3"/>
        <v>49.65</v>
      </c>
      <c r="W6" s="35">
        <f t="shared" si="3"/>
        <v>185.64</v>
      </c>
      <c r="X6" s="36">
        <f>IF(X7="",NA(),X7)</f>
        <v>115.86</v>
      </c>
      <c r="Y6" s="36">
        <f t="shared" ref="Y6:AG6" si="4">IF(Y7="",NA(),Y7)</f>
        <v>115.65</v>
      </c>
      <c r="Z6" s="36">
        <f t="shared" si="4"/>
        <v>118.13</v>
      </c>
      <c r="AA6" s="36">
        <f t="shared" si="4"/>
        <v>100.57</v>
      </c>
      <c r="AB6" s="36">
        <f t="shared" si="4"/>
        <v>123.36</v>
      </c>
      <c r="AC6" s="36">
        <f t="shared" si="4"/>
        <v>111.34</v>
      </c>
      <c r="AD6" s="36">
        <f t="shared" si="4"/>
        <v>110.02</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25.66</v>
      </c>
      <c r="AQ6" s="36">
        <f t="shared" si="5"/>
        <v>21.69</v>
      </c>
      <c r="AR6" s="36">
        <f t="shared" si="5"/>
        <v>24.04</v>
      </c>
      <c r="AS6" s="35" t="str">
        <f>IF(AS7="","",IF(AS7="-","【-】","【"&amp;SUBSTITUTE(TEXT(AS7,"#,##0.00"),"-","△")&amp;"】"))</f>
        <v>【1.15】</v>
      </c>
      <c r="AT6" s="36">
        <f>IF(AT7="",NA(),AT7)</f>
        <v>158.77000000000001</v>
      </c>
      <c r="AU6" s="36">
        <f t="shared" ref="AU6:BC6" si="6">IF(AU7="",NA(),AU7)</f>
        <v>169.67</v>
      </c>
      <c r="AV6" s="36">
        <f t="shared" si="6"/>
        <v>160.15</v>
      </c>
      <c r="AW6" s="36">
        <f t="shared" si="6"/>
        <v>116.27</v>
      </c>
      <c r="AX6" s="36">
        <f t="shared" si="6"/>
        <v>120.93</v>
      </c>
      <c r="AY6" s="36">
        <f t="shared" si="6"/>
        <v>388.67</v>
      </c>
      <c r="AZ6" s="36">
        <f t="shared" si="6"/>
        <v>355.27</v>
      </c>
      <c r="BA6" s="36">
        <f t="shared" si="6"/>
        <v>300.14</v>
      </c>
      <c r="BB6" s="36">
        <f t="shared" si="6"/>
        <v>301.04000000000002</v>
      </c>
      <c r="BC6" s="36">
        <f t="shared" si="6"/>
        <v>305.08</v>
      </c>
      <c r="BD6" s="35" t="str">
        <f>IF(BD7="","",IF(BD7="-","【-】","【"&amp;SUBSTITUTE(TEXT(BD7,"#,##0.00"),"-","△")&amp;"】"))</f>
        <v>【260.31】</v>
      </c>
      <c r="BE6" s="36">
        <f>IF(BE7="",NA(),BE7)</f>
        <v>579.20000000000005</v>
      </c>
      <c r="BF6" s="36">
        <f t="shared" ref="BF6:BN6" si="7">IF(BF7="",NA(),BF7)</f>
        <v>536.1</v>
      </c>
      <c r="BG6" s="36">
        <f t="shared" si="7"/>
        <v>509.67</v>
      </c>
      <c r="BH6" s="36">
        <f t="shared" si="7"/>
        <v>544.38</v>
      </c>
      <c r="BI6" s="36">
        <f t="shared" si="7"/>
        <v>466.21</v>
      </c>
      <c r="BJ6" s="36">
        <f t="shared" si="7"/>
        <v>422.5</v>
      </c>
      <c r="BK6" s="36">
        <f t="shared" si="7"/>
        <v>458.27</v>
      </c>
      <c r="BL6" s="36">
        <f t="shared" si="7"/>
        <v>566.65</v>
      </c>
      <c r="BM6" s="36">
        <f t="shared" si="7"/>
        <v>551.62</v>
      </c>
      <c r="BN6" s="36">
        <f t="shared" si="7"/>
        <v>585.59</v>
      </c>
      <c r="BO6" s="35" t="str">
        <f>IF(BO7="","",IF(BO7="-","【-】","【"&amp;SUBSTITUTE(TEXT(BO7,"#,##0.00"),"-","△")&amp;"】"))</f>
        <v>【275.67】</v>
      </c>
      <c r="BP6" s="36">
        <f>IF(BP7="",NA(),BP7)</f>
        <v>105.63</v>
      </c>
      <c r="BQ6" s="36">
        <f t="shared" ref="BQ6:BY6" si="8">IF(BQ7="",NA(),BQ7)</f>
        <v>104.68</v>
      </c>
      <c r="BR6" s="36">
        <f t="shared" si="8"/>
        <v>105.59</v>
      </c>
      <c r="BS6" s="36">
        <f t="shared" si="8"/>
        <v>87.98</v>
      </c>
      <c r="BT6" s="36">
        <f t="shared" si="8"/>
        <v>103.35</v>
      </c>
      <c r="BU6" s="36">
        <f t="shared" si="8"/>
        <v>101.64</v>
      </c>
      <c r="BV6" s="36">
        <f t="shared" si="8"/>
        <v>96.77</v>
      </c>
      <c r="BW6" s="36">
        <f t="shared" si="8"/>
        <v>84.77</v>
      </c>
      <c r="BX6" s="36">
        <f t="shared" si="8"/>
        <v>87.11</v>
      </c>
      <c r="BY6" s="36">
        <f t="shared" si="8"/>
        <v>82.78</v>
      </c>
      <c r="BZ6" s="35" t="str">
        <f>IF(BZ7="","",IF(BZ7="-","【-】","【"&amp;SUBSTITUTE(TEXT(BZ7,"#,##0.00"),"-","△")&amp;"】"))</f>
        <v>【100.05】</v>
      </c>
      <c r="CA6" s="36">
        <f>IF(CA7="",NA(),CA7)</f>
        <v>278.81</v>
      </c>
      <c r="CB6" s="36">
        <f t="shared" ref="CB6:CJ6" si="9">IF(CB7="",NA(),CB7)</f>
        <v>282.95</v>
      </c>
      <c r="CC6" s="36">
        <f t="shared" si="9"/>
        <v>281.41000000000003</v>
      </c>
      <c r="CD6" s="36">
        <f t="shared" si="9"/>
        <v>341.96</v>
      </c>
      <c r="CE6" s="36">
        <f t="shared" si="9"/>
        <v>289.70999999999998</v>
      </c>
      <c r="CF6" s="36">
        <f t="shared" si="9"/>
        <v>179.16</v>
      </c>
      <c r="CG6" s="36">
        <f t="shared" si="9"/>
        <v>187.18</v>
      </c>
      <c r="CH6" s="36">
        <f t="shared" si="9"/>
        <v>227.27</v>
      </c>
      <c r="CI6" s="36">
        <f t="shared" si="9"/>
        <v>223.98</v>
      </c>
      <c r="CJ6" s="36">
        <f t="shared" si="9"/>
        <v>225.09</v>
      </c>
      <c r="CK6" s="35" t="str">
        <f>IF(CK7="","",IF(CK7="-","【-】","【"&amp;SUBSTITUTE(TEXT(CK7,"#,##0.00"),"-","△")&amp;"】"))</f>
        <v>【166.40】</v>
      </c>
      <c r="CL6" s="36">
        <f>IF(CL7="",NA(),CL7)</f>
        <v>46.4</v>
      </c>
      <c r="CM6" s="36">
        <f t="shared" ref="CM6:CU6" si="10">IF(CM7="",NA(),CM7)</f>
        <v>44.94</v>
      </c>
      <c r="CN6" s="36">
        <f t="shared" si="10"/>
        <v>44.88</v>
      </c>
      <c r="CO6" s="36">
        <f t="shared" si="10"/>
        <v>38.479999999999997</v>
      </c>
      <c r="CP6" s="36">
        <f t="shared" si="10"/>
        <v>43.18</v>
      </c>
      <c r="CQ6" s="36">
        <f t="shared" si="10"/>
        <v>54.24</v>
      </c>
      <c r="CR6" s="36">
        <f t="shared" si="10"/>
        <v>55.88</v>
      </c>
      <c r="CS6" s="36">
        <f t="shared" si="10"/>
        <v>50.29</v>
      </c>
      <c r="CT6" s="36">
        <f t="shared" si="10"/>
        <v>49.64</v>
      </c>
      <c r="CU6" s="36">
        <f t="shared" si="10"/>
        <v>49.38</v>
      </c>
      <c r="CV6" s="35" t="str">
        <f>IF(CV7="","",IF(CV7="-","【-】","【"&amp;SUBSTITUTE(TEXT(CV7,"#,##0.00"),"-","△")&amp;"】"))</f>
        <v>【60.69】</v>
      </c>
      <c r="CW6" s="36">
        <f>IF(CW7="",NA(),CW7)</f>
        <v>91.04</v>
      </c>
      <c r="CX6" s="36">
        <f t="shared" ref="CX6:DF6" si="11">IF(CX7="",NA(),CX7)</f>
        <v>91.13</v>
      </c>
      <c r="CY6" s="36">
        <f t="shared" si="11"/>
        <v>91.02</v>
      </c>
      <c r="CZ6" s="36">
        <f t="shared" si="11"/>
        <v>90.58</v>
      </c>
      <c r="DA6" s="36">
        <f t="shared" si="11"/>
        <v>90.38</v>
      </c>
      <c r="DB6" s="36">
        <f t="shared" si="11"/>
        <v>81.680000000000007</v>
      </c>
      <c r="DC6" s="36">
        <f t="shared" si="11"/>
        <v>80.989999999999995</v>
      </c>
      <c r="DD6" s="36">
        <f t="shared" si="11"/>
        <v>77.73</v>
      </c>
      <c r="DE6" s="36">
        <f t="shared" si="11"/>
        <v>78.09</v>
      </c>
      <c r="DF6" s="36">
        <f t="shared" si="11"/>
        <v>78.010000000000005</v>
      </c>
      <c r="DG6" s="35" t="str">
        <f>IF(DG7="","",IF(DG7="-","【-】","【"&amp;SUBSTITUTE(TEXT(DG7,"#,##0.00"),"-","△")&amp;"】"))</f>
        <v>【89.82】</v>
      </c>
      <c r="DH6" s="36">
        <f>IF(DH7="",NA(),DH7)</f>
        <v>46.92</v>
      </c>
      <c r="DI6" s="36">
        <f t="shared" ref="DI6:DQ6" si="12">IF(DI7="",NA(),DI7)</f>
        <v>46.92</v>
      </c>
      <c r="DJ6" s="36">
        <f t="shared" si="12"/>
        <v>48.86</v>
      </c>
      <c r="DK6" s="36">
        <f t="shared" si="12"/>
        <v>50.74</v>
      </c>
      <c r="DL6" s="36">
        <f t="shared" si="12"/>
        <v>45.2</v>
      </c>
      <c r="DM6" s="36">
        <f t="shared" si="12"/>
        <v>48.14</v>
      </c>
      <c r="DN6" s="36">
        <f t="shared" si="12"/>
        <v>46.61</v>
      </c>
      <c r="DO6" s="36">
        <f t="shared" si="12"/>
        <v>45.85</v>
      </c>
      <c r="DP6" s="36">
        <f t="shared" si="12"/>
        <v>47.31</v>
      </c>
      <c r="DQ6" s="36">
        <f t="shared" si="12"/>
        <v>47.5</v>
      </c>
      <c r="DR6" s="35" t="str">
        <f>IF(DR7="","",IF(DR7="-","【-】","【"&amp;SUBSTITUTE(TEXT(DR7,"#,##0.00"),"-","△")&amp;"】"))</f>
        <v>【50.19】</v>
      </c>
      <c r="DS6" s="36">
        <f>IF(DS7="",NA(),DS7)</f>
        <v>1.22</v>
      </c>
      <c r="DT6" s="36">
        <f t="shared" ref="DT6:EB6" si="13">IF(DT7="",NA(),DT7)</f>
        <v>1.1399999999999999</v>
      </c>
      <c r="DU6" s="36">
        <f t="shared" si="13"/>
        <v>1.1399999999999999</v>
      </c>
      <c r="DV6" s="35">
        <f t="shared" si="13"/>
        <v>0</v>
      </c>
      <c r="DW6" s="35">
        <f t="shared" si="13"/>
        <v>0</v>
      </c>
      <c r="DX6" s="36">
        <f t="shared" si="13"/>
        <v>11.13</v>
      </c>
      <c r="DY6" s="36">
        <f t="shared" si="13"/>
        <v>10.84</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0.52</v>
      </c>
      <c r="EL6" s="36">
        <f t="shared" si="14"/>
        <v>0.47</v>
      </c>
      <c r="EM6" s="36">
        <f t="shared" si="14"/>
        <v>0.4</v>
      </c>
      <c r="EN6" s="35" t="str">
        <f>IF(EN7="","",IF(EN7="-","【-】","【"&amp;SUBSTITUTE(TEXT(EN7,"#,##0.00"),"-","△")&amp;"】"))</f>
        <v>【0.69】</v>
      </c>
    </row>
    <row r="7" spans="1:144" s="37" customFormat="1" x14ac:dyDescent="0.15">
      <c r="A7" s="29"/>
      <c r="B7" s="38">
        <v>2020</v>
      </c>
      <c r="C7" s="38">
        <v>43419</v>
      </c>
      <c r="D7" s="38">
        <v>46</v>
      </c>
      <c r="E7" s="38">
        <v>1</v>
      </c>
      <c r="F7" s="38">
        <v>0</v>
      </c>
      <c r="G7" s="38">
        <v>1</v>
      </c>
      <c r="H7" s="38" t="s">
        <v>93</v>
      </c>
      <c r="I7" s="38" t="s">
        <v>94</v>
      </c>
      <c r="J7" s="38" t="s">
        <v>95</v>
      </c>
      <c r="K7" s="38" t="s">
        <v>96</v>
      </c>
      <c r="L7" s="38" t="s">
        <v>97</v>
      </c>
      <c r="M7" s="38" t="s">
        <v>98</v>
      </c>
      <c r="N7" s="39" t="s">
        <v>99</v>
      </c>
      <c r="O7" s="39">
        <v>63.71</v>
      </c>
      <c r="P7" s="39">
        <v>72.09</v>
      </c>
      <c r="Q7" s="39">
        <v>5010</v>
      </c>
      <c r="R7" s="39">
        <v>12904</v>
      </c>
      <c r="S7" s="39">
        <v>273.3</v>
      </c>
      <c r="T7" s="39">
        <v>47.22</v>
      </c>
      <c r="U7" s="39">
        <v>9217</v>
      </c>
      <c r="V7" s="39">
        <v>49.65</v>
      </c>
      <c r="W7" s="39">
        <v>185.64</v>
      </c>
      <c r="X7" s="39">
        <v>115.86</v>
      </c>
      <c r="Y7" s="39">
        <v>115.65</v>
      </c>
      <c r="Z7" s="39">
        <v>118.13</v>
      </c>
      <c r="AA7" s="39">
        <v>100.57</v>
      </c>
      <c r="AB7" s="39">
        <v>123.36</v>
      </c>
      <c r="AC7" s="39">
        <v>111.34</v>
      </c>
      <c r="AD7" s="39">
        <v>110.02</v>
      </c>
      <c r="AE7" s="39">
        <v>103.81</v>
      </c>
      <c r="AF7" s="39">
        <v>104.35</v>
      </c>
      <c r="AG7" s="39">
        <v>105.34</v>
      </c>
      <c r="AH7" s="39">
        <v>110.27</v>
      </c>
      <c r="AI7" s="39">
        <v>0</v>
      </c>
      <c r="AJ7" s="39">
        <v>0</v>
      </c>
      <c r="AK7" s="39">
        <v>0</v>
      </c>
      <c r="AL7" s="39">
        <v>0</v>
      </c>
      <c r="AM7" s="39">
        <v>0</v>
      </c>
      <c r="AN7" s="39">
        <v>10.130000000000001</v>
      </c>
      <c r="AO7" s="39">
        <v>7.31</v>
      </c>
      <c r="AP7" s="39">
        <v>25.66</v>
      </c>
      <c r="AQ7" s="39">
        <v>21.69</v>
      </c>
      <c r="AR7" s="39">
        <v>24.04</v>
      </c>
      <c r="AS7" s="39">
        <v>1.1499999999999999</v>
      </c>
      <c r="AT7" s="39">
        <v>158.77000000000001</v>
      </c>
      <c r="AU7" s="39">
        <v>169.67</v>
      </c>
      <c r="AV7" s="39">
        <v>160.15</v>
      </c>
      <c r="AW7" s="39">
        <v>116.27</v>
      </c>
      <c r="AX7" s="39">
        <v>120.93</v>
      </c>
      <c r="AY7" s="39">
        <v>388.67</v>
      </c>
      <c r="AZ7" s="39">
        <v>355.27</v>
      </c>
      <c r="BA7" s="39">
        <v>300.14</v>
      </c>
      <c r="BB7" s="39">
        <v>301.04000000000002</v>
      </c>
      <c r="BC7" s="39">
        <v>305.08</v>
      </c>
      <c r="BD7" s="39">
        <v>260.31</v>
      </c>
      <c r="BE7" s="39">
        <v>579.20000000000005</v>
      </c>
      <c r="BF7" s="39">
        <v>536.1</v>
      </c>
      <c r="BG7" s="39">
        <v>509.67</v>
      </c>
      <c r="BH7" s="39">
        <v>544.38</v>
      </c>
      <c r="BI7" s="39">
        <v>466.21</v>
      </c>
      <c r="BJ7" s="39">
        <v>422.5</v>
      </c>
      <c r="BK7" s="39">
        <v>458.27</v>
      </c>
      <c r="BL7" s="39">
        <v>566.65</v>
      </c>
      <c r="BM7" s="39">
        <v>551.62</v>
      </c>
      <c r="BN7" s="39">
        <v>585.59</v>
      </c>
      <c r="BO7" s="39">
        <v>275.67</v>
      </c>
      <c r="BP7" s="39">
        <v>105.63</v>
      </c>
      <c r="BQ7" s="39">
        <v>104.68</v>
      </c>
      <c r="BR7" s="39">
        <v>105.59</v>
      </c>
      <c r="BS7" s="39">
        <v>87.98</v>
      </c>
      <c r="BT7" s="39">
        <v>103.35</v>
      </c>
      <c r="BU7" s="39">
        <v>101.64</v>
      </c>
      <c r="BV7" s="39">
        <v>96.77</v>
      </c>
      <c r="BW7" s="39">
        <v>84.77</v>
      </c>
      <c r="BX7" s="39">
        <v>87.11</v>
      </c>
      <c r="BY7" s="39">
        <v>82.78</v>
      </c>
      <c r="BZ7" s="39">
        <v>100.05</v>
      </c>
      <c r="CA7" s="39">
        <v>278.81</v>
      </c>
      <c r="CB7" s="39">
        <v>282.95</v>
      </c>
      <c r="CC7" s="39">
        <v>281.41000000000003</v>
      </c>
      <c r="CD7" s="39">
        <v>341.96</v>
      </c>
      <c r="CE7" s="39">
        <v>289.70999999999998</v>
      </c>
      <c r="CF7" s="39">
        <v>179.16</v>
      </c>
      <c r="CG7" s="39">
        <v>187.18</v>
      </c>
      <c r="CH7" s="39">
        <v>227.27</v>
      </c>
      <c r="CI7" s="39">
        <v>223.98</v>
      </c>
      <c r="CJ7" s="39">
        <v>225.09</v>
      </c>
      <c r="CK7" s="39">
        <v>166.4</v>
      </c>
      <c r="CL7" s="39">
        <v>46.4</v>
      </c>
      <c r="CM7" s="39">
        <v>44.94</v>
      </c>
      <c r="CN7" s="39">
        <v>44.88</v>
      </c>
      <c r="CO7" s="39">
        <v>38.479999999999997</v>
      </c>
      <c r="CP7" s="39">
        <v>43.18</v>
      </c>
      <c r="CQ7" s="39">
        <v>54.24</v>
      </c>
      <c r="CR7" s="39">
        <v>55.88</v>
      </c>
      <c r="CS7" s="39">
        <v>50.29</v>
      </c>
      <c r="CT7" s="39">
        <v>49.64</v>
      </c>
      <c r="CU7" s="39">
        <v>49.38</v>
      </c>
      <c r="CV7" s="39">
        <v>60.69</v>
      </c>
      <c r="CW7" s="39">
        <v>91.04</v>
      </c>
      <c r="CX7" s="39">
        <v>91.13</v>
      </c>
      <c r="CY7" s="39">
        <v>91.02</v>
      </c>
      <c r="CZ7" s="39">
        <v>90.58</v>
      </c>
      <c r="DA7" s="39">
        <v>90.38</v>
      </c>
      <c r="DB7" s="39">
        <v>81.680000000000007</v>
      </c>
      <c r="DC7" s="39">
        <v>80.989999999999995</v>
      </c>
      <c r="DD7" s="39">
        <v>77.73</v>
      </c>
      <c r="DE7" s="39">
        <v>78.09</v>
      </c>
      <c r="DF7" s="39">
        <v>78.010000000000005</v>
      </c>
      <c r="DG7" s="39">
        <v>89.82</v>
      </c>
      <c r="DH7" s="39">
        <v>46.92</v>
      </c>
      <c r="DI7" s="39">
        <v>46.92</v>
      </c>
      <c r="DJ7" s="39">
        <v>48.86</v>
      </c>
      <c r="DK7" s="39">
        <v>50.74</v>
      </c>
      <c r="DL7" s="39">
        <v>45.2</v>
      </c>
      <c r="DM7" s="39">
        <v>48.14</v>
      </c>
      <c r="DN7" s="39">
        <v>46.61</v>
      </c>
      <c r="DO7" s="39">
        <v>45.85</v>
      </c>
      <c r="DP7" s="39">
        <v>47.31</v>
      </c>
      <c r="DQ7" s="39">
        <v>47.5</v>
      </c>
      <c r="DR7" s="39">
        <v>50.19</v>
      </c>
      <c r="DS7" s="39">
        <v>1.22</v>
      </c>
      <c r="DT7" s="39">
        <v>1.1399999999999999</v>
      </c>
      <c r="DU7" s="39">
        <v>1.1399999999999999</v>
      </c>
      <c r="DV7" s="39">
        <v>0</v>
      </c>
      <c r="DW7" s="39">
        <v>0</v>
      </c>
      <c r="DX7" s="39">
        <v>11.13</v>
      </c>
      <c r="DY7" s="39">
        <v>10.84</v>
      </c>
      <c r="DZ7" s="39">
        <v>14.13</v>
      </c>
      <c r="EA7" s="39">
        <v>16.77</v>
      </c>
      <c r="EB7" s="39">
        <v>17.399999999999999</v>
      </c>
      <c r="EC7" s="39">
        <v>20.63</v>
      </c>
      <c r="ED7" s="39">
        <v>0</v>
      </c>
      <c r="EE7" s="39">
        <v>0</v>
      </c>
      <c r="EF7" s="39">
        <v>0</v>
      </c>
      <c r="EG7" s="39">
        <v>0</v>
      </c>
      <c r="EH7" s="39">
        <v>0</v>
      </c>
      <c r="EI7" s="39">
        <v>0.47</v>
      </c>
      <c r="EJ7" s="39">
        <v>0.39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cp:lastPrinted>2022-01-24T05:49:20Z</cp:lastPrinted>
  <dcterms:created xsi:type="dcterms:W3CDTF">2021-12-03T06:43:31Z</dcterms:created>
  <dcterms:modified xsi:type="dcterms:W3CDTF">2022-01-24T05:49:31Z</dcterms:modified>
  <cp:category/>
</cp:coreProperties>
</file>