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3実施・公営企業決算統計関係\22 経営比較分析表\03 公営企業に係る経営比較分析表(令和2年度決算）の分析等について\03 市町村等回答\19 柴田町★\"/>
    </mc:Choice>
  </mc:AlternateContent>
  <workbookProtection workbookAlgorithmName="SHA-512" workbookHashValue="xb6mVkssTOWd43ldg+RD3Bad7Uu1RlCJ/v6UJGJ5rEVcQDCk7HPvCqTObVY5rOtXOE3mZCykxykwg1GKSlBxuQ==" workbookSaltValue="75SR0+KlTiEsWUr6PzFcbA==" workbookSpinCount="100000" lockStructure="1"/>
  <bookViews>
    <workbookView xWindow="0" yWindow="0" windowWidth="20490" windowHeight="76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<sst xmlns="http://schemas.openxmlformats.org/spreadsheetml/2006/main" count="320" uniqueCount="116">
  <si>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</si>
  <si>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</si>
  <si>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</si>
  <si>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</si>
  <si>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</si>
  <si>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</si>
  <si>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</si>
  <si>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</si>
  <si>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</si>
  <si>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</si>
  <si>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</si>
  <si>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</si>
  <si>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</si>
  <si>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</si>
  <si>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</si>
  <si>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</si>
  <si>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</si>
  <si>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</si>
  <si>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</si>
  <si>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</si>
  <si>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</si>
  <si>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</si>
  <si>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</si>
  <si>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</si>
  <si>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</si>
  <si>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</si>
  <si>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</si>
  <si>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</si>
  <si>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</si>
  <si>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</si>
  <si>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</si>
  <si>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</si>
  <si>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</si>
  <si>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</si>
  <si>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</si>
  <si>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</si>
  <si>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</si>
  <si>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</si>
  <si>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</si>
  <si>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</si>
  <si>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</si>
  <si>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</si>
  <si>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</si>
  <si>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</si>
  <si>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</si>
  <si>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</si>
  <si>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</si>
  <si>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</si>
  <si>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</si>
  <si>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</si>
  <si>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</si>
  <si>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</si>
  <si>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</si>
  <si>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</si>
  <si>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</si>
  <si>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</si>
  <si>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</si>
  <si>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</si>
  <si>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</si>
  <si>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</si>
  <si>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</si>
  <si>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</si>
  <si>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</si>
  <si>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</si>
  <si>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</si>
  <si>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</si>
  <si>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</si>
  <si>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</si>
  <si>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</si>
  <si>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</si>
  <si>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</si>
  <si>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</si>
  <si>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</si>
  <si>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</si>
  <si>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</si>
  <si>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</si>
  <si>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</si>
  <si>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</si>
  <si>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</si>
  <si>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</si>
  <si>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</si>
  <si>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</si>
  <si>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</si>
  <si>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</si>
  <si>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</si>
  <si>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</si>
  <si>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</si>
  <si>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</si>
  <si>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</si>
  <si>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</si>
  <si>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</si>
  <si>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</si>
  <si>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</si>
  <si>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</si>
  <si>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</si>
  <si>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柴田町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</si>
  <si>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</si>
  <si>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</si>
  <si>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</si>
  <si>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</si>
  <si>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</si>
  <si>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</si>
  <si>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</si>
  <si>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</si>
  <si>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</si>
  <si>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</si>
  <si>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</si>
  <si>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</si>
  <si>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</si>
  <si>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</si>
  <si>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</si>
  <si>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</si>
  <si>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</si>
  <si>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令和２年度から公営企業会計に移行した初年度の経営比較分析となっています。
　全体的に、類似団体平均や全国平均に及ばない指標が多く、引き続き効率的な事業を進め、使用料収入の増加につながるよう水洗化の向上を目指します。
　また、一般会計繰入金に依存しないような事業の執行とともに、使用料の適正な料金設定の見直しおよび費用削減を行っていく必要があります。</t>
    <rPh sb="1" eb="3">
      <t>レイワ</t>
    </rPh>
    <rPh sb="4" eb="6">
      <t>ネンド</t>
    </rPh>
    <rPh sb="8" eb="12">
      <t>コウエイキギョウ</t>
    </rPh>
    <rPh sb="12" eb="14">
      <t>カイケイ</t>
    </rPh>
    <rPh sb="15" eb="17">
      <t>イコウ</t>
    </rPh>
    <rPh sb="19" eb="22">
      <t>ショネンド</t>
    </rPh>
    <rPh sb="23" eb="25">
      <t>ケイエイ</t>
    </rPh>
    <rPh sb="25" eb="27">
      <t>ヒカク</t>
    </rPh>
    <rPh sb="27" eb="29">
      <t>ブンセキ</t>
    </rPh>
    <rPh sb="44" eb="48">
      <t>ルイジダンタイ</t>
    </rPh>
    <rPh sb="48" eb="50">
      <t>ヘイキン</t>
    </rPh>
    <rPh sb="51" eb="55">
      <t>ゼンコクヘイキン</t>
    </rPh>
    <rPh sb="63" eb="64">
      <t>オオ</t>
    </rPh>
    <rPh sb="66" eb="67">
      <t>ヒ</t>
    </rPh>
    <rPh sb="68" eb="69">
      <t>ツヅ</t>
    </rPh>
    <rPh sb="157" eb="159">
      <t>ヒヨウ</t>
    </rPh>
    <rPh sb="159" eb="161">
      <t>サクゲン</t>
    </rPh>
    <phoneticPr fontId="4"/>
  </si>
  <si>
    <t xml:space="preserve">　令和２年度の経営については、経常収支比率が106.40％と基準値（100％以上が好ましいとされている）より高いものの、流動比率が35.68％と類似団体、全国平均値より低く、経費回収率が69.82％と基準値より低い結果となりました。今後は支払能力を高めるための経営改善や費用削減に努めます。
　企業債残高対事業規模比率は、類似団体、全国平均と比べて低い数値となりました。引き続き計画的な整備、適切な料金の設定が必要となります。
　汚水処理原価は、類似団体、全国平均と比べると高い数値となっています。今後も有収水量の増加のため、効率的な事業を進めていく必要があります。
　水洗化率は、類似団体と比較しても高い数値となっています。新規の水洗化戸数は増えているため、更に接続促進に努めます。
</t>
    <rPh sb="15" eb="17">
      <t>ケイジョウ</t>
    </rPh>
    <rPh sb="30" eb="33">
      <t>キジュンチ</t>
    </rPh>
    <rPh sb="54" eb="55">
      <t>タカ</t>
    </rPh>
    <rPh sb="60" eb="64">
      <t>リュウドウヒリツ</t>
    </rPh>
    <rPh sb="72" eb="76">
      <t>ルイジダンタイ</t>
    </rPh>
    <rPh sb="77" eb="81">
      <t>ゼンコクヘイキン</t>
    </rPh>
    <rPh sb="81" eb="82">
      <t>チ</t>
    </rPh>
    <rPh sb="84" eb="85">
      <t>ヒク</t>
    </rPh>
    <rPh sb="116" eb="118">
      <t>コンゴ</t>
    </rPh>
    <rPh sb="119" eb="121">
      <t>シハラ</t>
    </rPh>
    <rPh sb="121" eb="123">
      <t>ノウリョク</t>
    </rPh>
    <rPh sb="124" eb="125">
      <t>タカ</t>
    </rPh>
    <rPh sb="130" eb="134">
      <t>ケイエイカイゼン</t>
    </rPh>
    <rPh sb="135" eb="137">
      <t>ヒヨウ</t>
    </rPh>
    <rPh sb="137" eb="139">
      <t>サクゲン</t>
    </rPh>
    <rPh sb="140" eb="141">
      <t>ツト</t>
    </rPh>
    <rPh sb="174" eb="175">
      <t>ヒク</t>
    </rPh>
    <rPh sb="185" eb="186">
      <t>ヒ</t>
    </rPh>
    <rPh sb="187" eb="188">
      <t>ツヅ</t>
    </rPh>
    <rPh sb="205" eb="207">
      <t>ヒツヨウ</t>
    </rPh>
    <rPh sb="228" eb="232">
      <t>ゼンコクヘイキン</t>
    </rPh>
    <phoneticPr fontId="4"/>
  </si>
  <si>
    <t>　有形固定資産減価償却率は、類似団体、全国平均と比べると低く、管渠老朽化率や管渠改善率より、耐用年数を超過しておらず、健全といえます。
　しかし、本町の下水道事業は、昭和50年代から汚水管渠の整備が実施され、既に35年以上経過した老朽管が西船迫地区・槻木地区にあります。特に鉄筋コンクリート管による汚水管整備がなされた西船迫地区の経年劣化などによる管渠の老朽化が著しく、ストックマネジメント計画の下、計画的な更新作業を進めていくこととしています。</t>
    <rPh sb="1" eb="3">
      <t>ユウケイ</t>
    </rPh>
    <rPh sb="3" eb="7">
      <t>コテイシサン</t>
    </rPh>
    <rPh sb="7" eb="12">
      <t>ゲンカショウキャクリツ</t>
    </rPh>
    <rPh sb="14" eb="18">
      <t>ルイジダンタイ</t>
    </rPh>
    <rPh sb="19" eb="21">
      <t>ゼンコク</t>
    </rPh>
    <rPh sb="21" eb="23">
      <t>ヘイキン</t>
    </rPh>
    <rPh sb="24" eb="25">
      <t>クラ</t>
    </rPh>
    <rPh sb="28" eb="29">
      <t>ヒク</t>
    </rPh>
    <rPh sb="31" eb="33">
      <t>カンキョ</t>
    </rPh>
    <rPh sb="33" eb="37">
      <t>ロウキュウカリツ</t>
    </rPh>
    <rPh sb="38" eb="40">
      <t>カンキョ</t>
    </rPh>
    <rPh sb="40" eb="43">
      <t>カイゼンリツ</t>
    </rPh>
    <rPh sb="46" eb="48">
      <t>タイヨウ</t>
    </rPh>
    <rPh sb="48" eb="50">
      <t>ネンスウ</t>
    </rPh>
    <rPh sb="51" eb="53">
      <t>チョウカ</t>
    </rPh>
    <rPh sb="59" eb="61">
      <t>ケンゼン</t>
    </rPh>
    <rPh sb="73" eb="74">
      <t>ホン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</si>
</sst>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DF3-41C3-B376-2112563B1BA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ADF3-41C3-B376-2112563B1BA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54-421D-8C43-25C09AFAD50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56.72</c:v>
                </c:pt>
              </c:numCache>
            </c:numRef>
          </c:val>
          <c:smooth val="0"/>
          <c:extLst>
            <c:ext xmlns:c16="http://schemas.microsoft.com/office/drawing/2014/chart" uri="{C3380CC4-5D6E-409C-BE32-E72D297353CC}">
              <c16:uniqueId val="{00000001-0E54-421D-8C43-25C09AFAD50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93.12</c:v>
                </c:pt>
              </c:numCache>
            </c:numRef>
          </c:val>
          <c:extLst>
            <c:ext xmlns:c16="http://schemas.microsoft.com/office/drawing/2014/chart" uri="{C3380CC4-5D6E-409C-BE32-E72D297353CC}">
              <c16:uniqueId val="{00000000-D470-4ABA-BC29-03990239FB6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90.72</c:v>
                </c:pt>
              </c:numCache>
            </c:numRef>
          </c:val>
          <c:smooth val="0"/>
          <c:extLst>
            <c:ext xmlns:c16="http://schemas.microsoft.com/office/drawing/2014/chart" uri="{C3380CC4-5D6E-409C-BE32-E72D297353CC}">
              <c16:uniqueId val="{00000001-D470-4ABA-BC29-03990239FB6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106.4</c:v>
                </c:pt>
              </c:numCache>
            </c:numRef>
          </c:val>
          <c:extLst>
            <c:ext xmlns:c16="http://schemas.microsoft.com/office/drawing/2014/chart" uri="{C3380CC4-5D6E-409C-BE32-E72D297353CC}">
              <c16:uniqueId val="{00000000-DB17-4958-A774-0C41E86B8E8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c:v>
                </c:pt>
              </c:numCache>
            </c:numRef>
          </c:val>
          <c:smooth val="0"/>
          <c:extLst>
            <c:ext xmlns:c16="http://schemas.microsoft.com/office/drawing/2014/chart" uri="{C3380CC4-5D6E-409C-BE32-E72D297353CC}">
              <c16:uniqueId val="{00000001-DB17-4958-A774-0C41E86B8E8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3.25</c:v>
                </c:pt>
              </c:numCache>
            </c:numRef>
          </c:val>
          <c:extLst>
            <c:ext xmlns:c16="http://schemas.microsoft.com/office/drawing/2014/chart" uri="{C3380CC4-5D6E-409C-BE32-E72D297353CC}">
              <c16:uniqueId val="{00000000-0D12-4BA6-B9A5-8AD47D46E79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20.78</c:v>
                </c:pt>
              </c:numCache>
            </c:numRef>
          </c:val>
          <c:smooth val="0"/>
          <c:extLst>
            <c:ext xmlns:c16="http://schemas.microsoft.com/office/drawing/2014/chart" uri="{C3380CC4-5D6E-409C-BE32-E72D297353CC}">
              <c16:uniqueId val="{00000001-0D12-4BA6-B9A5-8AD47D46E79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0AB-4C2D-859D-DA52F3593F7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1.34</c:v>
                </c:pt>
              </c:numCache>
            </c:numRef>
          </c:val>
          <c:smooth val="0"/>
          <c:extLst>
            <c:ext xmlns:c16="http://schemas.microsoft.com/office/drawing/2014/chart" uri="{C3380CC4-5D6E-409C-BE32-E72D297353CC}">
              <c16:uniqueId val="{00000001-40AB-4C2D-859D-DA52F3593F7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442-4D51-A4FB-B258D75EEBA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18.36</c:v>
                </c:pt>
              </c:numCache>
            </c:numRef>
          </c:val>
          <c:smooth val="0"/>
          <c:extLst>
            <c:ext xmlns:c16="http://schemas.microsoft.com/office/drawing/2014/chart" uri="{C3380CC4-5D6E-409C-BE32-E72D297353CC}">
              <c16:uniqueId val="{00000001-1442-4D51-A4FB-B258D75EEBA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35.68</c:v>
                </c:pt>
              </c:numCache>
            </c:numRef>
          </c:val>
          <c:extLst>
            <c:ext xmlns:c16="http://schemas.microsoft.com/office/drawing/2014/chart" uri="{C3380CC4-5D6E-409C-BE32-E72D297353CC}">
              <c16:uniqueId val="{00000000-432E-4D69-AC60-92904AE87F1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55.6</c:v>
                </c:pt>
              </c:numCache>
            </c:numRef>
          </c:val>
          <c:smooth val="0"/>
          <c:extLst>
            <c:ext xmlns:c16="http://schemas.microsoft.com/office/drawing/2014/chart" uri="{C3380CC4-5D6E-409C-BE32-E72D297353CC}">
              <c16:uniqueId val="{00000001-432E-4D69-AC60-92904AE87F1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558.51</c:v>
                </c:pt>
              </c:numCache>
            </c:numRef>
          </c:val>
          <c:extLst>
            <c:ext xmlns:c16="http://schemas.microsoft.com/office/drawing/2014/chart" uri="{C3380CC4-5D6E-409C-BE32-E72D297353CC}">
              <c16:uniqueId val="{00000000-0CAC-4BFA-9F3A-D17491F8B87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789.08</c:v>
                </c:pt>
              </c:numCache>
            </c:numRef>
          </c:val>
          <c:smooth val="0"/>
          <c:extLst>
            <c:ext xmlns:c16="http://schemas.microsoft.com/office/drawing/2014/chart" uri="{C3380CC4-5D6E-409C-BE32-E72D297353CC}">
              <c16:uniqueId val="{00000001-0CAC-4BFA-9F3A-D17491F8B87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69.819999999999993</c:v>
                </c:pt>
              </c:numCache>
            </c:numRef>
          </c:val>
          <c:extLst>
            <c:ext xmlns:c16="http://schemas.microsoft.com/office/drawing/2014/chart" uri="{C3380CC4-5D6E-409C-BE32-E72D297353CC}">
              <c16:uniqueId val="{00000000-5349-41ED-84C8-FBEAB65DB65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88.25</c:v>
                </c:pt>
              </c:numCache>
            </c:numRef>
          </c:val>
          <c:smooth val="0"/>
          <c:extLst>
            <c:ext xmlns:c16="http://schemas.microsoft.com/office/drawing/2014/chart" uri="{C3380CC4-5D6E-409C-BE32-E72D297353CC}">
              <c16:uniqueId val="{00000001-5349-41ED-84C8-FBEAB65DB65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262.76</c:v>
                </c:pt>
              </c:numCache>
            </c:numRef>
          </c:val>
          <c:extLst>
            <c:ext xmlns:c16="http://schemas.microsoft.com/office/drawing/2014/chart" uri="{C3380CC4-5D6E-409C-BE32-E72D297353CC}">
              <c16:uniqueId val="{00000000-B019-4B91-9AC1-21D053780D4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176.37</c:v>
                </c:pt>
              </c:numCache>
            </c:numRef>
          </c:val>
          <c:smooth val="0"/>
          <c:extLst>
            <c:ext xmlns:c16="http://schemas.microsoft.com/office/drawing/2014/chart" uri="{C3380CC4-5D6E-409C-BE32-E72D297353CC}">
              <c16:uniqueId val="{00000001-B019-4B91-9AC1-21D053780D4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0"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宮城県　柴田町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Cc1</v>
      </c>
      <c r="X8" s="78"/>
      <c r="Y8" s="78"/>
      <c r="Z8" s="78"/>
      <c r="AA8" s="78"/>
      <c r="AB8" s="78"/>
      <c r="AC8" s="78"/>
      <c r="AD8" s="79" t="str">
        <f>データ!$M$6</f>
        <v>非設置</v>
      </c>
      <c r="AE8" s="79"/>
      <c r="AF8" s="79"/>
      <c r="AG8" s="79"/>
      <c r="AH8" s="79"/>
      <c r="AI8" s="79"/>
      <c r="AJ8" s="79"/>
      <c r="AK8" s="3"/>
      <c r="AL8" s="75">
        <f>データ!S6</f>
        <v>37598</v>
      </c>
      <c r="AM8" s="75"/>
      <c r="AN8" s="75"/>
      <c r="AO8" s="75"/>
      <c r="AP8" s="75"/>
      <c r="AQ8" s="75"/>
      <c r="AR8" s="75"/>
      <c r="AS8" s="75"/>
      <c r="AT8" s="74">
        <f>データ!T6</f>
        <v>54.03</v>
      </c>
      <c r="AU8" s="74"/>
      <c r="AV8" s="74"/>
      <c r="AW8" s="74"/>
      <c r="AX8" s="74"/>
      <c r="AY8" s="74"/>
      <c r="AZ8" s="74"/>
      <c r="BA8" s="74"/>
      <c r="BB8" s="74">
        <f>データ!U6</f>
        <v>695.87</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67.98</v>
      </c>
      <c r="J10" s="74"/>
      <c r="K10" s="74"/>
      <c r="L10" s="74"/>
      <c r="M10" s="74"/>
      <c r="N10" s="74"/>
      <c r="O10" s="74"/>
      <c r="P10" s="74">
        <f>データ!P6</f>
        <v>80.08</v>
      </c>
      <c r="Q10" s="74"/>
      <c r="R10" s="74"/>
      <c r="S10" s="74"/>
      <c r="T10" s="74"/>
      <c r="U10" s="74"/>
      <c r="V10" s="74"/>
      <c r="W10" s="74">
        <f>データ!Q6</f>
        <v>81.3</v>
      </c>
      <c r="X10" s="74"/>
      <c r="Y10" s="74"/>
      <c r="Z10" s="74"/>
      <c r="AA10" s="74"/>
      <c r="AB10" s="74"/>
      <c r="AC10" s="74"/>
      <c r="AD10" s="75">
        <f>データ!R6</f>
        <v>3300</v>
      </c>
      <c r="AE10" s="75"/>
      <c r="AF10" s="75"/>
      <c r="AG10" s="75"/>
      <c r="AH10" s="75"/>
      <c r="AI10" s="75"/>
      <c r="AJ10" s="75"/>
      <c r="AK10" s="2"/>
      <c r="AL10" s="75">
        <f>データ!V6</f>
        <v>29950</v>
      </c>
      <c r="AM10" s="75"/>
      <c r="AN10" s="75"/>
      <c r="AO10" s="75"/>
      <c r="AP10" s="75"/>
      <c r="AQ10" s="75"/>
      <c r="AR10" s="75"/>
      <c r="AS10" s="75"/>
      <c r="AT10" s="74">
        <f>データ!W6</f>
        <v>7.52</v>
      </c>
      <c r="AU10" s="74"/>
      <c r="AV10" s="74"/>
      <c r="AW10" s="74"/>
      <c r="AX10" s="74"/>
      <c r="AY10" s="74"/>
      <c r="AZ10" s="74"/>
      <c r="BA10" s="74"/>
      <c r="BB10" s="74">
        <f>データ!X6</f>
        <v>3982.71</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113</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sdJaG1ljLmFaXuZoXJTyDSA8JjeUYwf9EW+4FRtc7VSV6NYrkWPLM7YbAM6mpvVTrc4t/cHjLve9h5F9mUCeFA==" saltValue="iWf3ZK46uCOAXRDE6BliZ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54</v>
      </c>
      <c r="B4" s="30"/>
      <c r="C4" s="30"/>
      <c r="D4" s="30"/>
      <c r="E4" s="30"/>
      <c r="F4" s="30"/>
      <c r="G4" s="30"/>
      <c r="H4" s="86"/>
      <c r="I4" s="87"/>
      <c r="J4" s="87"/>
      <c r="K4" s="87"/>
      <c r="L4" s="87"/>
      <c r="M4" s="87"/>
      <c r="N4" s="87"/>
      <c r="O4" s="87"/>
      <c r="P4" s="87"/>
      <c r="Q4" s="87"/>
      <c r="R4" s="87"/>
      <c r="S4" s="87"/>
      <c r="T4" s="87"/>
      <c r="U4" s="87"/>
      <c r="V4" s="87"/>
      <c r="W4" s="87"/>
      <c r="X4" s="88"/>
      <c r="Y4" s="82" t="s">
        <v>55</v>
      </c>
      <c r="Z4" s="82"/>
      <c r="AA4" s="82"/>
      <c r="AB4" s="82"/>
      <c r="AC4" s="82"/>
      <c r="AD4" s="82"/>
      <c r="AE4" s="82"/>
      <c r="AF4" s="82"/>
      <c r="AG4" s="82"/>
      <c r="AH4" s="82"/>
      <c r="AI4" s="82"/>
      <c r="AJ4" s="82" t="s">
        <v>56</v>
      </c>
      <c r="AK4" s="82"/>
      <c r="AL4" s="82"/>
      <c r="AM4" s="82"/>
      <c r="AN4" s="82"/>
      <c r="AO4" s="82"/>
      <c r="AP4" s="82"/>
      <c r="AQ4" s="82"/>
      <c r="AR4" s="82"/>
      <c r="AS4" s="82"/>
      <c r="AT4" s="82"/>
      <c r="AU4" s="82" t="s">
        <v>57</v>
      </c>
      <c r="AV4" s="82"/>
      <c r="AW4" s="82"/>
      <c r="AX4" s="82"/>
      <c r="AY4" s="82"/>
      <c r="AZ4" s="82"/>
      <c r="BA4" s="82"/>
      <c r="BB4" s="82"/>
      <c r="BC4" s="82"/>
      <c r="BD4" s="82"/>
      <c r="BE4" s="82"/>
      <c r="BF4" s="82" t="s">
        <v>58</v>
      </c>
      <c r="BG4" s="82"/>
      <c r="BH4" s="82"/>
      <c r="BI4" s="82"/>
      <c r="BJ4" s="82"/>
      <c r="BK4" s="82"/>
      <c r="BL4" s="82"/>
      <c r="BM4" s="82"/>
      <c r="BN4" s="82"/>
      <c r="BO4" s="82"/>
      <c r="BP4" s="82"/>
      <c r="BQ4" s="82" t="s">
        <v>59</v>
      </c>
      <c r="BR4" s="82"/>
      <c r="BS4" s="82"/>
      <c r="BT4" s="82"/>
      <c r="BU4" s="82"/>
      <c r="BV4" s="82"/>
      <c r="BW4" s="82"/>
      <c r="BX4" s="82"/>
      <c r="BY4" s="82"/>
      <c r="BZ4" s="82"/>
      <c r="CA4" s="82"/>
      <c r="CB4" s="82" t="s">
        <v>60</v>
      </c>
      <c r="CC4" s="82"/>
      <c r="CD4" s="82"/>
      <c r="CE4" s="82"/>
      <c r="CF4" s="82"/>
      <c r="CG4" s="82"/>
      <c r="CH4" s="82"/>
      <c r="CI4" s="82"/>
      <c r="CJ4" s="82"/>
      <c r="CK4" s="82"/>
      <c r="CL4" s="82"/>
      <c r="CM4" s="82" t="s">
        <v>61</v>
      </c>
      <c r="CN4" s="82"/>
      <c r="CO4" s="82"/>
      <c r="CP4" s="82"/>
      <c r="CQ4" s="82"/>
      <c r="CR4" s="82"/>
      <c r="CS4" s="82"/>
      <c r="CT4" s="82"/>
      <c r="CU4" s="82"/>
      <c r="CV4" s="82"/>
      <c r="CW4" s="82"/>
      <c r="CX4" s="82" t="s">
        <v>62</v>
      </c>
      <c r="CY4" s="82"/>
      <c r="CZ4" s="82"/>
      <c r="DA4" s="82"/>
      <c r="DB4" s="82"/>
      <c r="DC4" s="82"/>
      <c r="DD4" s="82"/>
      <c r="DE4" s="82"/>
      <c r="DF4" s="82"/>
      <c r="DG4" s="82"/>
      <c r="DH4" s="82"/>
      <c r="DI4" s="82" t="s">
        <v>63</v>
      </c>
      <c r="DJ4" s="82"/>
      <c r="DK4" s="82"/>
      <c r="DL4" s="82"/>
      <c r="DM4" s="82"/>
      <c r="DN4" s="82"/>
      <c r="DO4" s="82"/>
      <c r="DP4" s="82"/>
      <c r="DQ4" s="82"/>
      <c r="DR4" s="82"/>
      <c r="DS4" s="82"/>
      <c r="DT4" s="82" t="s">
        <v>64</v>
      </c>
      <c r="DU4" s="82"/>
      <c r="DV4" s="82"/>
      <c r="DW4" s="82"/>
      <c r="DX4" s="82"/>
      <c r="DY4" s="82"/>
      <c r="DZ4" s="82"/>
      <c r="EA4" s="82"/>
      <c r="EB4" s="82"/>
      <c r="EC4" s="82"/>
      <c r="ED4" s="82"/>
      <c r="EE4" s="82" t="s">
        <v>65</v>
      </c>
      <c r="EF4" s="82"/>
      <c r="EG4" s="82"/>
      <c r="EH4" s="82"/>
      <c r="EI4" s="82"/>
      <c r="EJ4" s="82"/>
      <c r="EK4" s="82"/>
      <c r="EL4" s="82"/>
      <c r="EM4" s="82"/>
      <c r="EN4" s="82"/>
      <c r="EO4" s="82"/>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43231</v>
      </c>
      <c r="D6" s="33">
        <f t="shared" si="3"/>
        <v>46</v>
      </c>
      <c r="E6" s="33">
        <f t="shared" si="3"/>
        <v>17</v>
      </c>
      <c r="F6" s="33">
        <f t="shared" si="3"/>
        <v>1</v>
      </c>
      <c r="G6" s="33">
        <f t="shared" si="3"/>
        <v>0</v>
      </c>
      <c r="H6" s="33" t="str">
        <f t="shared" si="3"/>
        <v>宮城県　柴田町</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67.98</v>
      </c>
      <c r="P6" s="34">
        <f t="shared" si="3"/>
        <v>80.08</v>
      </c>
      <c r="Q6" s="34">
        <f t="shared" si="3"/>
        <v>81.3</v>
      </c>
      <c r="R6" s="34">
        <f t="shared" si="3"/>
        <v>3300</v>
      </c>
      <c r="S6" s="34">
        <f t="shared" si="3"/>
        <v>37598</v>
      </c>
      <c r="T6" s="34">
        <f t="shared" si="3"/>
        <v>54.03</v>
      </c>
      <c r="U6" s="34">
        <f t="shared" si="3"/>
        <v>695.87</v>
      </c>
      <c r="V6" s="34">
        <f t="shared" si="3"/>
        <v>29950</v>
      </c>
      <c r="W6" s="34">
        <f t="shared" si="3"/>
        <v>7.52</v>
      </c>
      <c r="X6" s="34">
        <f t="shared" si="3"/>
        <v>3982.71</v>
      </c>
      <c r="Y6" s="35" t="str">
        <f>IF(Y7="",NA(),Y7)</f>
        <v>-</v>
      </c>
      <c r="Z6" s="35" t="str">
        <f t="shared" ref="Z6:AH6" si="4">IF(Z7="",NA(),Z7)</f>
        <v>-</v>
      </c>
      <c r="AA6" s="35" t="str">
        <f t="shared" si="4"/>
        <v>-</v>
      </c>
      <c r="AB6" s="35" t="str">
        <f t="shared" si="4"/>
        <v>-</v>
      </c>
      <c r="AC6" s="35">
        <f t="shared" si="4"/>
        <v>106.4</v>
      </c>
      <c r="AD6" s="35" t="str">
        <f t="shared" si="4"/>
        <v>-</v>
      </c>
      <c r="AE6" s="35" t="str">
        <f t="shared" si="4"/>
        <v>-</v>
      </c>
      <c r="AF6" s="35" t="str">
        <f t="shared" si="4"/>
        <v>-</v>
      </c>
      <c r="AG6" s="35" t="str">
        <f t="shared" si="4"/>
        <v>-</v>
      </c>
      <c r="AH6" s="35">
        <f t="shared" si="4"/>
        <v>106.5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18.36</v>
      </c>
      <c r="AT6" s="34" t="str">
        <f>IF(AT7="","",IF(AT7="-","【-】","【"&amp;SUBSTITUTE(TEXT(AT7,"#,##0.00"),"-","△")&amp;"】"))</f>
        <v>【3.64】</v>
      </c>
      <c r="AU6" s="35" t="str">
        <f>IF(AU7="",NA(),AU7)</f>
        <v>-</v>
      </c>
      <c r="AV6" s="35" t="str">
        <f t="shared" ref="AV6:BD6" si="6">IF(AV7="",NA(),AV7)</f>
        <v>-</v>
      </c>
      <c r="AW6" s="35" t="str">
        <f t="shared" si="6"/>
        <v>-</v>
      </c>
      <c r="AX6" s="35" t="str">
        <f t="shared" si="6"/>
        <v>-</v>
      </c>
      <c r="AY6" s="35">
        <f t="shared" si="6"/>
        <v>35.68</v>
      </c>
      <c r="AZ6" s="35" t="str">
        <f t="shared" si="6"/>
        <v>-</v>
      </c>
      <c r="BA6" s="35" t="str">
        <f t="shared" si="6"/>
        <v>-</v>
      </c>
      <c r="BB6" s="35" t="str">
        <f t="shared" si="6"/>
        <v>-</v>
      </c>
      <c r="BC6" s="35" t="str">
        <f t="shared" si="6"/>
        <v>-</v>
      </c>
      <c r="BD6" s="35">
        <f t="shared" si="6"/>
        <v>55.6</v>
      </c>
      <c r="BE6" s="34" t="str">
        <f>IF(BE7="","",IF(BE7="-","【-】","【"&amp;SUBSTITUTE(TEXT(BE7,"#,##0.00"),"-","△")&amp;"】"))</f>
        <v>【67.52】</v>
      </c>
      <c r="BF6" s="35" t="str">
        <f>IF(BF7="",NA(),BF7)</f>
        <v>-</v>
      </c>
      <c r="BG6" s="35" t="str">
        <f t="shared" ref="BG6:BO6" si="7">IF(BG7="",NA(),BG7)</f>
        <v>-</v>
      </c>
      <c r="BH6" s="35" t="str">
        <f t="shared" si="7"/>
        <v>-</v>
      </c>
      <c r="BI6" s="35" t="str">
        <f t="shared" si="7"/>
        <v>-</v>
      </c>
      <c r="BJ6" s="35">
        <f t="shared" si="7"/>
        <v>558.51</v>
      </c>
      <c r="BK6" s="35" t="str">
        <f t="shared" si="7"/>
        <v>-</v>
      </c>
      <c r="BL6" s="35" t="str">
        <f t="shared" si="7"/>
        <v>-</v>
      </c>
      <c r="BM6" s="35" t="str">
        <f t="shared" si="7"/>
        <v>-</v>
      </c>
      <c r="BN6" s="35" t="str">
        <f t="shared" si="7"/>
        <v>-</v>
      </c>
      <c r="BO6" s="35">
        <f t="shared" si="7"/>
        <v>789.08</v>
      </c>
      <c r="BP6" s="34" t="str">
        <f>IF(BP7="","",IF(BP7="-","【-】","【"&amp;SUBSTITUTE(TEXT(BP7,"#,##0.00"),"-","△")&amp;"】"))</f>
        <v>【705.21】</v>
      </c>
      <c r="BQ6" s="35" t="str">
        <f>IF(BQ7="",NA(),BQ7)</f>
        <v>-</v>
      </c>
      <c r="BR6" s="35" t="str">
        <f t="shared" ref="BR6:BZ6" si="8">IF(BR7="",NA(),BR7)</f>
        <v>-</v>
      </c>
      <c r="BS6" s="35" t="str">
        <f t="shared" si="8"/>
        <v>-</v>
      </c>
      <c r="BT6" s="35" t="str">
        <f t="shared" si="8"/>
        <v>-</v>
      </c>
      <c r="BU6" s="35">
        <f t="shared" si="8"/>
        <v>69.819999999999993</v>
      </c>
      <c r="BV6" s="35" t="str">
        <f t="shared" si="8"/>
        <v>-</v>
      </c>
      <c r="BW6" s="35" t="str">
        <f t="shared" si="8"/>
        <v>-</v>
      </c>
      <c r="BX6" s="35" t="str">
        <f t="shared" si="8"/>
        <v>-</v>
      </c>
      <c r="BY6" s="35" t="str">
        <f t="shared" si="8"/>
        <v>-</v>
      </c>
      <c r="BZ6" s="35">
        <f t="shared" si="8"/>
        <v>88.25</v>
      </c>
      <c r="CA6" s="34" t="str">
        <f>IF(CA7="","",IF(CA7="-","【-】","【"&amp;SUBSTITUTE(TEXT(CA7,"#,##0.00"),"-","△")&amp;"】"))</f>
        <v>【98.96】</v>
      </c>
      <c r="CB6" s="35" t="str">
        <f>IF(CB7="",NA(),CB7)</f>
        <v>-</v>
      </c>
      <c r="CC6" s="35" t="str">
        <f t="shared" ref="CC6:CK6" si="9">IF(CC7="",NA(),CC7)</f>
        <v>-</v>
      </c>
      <c r="CD6" s="35" t="str">
        <f t="shared" si="9"/>
        <v>-</v>
      </c>
      <c r="CE6" s="35" t="str">
        <f t="shared" si="9"/>
        <v>-</v>
      </c>
      <c r="CF6" s="35">
        <f t="shared" si="9"/>
        <v>262.76</v>
      </c>
      <c r="CG6" s="35" t="str">
        <f t="shared" si="9"/>
        <v>-</v>
      </c>
      <c r="CH6" s="35" t="str">
        <f t="shared" si="9"/>
        <v>-</v>
      </c>
      <c r="CI6" s="35" t="str">
        <f t="shared" si="9"/>
        <v>-</v>
      </c>
      <c r="CJ6" s="35" t="str">
        <f t="shared" si="9"/>
        <v>-</v>
      </c>
      <c r="CK6" s="35">
        <f t="shared" si="9"/>
        <v>176.37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56.72</v>
      </c>
      <c r="CW6" s="34" t="str">
        <f>IF(CW7="","",IF(CW7="-","【-】","【"&amp;SUBSTITUTE(TEXT(CW7,"#,##0.00"),"-","△")&amp;"】"))</f>
        <v>【59.57】</v>
      </c>
      <c r="CX6" s="35" t="str">
        <f>IF(CX7="",NA(),CX7)</f>
        <v>-</v>
      </c>
      <c r="CY6" s="35" t="str">
        <f t="shared" ref="CY6:DG6" si="11">IF(CY7="",NA(),CY7)</f>
        <v>-</v>
      </c>
      <c r="CZ6" s="35" t="str">
        <f t="shared" si="11"/>
        <v>-</v>
      </c>
      <c r="DA6" s="35" t="str">
        <f t="shared" si="11"/>
        <v>-</v>
      </c>
      <c r="DB6" s="35">
        <f t="shared" si="11"/>
        <v>93.12</v>
      </c>
      <c r="DC6" s="35" t="str">
        <f t="shared" si="11"/>
        <v>-</v>
      </c>
      <c r="DD6" s="35" t="str">
        <f t="shared" si="11"/>
        <v>-</v>
      </c>
      <c r="DE6" s="35" t="str">
        <f t="shared" si="11"/>
        <v>-</v>
      </c>
      <c r="DF6" s="35" t="str">
        <f t="shared" si="11"/>
        <v>-</v>
      </c>
      <c r="DG6" s="35">
        <f t="shared" si="11"/>
        <v>90.72</v>
      </c>
      <c r="DH6" s="34" t="str">
        <f>IF(DH7="","",IF(DH7="-","【-】","【"&amp;SUBSTITUTE(TEXT(DH7,"#,##0.00"),"-","△")&amp;"】"))</f>
        <v>【95.57】</v>
      </c>
      <c r="DI6" s="35" t="str">
        <f>IF(DI7="",NA(),DI7)</f>
        <v>-</v>
      </c>
      <c r="DJ6" s="35" t="str">
        <f t="shared" ref="DJ6:DR6" si="12">IF(DJ7="",NA(),DJ7)</f>
        <v>-</v>
      </c>
      <c r="DK6" s="35" t="str">
        <f t="shared" si="12"/>
        <v>-</v>
      </c>
      <c r="DL6" s="35" t="str">
        <f t="shared" si="12"/>
        <v>-</v>
      </c>
      <c r="DM6" s="35">
        <f t="shared" si="12"/>
        <v>3.25</v>
      </c>
      <c r="DN6" s="35" t="str">
        <f t="shared" si="12"/>
        <v>-</v>
      </c>
      <c r="DO6" s="35" t="str">
        <f t="shared" si="12"/>
        <v>-</v>
      </c>
      <c r="DP6" s="35" t="str">
        <f t="shared" si="12"/>
        <v>-</v>
      </c>
      <c r="DQ6" s="35" t="str">
        <f t="shared" si="12"/>
        <v>-</v>
      </c>
      <c r="DR6" s="35">
        <f t="shared" si="12"/>
        <v>20.78</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1.34</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0.15</v>
      </c>
      <c r="EO6" s="34" t="str">
        <f>IF(EO7="","",IF(EO7="-","【-】","【"&amp;SUBSTITUTE(TEXT(EO7,"#,##0.00"),"-","△")&amp;"】"))</f>
        <v>【0.30】</v>
      </c>
    </row>
    <row r="7" spans="1:148" s="36" customFormat="1" x14ac:dyDescent="0.15">
      <c r="A7" s="28"/>
      <c r="B7" s="37">
        <v>2020</v>
      </c>
      <c r="C7" s="37">
        <v>43231</v>
      </c>
      <c r="D7" s="37">
        <v>46</v>
      </c>
      <c r="E7" s="37">
        <v>17</v>
      </c>
      <c r="F7" s="37">
        <v>1</v>
      </c>
      <c r="G7" s="37">
        <v>0</v>
      </c>
      <c r="H7" s="37" t="s">
        <v>95</v>
      </c>
      <c r="I7" s="37" t="s">
        <v>96</v>
      </c>
      <c r="J7" s="37" t="s">
        <v>97</v>
      </c>
      <c r="K7" s="37" t="s">
        <v>98</v>
      </c>
      <c r="L7" s="37" t="s">
        <v>99</v>
      </c>
      <c r="M7" s="37" t="s">
        <v>100</v>
      </c>
      <c r="N7" s="38" t="s">
        <v>101</v>
      </c>
      <c r="O7" s="38">
        <v>67.98</v>
      </c>
      <c r="P7" s="38">
        <v>80.08</v>
      </c>
      <c r="Q7" s="38">
        <v>81.3</v>
      </c>
      <c r="R7" s="38">
        <v>3300</v>
      </c>
      <c r="S7" s="38">
        <v>37598</v>
      </c>
      <c r="T7" s="38">
        <v>54.03</v>
      </c>
      <c r="U7" s="38">
        <v>695.87</v>
      </c>
      <c r="V7" s="38">
        <v>29950</v>
      </c>
      <c r="W7" s="38">
        <v>7.52</v>
      </c>
      <c r="X7" s="38">
        <v>3982.71</v>
      </c>
      <c r="Y7" s="38" t="s">
        <v>101</v>
      </c>
      <c r="Z7" s="38" t="s">
        <v>101</v>
      </c>
      <c r="AA7" s="38" t="s">
        <v>101</v>
      </c>
      <c r="AB7" s="38" t="s">
        <v>101</v>
      </c>
      <c r="AC7" s="38">
        <v>106.4</v>
      </c>
      <c r="AD7" s="38" t="s">
        <v>101</v>
      </c>
      <c r="AE7" s="38" t="s">
        <v>101</v>
      </c>
      <c r="AF7" s="38" t="s">
        <v>101</v>
      </c>
      <c r="AG7" s="38" t="s">
        <v>101</v>
      </c>
      <c r="AH7" s="38">
        <v>106.5</v>
      </c>
      <c r="AI7" s="38">
        <v>106.67</v>
      </c>
      <c r="AJ7" s="38" t="s">
        <v>101</v>
      </c>
      <c r="AK7" s="38" t="s">
        <v>101</v>
      </c>
      <c r="AL7" s="38" t="s">
        <v>101</v>
      </c>
      <c r="AM7" s="38" t="s">
        <v>101</v>
      </c>
      <c r="AN7" s="38">
        <v>0</v>
      </c>
      <c r="AO7" s="38" t="s">
        <v>101</v>
      </c>
      <c r="AP7" s="38" t="s">
        <v>101</v>
      </c>
      <c r="AQ7" s="38" t="s">
        <v>101</v>
      </c>
      <c r="AR7" s="38" t="s">
        <v>101</v>
      </c>
      <c r="AS7" s="38">
        <v>18.36</v>
      </c>
      <c r="AT7" s="38">
        <v>3.64</v>
      </c>
      <c r="AU7" s="38" t="s">
        <v>101</v>
      </c>
      <c r="AV7" s="38" t="s">
        <v>101</v>
      </c>
      <c r="AW7" s="38" t="s">
        <v>101</v>
      </c>
      <c r="AX7" s="38" t="s">
        <v>101</v>
      </c>
      <c r="AY7" s="38">
        <v>35.68</v>
      </c>
      <c r="AZ7" s="38" t="s">
        <v>101</v>
      </c>
      <c r="BA7" s="38" t="s">
        <v>101</v>
      </c>
      <c r="BB7" s="38" t="s">
        <v>101</v>
      </c>
      <c r="BC7" s="38" t="s">
        <v>101</v>
      </c>
      <c r="BD7" s="38">
        <v>55.6</v>
      </c>
      <c r="BE7" s="38">
        <v>67.52</v>
      </c>
      <c r="BF7" s="38" t="s">
        <v>101</v>
      </c>
      <c r="BG7" s="38" t="s">
        <v>101</v>
      </c>
      <c r="BH7" s="38" t="s">
        <v>101</v>
      </c>
      <c r="BI7" s="38" t="s">
        <v>101</v>
      </c>
      <c r="BJ7" s="38">
        <v>558.51</v>
      </c>
      <c r="BK7" s="38" t="s">
        <v>101</v>
      </c>
      <c r="BL7" s="38" t="s">
        <v>101</v>
      </c>
      <c r="BM7" s="38" t="s">
        <v>101</v>
      </c>
      <c r="BN7" s="38" t="s">
        <v>101</v>
      </c>
      <c r="BO7" s="38">
        <v>789.08</v>
      </c>
      <c r="BP7" s="38">
        <v>705.21</v>
      </c>
      <c r="BQ7" s="38" t="s">
        <v>101</v>
      </c>
      <c r="BR7" s="38" t="s">
        <v>101</v>
      </c>
      <c r="BS7" s="38" t="s">
        <v>101</v>
      </c>
      <c r="BT7" s="38" t="s">
        <v>101</v>
      </c>
      <c r="BU7" s="38">
        <v>69.819999999999993</v>
      </c>
      <c r="BV7" s="38" t="s">
        <v>101</v>
      </c>
      <c r="BW7" s="38" t="s">
        <v>101</v>
      </c>
      <c r="BX7" s="38" t="s">
        <v>101</v>
      </c>
      <c r="BY7" s="38" t="s">
        <v>101</v>
      </c>
      <c r="BZ7" s="38">
        <v>88.25</v>
      </c>
      <c r="CA7" s="38">
        <v>98.96</v>
      </c>
      <c r="CB7" s="38" t="s">
        <v>101</v>
      </c>
      <c r="CC7" s="38" t="s">
        <v>101</v>
      </c>
      <c r="CD7" s="38" t="s">
        <v>101</v>
      </c>
      <c r="CE7" s="38" t="s">
        <v>101</v>
      </c>
      <c r="CF7" s="38">
        <v>262.76</v>
      </c>
      <c r="CG7" s="38" t="s">
        <v>101</v>
      </c>
      <c r="CH7" s="38" t="s">
        <v>101</v>
      </c>
      <c r="CI7" s="38" t="s">
        <v>101</v>
      </c>
      <c r="CJ7" s="38" t="s">
        <v>101</v>
      </c>
      <c r="CK7" s="38">
        <v>176.37</v>
      </c>
      <c r="CL7" s="38">
        <v>134.52000000000001</v>
      </c>
      <c r="CM7" s="38" t="s">
        <v>101</v>
      </c>
      <c r="CN7" s="38" t="s">
        <v>101</v>
      </c>
      <c r="CO7" s="38" t="s">
        <v>101</v>
      </c>
      <c r="CP7" s="38" t="s">
        <v>101</v>
      </c>
      <c r="CQ7" s="38" t="s">
        <v>101</v>
      </c>
      <c r="CR7" s="38" t="s">
        <v>101</v>
      </c>
      <c r="CS7" s="38" t="s">
        <v>101</v>
      </c>
      <c r="CT7" s="38" t="s">
        <v>101</v>
      </c>
      <c r="CU7" s="38" t="s">
        <v>101</v>
      </c>
      <c r="CV7" s="38">
        <v>56.72</v>
      </c>
      <c r="CW7" s="38">
        <v>59.57</v>
      </c>
      <c r="CX7" s="38" t="s">
        <v>101</v>
      </c>
      <c r="CY7" s="38" t="s">
        <v>101</v>
      </c>
      <c r="CZ7" s="38" t="s">
        <v>101</v>
      </c>
      <c r="DA7" s="38" t="s">
        <v>101</v>
      </c>
      <c r="DB7" s="38">
        <v>93.12</v>
      </c>
      <c r="DC7" s="38" t="s">
        <v>101</v>
      </c>
      <c r="DD7" s="38" t="s">
        <v>101</v>
      </c>
      <c r="DE7" s="38" t="s">
        <v>101</v>
      </c>
      <c r="DF7" s="38" t="s">
        <v>101</v>
      </c>
      <c r="DG7" s="38">
        <v>90.72</v>
      </c>
      <c r="DH7" s="38">
        <v>95.57</v>
      </c>
      <c r="DI7" s="38" t="s">
        <v>101</v>
      </c>
      <c r="DJ7" s="38" t="s">
        <v>101</v>
      </c>
      <c r="DK7" s="38" t="s">
        <v>101</v>
      </c>
      <c r="DL7" s="38" t="s">
        <v>101</v>
      </c>
      <c r="DM7" s="38">
        <v>3.25</v>
      </c>
      <c r="DN7" s="38" t="s">
        <v>101</v>
      </c>
      <c r="DO7" s="38" t="s">
        <v>101</v>
      </c>
      <c r="DP7" s="38" t="s">
        <v>101</v>
      </c>
      <c r="DQ7" s="38" t="s">
        <v>101</v>
      </c>
      <c r="DR7" s="38">
        <v>20.78</v>
      </c>
      <c r="DS7" s="38">
        <v>36.520000000000003</v>
      </c>
      <c r="DT7" s="38" t="s">
        <v>101</v>
      </c>
      <c r="DU7" s="38" t="s">
        <v>101</v>
      </c>
      <c r="DV7" s="38" t="s">
        <v>101</v>
      </c>
      <c r="DW7" s="38" t="s">
        <v>101</v>
      </c>
      <c r="DX7" s="38">
        <v>0</v>
      </c>
      <c r="DY7" s="38" t="s">
        <v>101</v>
      </c>
      <c r="DZ7" s="38" t="s">
        <v>101</v>
      </c>
      <c r="EA7" s="38" t="s">
        <v>101</v>
      </c>
      <c r="EB7" s="38" t="s">
        <v>101</v>
      </c>
      <c r="EC7" s="38">
        <v>1.34</v>
      </c>
      <c r="ED7" s="38">
        <v>5.72</v>
      </c>
      <c r="EE7" s="38" t="s">
        <v>101</v>
      </c>
      <c r="EF7" s="38" t="s">
        <v>101</v>
      </c>
      <c r="EG7" s="38" t="s">
        <v>101</v>
      </c>
      <c r="EH7" s="38" t="s">
        <v>101</v>
      </c>
      <c r="EI7" s="38">
        <v>0</v>
      </c>
      <c r="EJ7" s="38" t="s">
        <v>101</v>
      </c>
      <c r="EK7" s="38" t="s">
        <v>101</v>
      </c>
      <c r="EL7" s="38" t="s">
        <v>101</v>
      </c>
      <c r="EM7" s="38" t="s">
        <v>101</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2022-02-02T01:02:17Z</cp:lastPrinted>
  <dcterms:created xsi:type="dcterms:W3CDTF">2021-12-03T07:07:28Z</dcterms:created>
  <dcterms:modified xsi:type="dcterms:W3CDTF">2022-02-02T01:02:19Z</dcterms:modified>
  <cp:category/>
</cp:coreProperties>
</file>