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9 柴田町★\"/>
    </mc:Choice>
  </mc:AlternateContent>
  <workbookProtection workbookAlgorithmName="SHA-512" workbookHashValue="xb6mVkssTOWd43ldg+RD3Bad7Uu1RlCJ/v6UJGJ5rEVcQDCk7HPvCqTObVY5rOtXOE3mZCykxykwg1GKSlBxuQ==" workbookSaltValue="75SR0+KlTiEsWUr6PzFcbA=="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<sst xmlns="http://schemas.openxmlformats.org/spreadsheetml/2006/main" count="320" uniqueCount="116">
  <si>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</si>
  <si>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</si>
  <si>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</si>
  <si>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</si>
  <si>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</si>
  <si>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</si>
  <si>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</si>
  <si>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</si>
  <si>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</si>
  <si>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</si>
  <si>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</si>
  <si>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</si>
  <si>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</si>
  <si>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</si>
  <si>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</si>
  <si>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</si>
  <si>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</si>
  <si>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</si>
  <si>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</si>
  <si>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</si>
  <si>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</si>
  <si>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</si>
  <si>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</si>
  <si>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</si>
  <si>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</si>
  <si>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</si>
  <si>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</si>
  <si>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</si>
  <si>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</si>
  <si>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</si>
  <si>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</si>
  <si>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</si>
  <si>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</si>
  <si>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</si>
  <si>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</si>
  <si>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</si>
  <si>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</si>
  <si>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</si>
  <si>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</si>
  <si>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</si>
  <si>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</si>
  <si>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</si>
  <si>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</si>
  <si>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</si>
  <si>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</si>
  <si>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</si>
  <si>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</si>
  <si>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</si>
  <si>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</si>
  <si>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</si>
  <si>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</si>
  <si>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</si>
  <si>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</si>
  <si>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</si>
  <si>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</si>
  <si>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</si>
  <si>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</si>
  <si>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</si>
  <si>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</si>
  <si>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</si>
  <si>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</si>
  <si>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</si>
  <si>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</si>
  <si>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</si>
  <si>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</si>
  <si>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</si>
  <si>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</si>
  <si>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</si>
  <si>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</si>
  <si>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</si>
  <si>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</si>
  <si>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</si>
  <si>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</si>
  <si>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</si>
  <si>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</si>
  <si>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</si>
  <si>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</si>
  <si>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</si>
  <si>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</si>
  <si>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</si>
  <si>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</si>
  <si>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</si>
  <si>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</si>
  <si>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</si>
  <si>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</si>
  <si>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</si>
  <si>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</si>
  <si>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</si>
  <si>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</si>
  <si>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</si>
  <si>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</si>
  <si>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</si>
  <si>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</si>
  <si>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</si>
  <si>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</si>
  <si>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</si>
  <si>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</si>
  <si>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</si>
  <si>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</si>
  <si>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</si>
  <si>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</si>
  <si>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</si>
  <si>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</si>
  <si>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</si>
  <si>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</si>
  <si>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</si>
  <si>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</si>
  <si>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</si>
  <si>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</si>
  <si>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</si>
  <si>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</si>
  <si>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</si>
  <si>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</si>
  <si>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令和２年度から公営企業会計に移行した初年度の経営比較分析となっています。
　全体的に、類似団体平均や全国平均に及ばない指標が多く、引き続き効率的な事業を進め、使用料収入の増加につながるよう水洗化の向上を目指します。
　また、一般会計繰入金に依存しないような事業の執行とともに、使用料の適正な料金設定の見直しおよび費用削減を行っていく必要があります。</t>
    <rPh sb="1" eb="3">
      <t>レイワ</t>
    </rPh>
    <rPh sb="4" eb="6">
      <t>ネンド</t>
    </rPh>
    <rPh sb="8" eb="12">
      <t>コウエイキギョウ</t>
    </rPh>
    <rPh sb="12" eb="14">
      <t>カイケイ</t>
    </rPh>
    <rPh sb="15" eb="17">
      <t>イコウ</t>
    </rPh>
    <rPh sb="19" eb="22">
      <t>ショネンド</t>
    </rPh>
    <rPh sb="23" eb="25">
      <t>ケイエイ</t>
    </rPh>
    <rPh sb="25" eb="27">
      <t>ヒカク</t>
    </rPh>
    <rPh sb="27" eb="29">
      <t>ブンセキ</t>
    </rPh>
    <rPh sb="44" eb="48">
      <t>ルイジダンタイ</t>
    </rPh>
    <rPh sb="48" eb="50">
      <t>ヘイキン</t>
    </rPh>
    <rPh sb="51" eb="55">
      <t>ゼンコクヘイキン</t>
    </rPh>
    <rPh sb="63" eb="64">
      <t>オオ</t>
    </rPh>
    <rPh sb="66" eb="67">
      <t>ヒ</t>
    </rPh>
    <rPh sb="68" eb="69">
      <t>ツヅ</t>
    </rPh>
    <rPh sb="157" eb="159">
      <t>ヒヨウ</t>
    </rPh>
    <rPh sb="159" eb="161">
      <t>サクゲン</t>
    </rPh>
    <phoneticPr fontId="4"/>
  </si>
  <si>
    <t xml:space="preserve">　令和２年度の経営については、経常収支比率が106.40％と基準値（100％以上が好ましいとされている）より高いものの、流動比率が35.68％と類似団体、全国平均値より低く、経費回収率が69.82％と基準値より低い結果となりました。今後は支払能力を高めるための経営改善や費用削減に努めます。
　企業債残高対事業規模比率は、類似団体、全国平均と比べて低い数値となりました。引き続き計画的な整備、適切な料金の設定が必要となります。
　汚水処理原価は、類似団体、全国平均と比べると高い数値となっています。今後も有収水量の増加のため、効率的な事業を進めていく必要があります。
　水洗化率は、類似団体と比較しても高い数値となっています。新規の水洗化戸数は増えているため、更に接続促進に努めます。
</t>
    <rPh sb="15" eb="17">
      <t>ケイジョウ</t>
    </rPh>
    <rPh sb="30" eb="33">
      <t>キジュンチ</t>
    </rPh>
    <rPh sb="54" eb="55">
      <t>タカ</t>
    </rPh>
    <rPh sb="60" eb="64">
      <t>リュウドウヒリツ</t>
    </rPh>
    <rPh sb="72" eb="76">
      <t>ルイジダンタイ</t>
    </rPh>
    <rPh sb="77" eb="81">
      <t>ゼンコクヘイキン</t>
    </rPh>
    <rPh sb="81" eb="82">
      <t>チ</t>
    </rPh>
    <rPh sb="84" eb="85">
      <t>ヒク</t>
    </rPh>
    <rPh sb="116" eb="118">
      <t>コンゴ</t>
    </rPh>
    <rPh sb="119" eb="121">
      <t>シハラ</t>
    </rPh>
    <rPh sb="121" eb="123">
      <t>ノウリョク</t>
    </rPh>
    <rPh sb="124" eb="125">
      <t>タカ</t>
    </rPh>
    <rPh sb="130" eb="134">
      <t>ケイエイカイゼン</t>
    </rPh>
    <rPh sb="135" eb="137">
      <t>ヒヨウ</t>
    </rPh>
    <rPh sb="137" eb="139">
      <t>サクゲン</t>
    </rPh>
    <rPh sb="140" eb="141">
      <t>ツト</t>
    </rPh>
    <rPh sb="174" eb="175">
      <t>ヒク</t>
    </rPh>
    <rPh sb="185" eb="186">
      <t>ヒ</t>
    </rPh>
    <rPh sb="187" eb="188">
      <t>ツヅ</t>
    </rPh>
    <rPh sb="205" eb="207">
      <t>ヒツヨウ</t>
    </rPh>
    <rPh sb="228" eb="232">
      <t>ゼンコクヘイキン</t>
    </rPh>
    <phoneticPr fontId="4"/>
  </si>
  <si>
    <t>　有形固定資産減価償却率は、類似団体、全国平均と比べると低く、管渠老朽化率や管渠改善率より、耐用年数を超過しておらず、健全といえます。
　しかし、本町の下水道事業は、昭和50年代から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rPh sb="1" eb="3">
      <t>ユウケイ</t>
    </rPh>
    <rPh sb="3" eb="7">
      <t>コテイシサン</t>
    </rPh>
    <rPh sb="7" eb="12">
      <t>ゲンカショウキャクリツ</t>
    </rPh>
    <rPh sb="14" eb="18">
      <t>ルイジダンタイ</t>
    </rPh>
    <rPh sb="19" eb="21">
      <t>ゼンコク</t>
    </rPh>
    <rPh sb="21" eb="23">
      <t>ヘイキン</t>
    </rPh>
    <rPh sb="24" eb="25">
      <t>クラ</t>
    </rPh>
    <rPh sb="28" eb="29">
      <t>ヒク</t>
    </rPh>
    <rPh sb="31" eb="33">
      <t>カンキョ</t>
    </rPh>
    <rPh sb="33" eb="37">
      <t>ロウキュウカリツ</t>
    </rPh>
    <rPh sb="38" eb="40">
      <t>カンキョ</t>
    </rPh>
    <rPh sb="40" eb="43">
      <t>カイゼンリツ</t>
    </rPh>
    <rPh sb="46" eb="48">
      <t>タイヨウ</t>
    </rPh>
    <rPh sb="48" eb="50">
      <t>ネンスウ</t>
    </rPh>
    <rPh sb="51" eb="53">
      <t>チョウカ</t>
    </rPh>
    <rPh sb="59" eb="61">
      <t>ケンゼン</t>
    </rPh>
    <rPh sb="73" eb="74">
      <t>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</si>
</sst>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F3-41C3-B376-2112563B1B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ADF3-41C3-B376-2112563B1B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54-421D-8C43-25C09AFAD5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0E54-421D-8C43-25C09AFAD5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93.12</c:v>
                </c:pt>
              </c:numCache>
            </c:numRef>
          </c:val>
          <c:extLst>
            <c:ext xmlns:c16="http://schemas.microsoft.com/office/drawing/2014/chart" uri="{C3380CC4-5D6E-409C-BE32-E72D297353CC}">
              <c16:uniqueId val="{00000000-D470-4ABA-BC29-03990239FB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D470-4ABA-BC29-03990239FB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106.4</c:v>
                </c:pt>
              </c:numCache>
            </c:numRef>
          </c:val>
          <c:extLst>
            <c:ext xmlns:c16="http://schemas.microsoft.com/office/drawing/2014/chart" uri="{C3380CC4-5D6E-409C-BE32-E72D297353CC}">
              <c16:uniqueId val="{00000000-DB17-4958-A774-0C41E86B8E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DB17-4958-A774-0C41E86B8E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3.25</c:v>
                </c:pt>
              </c:numCache>
            </c:numRef>
          </c:val>
          <c:extLst>
            <c:ext xmlns:c16="http://schemas.microsoft.com/office/drawing/2014/chart" uri="{C3380CC4-5D6E-409C-BE32-E72D297353CC}">
              <c16:uniqueId val="{00000000-0D12-4BA6-B9A5-8AD47D46E7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0D12-4BA6-B9A5-8AD47D46E7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0AB-4C2D-859D-DA52F3593F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40AB-4C2D-859D-DA52F3593F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42-4D51-A4FB-B258D75EEB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1442-4D51-A4FB-B258D75EEB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35.68</c:v>
                </c:pt>
              </c:numCache>
            </c:numRef>
          </c:val>
          <c:extLst>
            <c:ext xmlns:c16="http://schemas.microsoft.com/office/drawing/2014/chart" uri="{C3380CC4-5D6E-409C-BE32-E72D297353CC}">
              <c16:uniqueId val="{00000000-432E-4D69-AC60-92904AE87F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432E-4D69-AC60-92904AE87F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558.51</c:v>
                </c:pt>
              </c:numCache>
            </c:numRef>
          </c:val>
          <c:extLst>
            <c:ext xmlns:c16="http://schemas.microsoft.com/office/drawing/2014/chart" uri="{C3380CC4-5D6E-409C-BE32-E72D297353CC}">
              <c16:uniqueId val="{00000000-0CAC-4BFA-9F3A-D17491F8B8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0CAC-4BFA-9F3A-D17491F8B8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69.819999999999993</c:v>
                </c:pt>
              </c:numCache>
            </c:numRef>
          </c:val>
          <c:extLst>
            <c:ext xmlns:c16="http://schemas.microsoft.com/office/drawing/2014/chart" uri="{C3380CC4-5D6E-409C-BE32-E72D297353CC}">
              <c16:uniqueId val="{00000000-5349-41ED-84C8-FBEAB65DB65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5349-41ED-84C8-FBEAB65DB65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262.76</c:v>
                </c:pt>
              </c:numCache>
            </c:numRef>
          </c:val>
          <c:extLst>
            <c:ext xmlns:c16="http://schemas.microsoft.com/office/drawing/2014/chart" uri="{C3380CC4-5D6E-409C-BE32-E72D297353CC}">
              <c16:uniqueId val="{00000000-B019-4B91-9AC1-21D053780D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B019-4B91-9AC1-21D053780D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柴田町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37598</v>
      </c>
      <c r="AM8" s="75"/>
      <c r="AN8" s="75"/>
      <c r="AO8" s="75"/>
      <c r="AP8" s="75"/>
      <c r="AQ8" s="75"/>
      <c r="AR8" s="75"/>
      <c r="AS8" s="75"/>
      <c r="AT8" s="74">
        <f>データ!T6</f>
        <v>54.03</v>
      </c>
      <c r="AU8" s="74"/>
      <c r="AV8" s="74"/>
      <c r="AW8" s="74"/>
      <c r="AX8" s="74"/>
      <c r="AY8" s="74"/>
      <c r="AZ8" s="74"/>
      <c r="BA8" s="74"/>
      <c r="BB8" s="74">
        <f>データ!U6</f>
        <v>695.87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67.98</v>
      </c>
      <c r="J10" s="74"/>
      <c r="K10" s="74"/>
      <c r="L10" s="74"/>
      <c r="M10" s="74"/>
      <c r="N10" s="74"/>
      <c r="O10" s="74"/>
      <c r="P10" s="74">
        <f>データ!P6</f>
        <v>80.08</v>
      </c>
      <c r="Q10" s="74"/>
      <c r="R10" s="74"/>
      <c r="S10" s="74"/>
      <c r="T10" s="74"/>
      <c r="U10" s="74"/>
      <c r="V10" s="74"/>
      <c r="W10" s="74">
        <f>データ!Q6</f>
        <v>81.3</v>
      </c>
      <c r="X10" s="74"/>
      <c r="Y10" s="74"/>
      <c r="Z10" s="74"/>
      <c r="AA10" s="74"/>
      <c r="AB10" s="74"/>
      <c r="AC10" s="74"/>
      <c r="AD10" s="75">
        <f>データ!R6</f>
        <v>3300</v>
      </c>
      <c r="AE10" s="75"/>
      <c r="AF10" s="75"/>
      <c r="AG10" s="75"/>
      <c r="AH10" s="75"/>
      <c r="AI10" s="75"/>
      <c r="AJ10" s="75"/>
      <c r="AK10" s="2"/>
      <c r="AL10" s="75">
        <f>データ!V6</f>
        <v>29950</v>
      </c>
      <c r="AM10" s="75"/>
      <c r="AN10" s="75"/>
      <c r="AO10" s="75"/>
      <c r="AP10" s="75"/>
      <c r="AQ10" s="75"/>
      <c r="AR10" s="75"/>
      <c r="AS10" s="75"/>
      <c r="AT10" s="74">
        <f>データ!W6</f>
        <v>7.52</v>
      </c>
      <c r="AU10" s="74"/>
      <c r="AV10" s="74"/>
      <c r="AW10" s="74"/>
      <c r="AX10" s="74"/>
      <c r="AY10" s="74"/>
      <c r="AZ10" s="74"/>
      <c r="BA10" s="74"/>
      <c r="BB10" s="74">
        <f>データ!X6</f>
        <v>3982.71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113</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dJaG1ljLmFaXuZoXJTyDSA8JjeUYwf9EW+4FRtc7VSV6NYrkWPLM7YbAM6mpvVTrc4t/cHjLve9h5F9mUCeFA==" saltValue="iWf3ZK46uCOAXRDE6Bli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43231</v>
      </c>
      <c r="D6" s="33">
        <f t="shared" si="3"/>
        <v>46</v>
      </c>
      <c r="E6" s="33">
        <f t="shared" si="3"/>
        <v>17</v>
      </c>
      <c r="F6" s="33">
        <f t="shared" si="3"/>
        <v>1</v>
      </c>
      <c r="G6" s="33">
        <f t="shared" si="3"/>
        <v>0</v>
      </c>
      <c r="H6" s="33" t="str">
        <f t="shared" si="3"/>
        <v>宮城県　柴田町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67.98</v>
      </c>
      <c r="P6" s="34">
        <f t="shared" si="3"/>
        <v>80.08</v>
      </c>
      <c r="Q6" s="34">
        <f t="shared" si="3"/>
        <v>81.3</v>
      </c>
      <c r="R6" s="34">
        <f t="shared" si="3"/>
        <v>3300</v>
      </c>
      <c r="S6" s="34">
        <f t="shared" si="3"/>
        <v>37598</v>
      </c>
      <c r="T6" s="34">
        <f t="shared" si="3"/>
        <v>54.03</v>
      </c>
      <c r="U6" s="34">
        <f t="shared" si="3"/>
        <v>695.87</v>
      </c>
      <c r="V6" s="34">
        <f t="shared" si="3"/>
        <v>29950</v>
      </c>
      <c r="W6" s="34">
        <f t="shared" si="3"/>
        <v>7.52</v>
      </c>
      <c r="X6" s="34">
        <f t="shared" si="3"/>
        <v>3982.71</v>
      </c>
      <c r="Y6" s="35" t="str">
        <f>IF(Y7="",NA(),Y7)</f>
        <v>-</v>
      </c>
      <c r="Z6" s="35" t="str">
        <f t="shared" ref="Z6:AH6" si="4">IF(Z7="",NA(),Z7)</f>
        <v>-</v>
      </c>
      <c r="AA6" s="35" t="str">
        <f t="shared" si="4"/>
        <v>-</v>
      </c>
      <c r="AB6" s="35" t="str">
        <f t="shared" si="4"/>
        <v>-</v>
      </c>
      <c r="AC6" s="35">
        <f t="shared" si="4"/>
        <v>106.4</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35.68</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558.51</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69.819999999999993</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262.76</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93.12</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3.25</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43231</v>
      </c>
      <c r="D7" s="37">
        <v>46</v>
      </c>
      <c r="E7" s="37">
        <v>17</v>
      </c>
      <c r="F7" s="37">
        <v>1</v>
      </c>
      <c r="G7" s="37">
        <v>0</v>
      </c>
      <c r="H7" s="37" t="s">
        <v>95</v>
      </c>
      <c r="I7" s="37" t="s">
        <v>96</v>
      </c>
      <c r="J7" s="37" t="s">
        <v>97</v>
      </c>
      <c r="K7" s="37" t="s">
        <v>98</v>
      </c>
      <c r="L7" s="37" t="s">
        <v>99</v>
      </c>
      <c r="M7" s="37" t="s">
        <v>100</v>
      </c>
      <c r="N7" s="38" t="s">
        <v>101</v>
      </c>
      <c r="O7" s="38">
        <v>67.98</v>
      </c>
      <c r="P7" s="38">
        <v>80.08</v>
      </c>
      <c r="Q7" s="38">
        <v>81.3</v>
      </c>
      <c r="R7" s="38">
        <v>3300</v>
      </c>
      <c r="S7" s="38">
        <v>37598</v>
      </c>
      <c r="T7" s="38">
        <v>54.03</v>
      </c>
      <c r="U7" s="38">
        <v>695.87</v>
      </c>
      <c r="V7" s="38">
        <v>29950</v>
      </c>
      <c r="W7" s="38">
        <v>7.52</v>
      </c>
      <c r="X7" s="38">
        <v>3982.71</v>
      </c>
      <c r="Y7" s="38" t="s">
        <v>101</v>
      </c>
      <c r="Z7" s="38" t="s">
        <v>101</v>
      </c>
      <c r="AA7" s="38" t="s">
        <v>101</v>
      </c>
      <c r="AB7" s="38" t="s">
        <v>101</v>
      </c>
      <c r="AC7" s="38">
        <v>106.4</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35.68</v>
      </c>
      <c r="AZ7" s="38" t="s">
        <v>101</v>
      </c>
      <c r="BA7" s="38" t="s">
        <v>101</v>
      </c>
      <c r="BB7" s="38" t="s">
        <v>101</v>
      </c>
      <c r="BC7" s="38" t="s">
        <v>101</v>
      </c>
      <c r="BD7" s="38">
        <v>55.6</v>
      </c>
      <c r="BE7" s="38">
        <v>67.52</v>
      </c>
      <c r="BF7" s="38" t="s">
        <v>101</v>
      </c>
      <c r="BG7" s="38" t="s">
        <v>101</v>
      </c>
      <c r="BH7" s="38" t="s">
        <v>101</v>
      </c>
      <c r="BI7" s="38" t="s">
        <v>101</v>
      </c>
      <c r="BJ7" s="38">
        <v>558.51</v>
      </c>
      <c r="BK7" s="38" t="s">
        <v>101</v>
      </c>
      <c r="BL7" s="38" t="s">
        <v>101</v>
      </c>
      <c r="BM7" s="38" t="s">
        <v>101</v>
      </c>
      <c r="BN7" s="38" t="s">
        <v>101</v>
      </c>
      <c r="BO7" s="38">
        <v>789.08</v>
      </c>
      <c r="BP7" s="38">
        <v>705.21</v>
      </c>
      <c r="BQ7" s="38" t="s">
        <v>101</v>
      </c>
      <c r="BR7" s="38" t="s">
        <v>101</v>
      </c>
      <c r="BS7" s="38" t="s">
        <v>101</v>
      </c>
      <c r="BT7" s="38" t="s">
        <v>101</v>
      </c>
      <c r="BU7" s="38">
        <v>69.819999999999993</v>
      </c>
      <c r="BV7" s="38" t="s">
        <v>101</v>
      </c>
      <c r="BW7" s="38" t="s">
        <v>101</v>
      </c>
      <c r="BX7" s="38" t="s">
        <v>101</v>
      </c>
      <c r="BY7" s="38" t="s">
        <v>101</v>
      </c>
      <c r="BZ7" s="38">
        <v>88.25</v>
      </c>
      <c r="CA7" s="38">
        <v>98.96</v>
      </c>
      <c r="CB7" s="38" t="s">
        <v>101</v>
      </c>
      <c r="CC7" s="38" t="s">
        <v>101</v>
      </c>
      <c r="CD7" s="38" t="s">
        <v>101</v>
      </c>
      <c r="CE7" s="38" t="s">
        <v>101</v>
      </c>
      <c r="CF7" s="38">
        <v>262.76</v>
      </c>
      <c r="CG7" s="38" t="s">
        <v>101</v>
      </c>
      <c r="CH7" s="38" t="s">
        <v>101</v>
      </c>
      <c r="CI7" s="38" t="s">
        <v>101</v>
      </c>
      <c r="CJ7" s="38" t="s">
        <v>101</v>
      </c>
      <c r="CK7" s="38">
        <v>176.37</v>
      </c>
      <c r="CL7" s="38">
        <v>134.52000000000001</v>
      </c>
      <c r="CM7" s="38" t="s">
        <v>101</v>
      </c>
      <c r="CN7" s="38" t="s">
        <v>101</v>
      </c>
      <c r="CO7" s="38" t="s">
        <v>101</v>
      </c>
      <c r="CP7" s="38" t="s">
        <v>101</v>
      </c>
      <c r="CQ7" s="38" t="s">
        <v>101</v>
      </c>
      <c r="CR7" s="38" t="s">
        <v>101</v>
      </c>
      <c r="CS7" s="38" t="s">
        <v>101</v>
      </c>
      <c r="CT7" s="38" t="s">
        <v>101</v>
      </c>
      <c r="CU7" s="38" t="s">
        <v>101</v>
      </c>
      <c r="CV7" s="38">
        <v>56.72</v>
      </c>
      <c r="CW7" s="38">
        <v>59.57</v>
      </c>
      <c r="CX7" s="38" t="s">
        <v>101</v>
      </c>
      <c r="CY7" s="38" t="s">
        <v>101</v>
      </c>
      <c r="CZ7" s="38" t="s">
        <v>101</v>
      </c>
      <c r="DA7" s="38" t="s">
        <v>101</v>
      </c>
      <c r="DB7" s="38">
        <v>93.12</v>
      </c>
      <c r="DC7" s="38" t="s">
        <v>101</v>
      </c>
      <c r="DD7" s="38" t="s">
        <v>101</v>
      </c>
      <c r="DE7" s="38" t="s">
        <v>101</v>
      </c>
      <c r="DF7" s="38" t="s">
        <v>101</v>
      </c>
      <c r="DG7" s="38">
        <v>90.72</v>
      </c>
      <c r="DH7" s="38">
        <v>95.57</v>
      </c>
      <c r="DI7" s="38" t="s">
        <v>101</v>
      </c>
      <c r="DJ7" s="38" t="s">
        <v>101</v>
      </c>
      <c r="DK7" s="38" t="s">
        <v>101</v>
      </c>
      <c r="DL7" s="38" t="s">
        <v>101</v>
      </c>
      <c r="DM7" s="38">
        <v>3.25</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0</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2022-02-02T01:02:17Z</cp:lastPrinted>
  <dcterms:created xsi:type="dcterms:W3CDTF">2021-12-03T07:07:28Z</dcterms:created>
  <dcterms:modified xsi:type="dcterms:W3CDTF">2022-02-02T01:02:19Z</dcterms:modified>
  <cp:category/>
</cp:coreProperties>
</file>