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211\下水道課\gesui_share\RⅡ\050 調査報告関係【宮城県】\R03\020 照会\120 R04.01.14受 【宮城県市町村課】公営企業に係る経営比較分析表（令和２年度決算）の分析等について(依頼）_20220114\020 回答\案\"/>
    </mc:Choice>
  </mc:AlternateContent>
  <workbookProtection workbookAlgorithmName="SHA-512" workbookHashValue="ApTS5EumKwE+37zxnpmMlYLjfbAvCdJRwwUJk8kime55egrRd/nWGwF7/Vigz5KtnlcbrJFqW7H3/9NBhPRFXw==" workbookSaltValue="qYOjWdaQhOFuo1AFeK2s3w=="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<sst xmlns="http://schemas.openxmlformats.org/spreadsheetml/2006/main" count="319" uniqueCount="116">
  <si>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</si>
  <si>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</si>
  <si>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</si>
  <si>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</si>
  <si>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</si>
  <si>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</si>
  <si>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</si>
  <si>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</si>
  <si>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</si>
  <si>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</si>
  <si>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</si>
  <si>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</si>
  <si>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</si>
  <si>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</si>
  <si>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</si>
  <si>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</si>
  <si>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</si>
  <si>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</si>
  <si>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</si>
  <si>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</si>
  <si>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</si>
  <si>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</si>
  <si>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</si>
  <si>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</si>
  <si>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</si>
  <si>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</si>
  <si>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</si>
  <si>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</si>
  <si>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</si>
  <si>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</si>
  <si>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</si>
  <si>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</si>
  <si>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</si>
  <si>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</si>
  <si>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</si>
  <si>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</si>
  <si>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</si>
  <si>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</si>
  <si>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</si>
  <si>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</si>
  <si>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</si>
  <si>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</si>
  <si>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</si>
  <si>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</si>
  <si>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</si>
  <si>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</si>
  <si>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</si>
  <si>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</si>
  <si>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</si>
  <si>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</si>
  <si>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</si>
  <si>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</si>
  <si>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</si>
  <si>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</si>
  <si>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</si>
  <si>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</si>
  <si>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</si>
  <si>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</si>
  <si>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</si>
  <si>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</si>
  <si>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</si>
  <si>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</si>
  <si>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</si>
  <si>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</si>
  <si>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</si>
  <si>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</si>
  <si>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</si>
  <si>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</si>
  <si>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</si>
  <si>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</si>
  <si>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</si>
  <si>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</si>
  <si>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</si>
  <si>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</si>
  <si>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</si>
  <si>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</si>
  <si>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</si>
  <si>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</si>
  <si>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</si>
  <si>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</si>
  <si>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</si>
  <si>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</si>
  <si>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</si>
  <si>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</si>
  <si>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</si>
  <si>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</si>
  <si>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</si>
  <si>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</si>
  <si>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</si>
  <si>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</si>
  <si>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</si>
  <si>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</si>
  <si>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</si>
  <si>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</si>
  <si>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</si>
  <si>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</si>
  <si>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</si>
  <si>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</si>
  <si>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</si>
  <si>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</si>
  <si>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</si>
  <si>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</si>
  <si>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</si>
  <si>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</si>
  <si>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</si>
  <si>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</si>
  <si>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</si>
  <si>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</si>
  <si>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</si>
  <si>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</si>
  <si>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</si>
  <si>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</si>
  <si>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</si>
  <si>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漁業集落排水事業については、東日本大震災により既存施設が全壊したことから、既存施設を全て除却し、防災集団移転地域において、平成26年度に新設を行った施設であることから、有形固定資産減価償却率について、類似団体及び全国平均に比べ著しく低い数値となっている。今後、適正管理を実施の上、計画的な更新を行うよう努める。</t>
    <phoneticPr fontId="4"/>
  </si>
  <si>
    <t>　経常収支比率については、類似団体と同水準となっている。使用料収入2,222千円に対し、処理場費、業務費が5,459千円であり、経費回収率、汚水処理原価においても、そもそも基本的なランニングコストを賄い得ない状況にある。供給地域は小規模で、接続率も100％であることから、当該状況は構造的な問題となっている。経営改善には、使用料を2倍以上に増額することが必要となるが、現実的な対応ではないため、定期的な分析、改定による適正な使用料確保や経費削減による対応を進めていく。
　なお、累積欠損金比率の発生は、収益的支出に充てた企業債の起債があったためであり、当該企業債を勘案すると0％未満となる。</t>
    <rPh sb="1" eb="3">
      <t>ケイジョウ</t>
    </rPh>
    <rPh sb="3" eb="5">
      <t>シュウシ</t>
    </rPh>
    <rPh sb="5" eb="7">
      <t>ヒリツ</t>
    </rPh>
    <rPh sb="13" eb="15">
      <t>ルイジ</t>
    </rPh>
    <rPh sb="15" eb="17">
      <t>ダンタイ</t>
    </rPh>
    <rPh sb="18" eb="21">
      <t>ドウスイジュン</t>
    </rPh>
    <rPh sb="28" eb="31">
      <t>シヨウリョウ</t>
    </rPh>
    <rPh sb="31" eb="33">
      <t>シュウニュウ</t>
    </rPh>
    <rPh sb="38" eb="40">
      <t>センエン</t>
    </rPh>
    <rPh sb="41" eb="42">
      <t>タイ</t>
    </rPh>
    <rPh sb="44" eb="46">
      <t>ショリ</t>
    </rPh>
    <rPh sb="46" eb="47">
      <t>ジョウ</t>
    </rPh>
    <rPh sb="47" eb="48">
      <t>ヒ</t>
    </rPh>
    <rPh sb="49" eb="51">
      <t>ギョウム</t>
    </rPh>
    <rPh sb="51" eb="52">
      <t>ヒ</t>
    </rPh>
    <rPh sb="58" eb="60">
      <t>センエン</t>
    </rPh>
    <rPh sb="64" eb="66">
      <t>ケイヒ</t>
    </rPh>
    <rPh sb="66" eb="68">
      <t>カイシュウ</t>
    </rPh>
    <rPh sb="68" eb="69">
      <t>リツ</t>
    </rPh>
    <rPh sb="70" eb="72">
      <t>オスイ</t>
    </rPh>
    <rPh sb="72" eb="74">
      <t>ショリ</t>
    </rPh>
    <rPh sb="74" eb="76">
      <t>ゲンカ</t>
    </rPh>
    <rPh sb="86" eb="88">
      <t>キホン</t>
    </rPh>
    <rPh sb="88" eb="89">
      <t>テキ</t>
    </rPh>
    <rPh sb="99" eb="100">
      <t>マカナ</t>
    </rPh>
    <rPh sb="101" eb="102">
      <t>エ</t>
    </rPh>
    <rPh sb="104" eb="106">
      <t>ジョウキョウ</t>
    </rPh>
    <rPh sb="110" eb="112">
      <t>キョウキュウ</t>
    </rPh>
    <rPh sb="112" eb="114">
      <t>チイキ</t>
    </rPh>
    <rPh sb="115" eb="118">
      <t>ショウキボ</t>
    </rPh>
    <rPh sb="120" eb="122">
      <t>セツゾク</t>
    </rPh>
    <rPh sb="122" eb="123">
      <t>リツ</t>
    </rPh>
    <rPh sb="136" eb="138">
      <t>トウガイ</t>
    </rPh>
    <rPh sb="138" eb="140">
      <t>ジョウキョウ</t>
    </rPh>
    <rPh sb="141" eb="144">
      <t>コウゾウテキ</t>
    </rPh>
    <rPh sb="145" eb="147">
      <t>モンダイ</t>
    </rPh>
    <rPh sb="154" eb="156">
      <t>ケイエイ</t>
    </rPh>
    <rPh sb="156" eb="158">
      <t>カイゼン</t>
    </rPh>
    <rPh sb="161" eb="164">
      <t>シヨウリョウ</t>
    </rPh>
    <rPh sb="166" eb="169">
      <t>バイイジョウ</t>
    </rPh>
    <rPh sb="170" eb="172">
      <t>ゾウガク</t>
    </rPh>
    <rPh sb="177" eb="179">
      <t>ヒツヨウ</t>
    </rPh>
    <rPh sb="184" eb="187">
      <t>ゲンジツテキ</t>
    </rPh>
    <rPh sb="188" eb="190">
      <t>タイオウ</t>
    </rPh>
    <rPh sb="197" eb="200">
      <t>テイキテキ</t>
    </rPh>
    <rPh sb="201" eb="203">
      <t>ブンセキ</t>
    </rPh>
    <rPh sb="204" eb="206">
      <t>カイテイ</t>
    </rPh>
    <rPh sb="209" eb="211">
      <t>テキセイ</t>
    </rPh>
    <rPh sb="212" eb="215">
      <t>シヨウリョウ</t>
    </rPh>
    <rPh sb="215" eb="217">
      <t>カクホ</t>
    </rPh>
    <rPh sb="218" eb="220">
      <t>ケイヒ</t>
    </rPh>
    <rPh sb="220" eb="222">
      <t>サクゲン</t>
    </rPh>
    <rPh sb="225" eb="227">
      <t>タイオウ</t>
    </rPh>
    <rPh sb="228" eb="229">
      <t>スス</t>
    </rPh>
    <rPh sb="239" eb="241">
      <t>ルイセキ</t>
    </rPh>
    <rPh sb="241" eb="243">
      <t>ケッソン</t>
    </rPh>
    <rPh sb="243" eb="244">
      <t>キン</t>
    </rPh>
    <rPh sb="244" eb="246">
      <t>ヒリツ</t>
    </rPh>
    <rPh sb="247" eb="249">
      <t>ハッセイ</t>
    </rPh>
    <rPh sb="251" eb="254">
      <t>シュウエキテキ</t>
    </rPh>
    <rPh sb="254" eb="256">
      <t>シシュツ</t>
    </rPh>
    <rPh sb="257" eb="258">
      <t>ア</t>
    </rPh>
    <rPh sb="260" eb="262">
      <t>キギョウ</t>
    </rPh>
    <rPh sb="262" eb="263">
      <t>サイ</t>
    </rPh>
    <rPh sb="264" eb="266">
      <t>キサイ</t>
    </rPh>
    <rPh sb="276" eb="278">
      <t>トウガイ</t>
    </rPh>
    <rPh sb="278" eb="280">
      <t>キギョウ</t>
    </rPh>
    <rPh sb="280" eb="281">
      <t>サイ</t>
    </rPh>
    <rPh sb="282" eb="284">
      <t>カンアン</t>
    </rPh>
    <rPh sb="289" eb="291">
      <t>ミマン</t>
    </rPh>
    <phoneticPr fontId="4"/>
  </si>
  <si>
    <t>　供給地域が小規模で、そもそも使用料収入でランニングコストを賄えない構造的な問題を抱えている。一方、本市は養殖漁業が盛んな自治体であり、河川、海域の水質保全は重要な問題となっている。
このことから、本事業については、定期的な使用料の改定、経費削減の検討を行いながら、施設の適正管理により事業を継続していくこととし、経営の負担となる新たな設備投資は行わないことが重要となる。</t>
    <rPh sb="1" eb="3">
      <t>キョウキュウ</t>
    </rPh>
    <rPh sb="3" eb="5">
      <t>チイキ</t>
    </rPh>
    <rPh sb="6" eb="9">
      <t>ショウキボ</t>
    </rPh>
    <rPh sb="15" eb="18">
      <t>シヨウリョウ</t>
    </rPh>
    <rPh sb="18" eb="20">
      <t>シュウニュウ</t>
    </rPh>
    <rPh sb="30" eb="31">
      <t>マカナ</t>
    </rPh>
    <rPh sb="34" eb="37">
      <t>コウゾウテキ</t>
    </rPh>
    <rPh sb="38" eb="40">
      <t>モンダイ</t>
    </rPh>
    <rPh sb="41" eb="42">
      <t>カカ</t>
    </rPh>
    <rPh sb="47" eb="49">
      <t>イッポウ</t>
    </rPh>
    <rPh sb="50" eb="51">
      <t>ホン</t>
    </rPh>
    <rPh sb="51" eb="52">
      <t>シ</t>
    </rPh>
    <rPh sb="53" eb="55">
      <t>ヨウショク</t>
    </rPh>
    <rPh sb="55" eb="57">
      <t>ギョギョウ</t>
    </rPh>
    <rPh sb="58" eb="59">
      <t>サカ</t>
    </rPh>
    <rPh sb="61" eb="64">
      <t>ジチタイ</t>
    </rPh>
    <rPh sb="68" eb="70">
      <t>カセン</t>
    </rPh>
    <rPh sb="71" eb="73">
      <t>カイイキ</t>
    </rPh>
    <rPh sb="74" eb="76">
      <t>スイシツ</t>
    </rPh>
    <rPh sb="76" eb="78">
      <t>ホゼン</t>
    </rPh>
    <rPh sb="79" eb="81">
      <t>ジュウヨウ</t>
    </rPh>
    <rPh sb="82" eb="84">
      <t>モンダイ</t>
    </rPh>
    <rPh sb="99" eb="100">
      <t>ホン</t>
    </rPh>
    <rPh sb="100" eb="102">
      <t>ジギョウ</t>
    </rPh>
    <rPh sb="108" eb="111">
      <t>テイキテキ</t>
    </rPh>
    <rPh sb="112" eb="115">
      <t>シヨウリョウ</t>
    </rPh>
    <rPh sb="116" eb="118">
      <t>カイテイ</t>
    </rPh>
    <rPh sb="119" eb="121">
      <t>ケイヒ</t>
    </rPh>
    <rPh sb="121" eb="123">
      <t>サクゲン</t>
    </rPh>
    <rPh sb="124" eb="126">
      <t>ケントウ</t>
    </rPh>
    <rPh sb="127" eb="128">
      <t>オコナ</t>
    </rPh>
    <rPh sb="133" eb="135">
      <t>シセツ</t>
    </rPh>
    <rPh sb="136" eb="138">
      <t>テキセイ</t>
    </rPh>
    <rPh sb="138" eb="140">
      <t>カンリ</t>
    </rPh>
    <rPh sb="143" eb="145">
      <t>ジギョウ</t>
    </rPh>
    <rPh sb="146" eb="148">
      <t>ケイゾク</t>
    </rPh>
    <rPh sb="157" eb="159">
      <t>ケイエイ</t>
    </rPh>
    <rPh sb="160" eb="162">
      <t>フタン</t>
    </rPh>
    <rPh sb="165" eb="166">
      <t>アラ</t>
    </rPh>
    <rPh sb="168" eb="170">
      <t>セツビ</t>
    </rPh>
    <rPh sb="170" eb="172">
      <t>トウシ</t>
    </rPh>
    <rPh sb="173" eb="174">
      <t>オコナ</t>
    </rPh>
    <rPh sb="180" eb="182">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</si>
</sst>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CF-4EEC-B2A1-4CA3ECD715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53CF-4EEC-B2A1-4CA3ECD715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EA5-4D9C-9A91-4CBDABFF6A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40.29</c:v>
                </c:pt>
              </c:numCache>
            </c:numRef>
          </c:val>
          <c:smooth val="0"/>
          <c:extLst>
            <c:ext xmlns:c16="http://schemas.microsoft.com/office/drawing/2014/chart" uri="{C3380CC4-5D6E-409C-BE32-E72D297353CC}">
              <c16:uniqueId val="{00000001-5EA5-4D9C-9A91-4CBDABFF6A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104-4724-90BB-6ABFD1C0B8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87.49</c:v>
                </c:pt>
              </c:numCache>
            </c:numRef>
          </c:val>
          <c:smooth val="0"/>
          <c:extLst>
            <c:ext xmlns:c16="http://schemas.microsoft.com/office/drawing/2014/chart" uri="{C3380CC4-5D6E-409C-BE32-E72D297353CC}">
              <c16:uniqueId val="{00000001-F104-4724-90BB-6ABFD1C0B8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95.75</c:v>
                </c:pt>
              </c:numCache>
            </c:numRef>
          </c:val>
          <c:extLst>
            <c:ext xmlns:c16="http://schemas.microsoft.com/office/drawing/2014/chart" uri="{C3380CC4-5D6E-409C-BE32-E72D297353CC}">
              <c16:uniqueId val="{00000000-9374-4F15-BD88-23470F95BA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95.71</c:v>
                </c:pt>
              </c:numCache>
            </c:numRef>
          </c:val>
          <c:smooth val="0"/>
          <c:extLst>
            <c:ext xmlns:c16="http://schemas.microsoft.com/office/drawing/2014/chart" uri="{C3380CC4-5D6E-409C-BE32-E72D297353CC}">
              <c16:uniqueId val="{00000001-9374-4F15-BD88-23470F95BA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30E4-4F36-A8CB-5C475EB1F3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29.9</c:v>
                </c:pt>
              </c:numCache>
            </c:numRef>
          </c:val>
          <c:smooth val="0"/>
          <c:extLst>
            <c:ext xmlns:c16="http://schemas.microsoft.com/office/drawing/2014/chart" uri="{C3380CC4-5D6E-409C-BE32-E72D297353CC}">
              <c16:uniqueId val="{00000001-30E4-4F36-A8CB-5C475EB1F3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B1-4F08-801F-8A83D3D63E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8B1-4F08-801F-8A83D3D63E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87.04</c:v>
                </c:pt>
              </c:numCache>
            </c:numRef>
          </c:val>
          <c:extLst>
            <c:ext xmlns:c16="http://schemas.microsoft.com/office/drawing/2014/chart" uri="{C3380CC4-5D6E-409C-BE32-E72D297353CC}">
              <c16:uniqueId val="{00000000-CBC9-4641-B15D-A0E1108A64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11.66</c:v>
                </c:pt>
              </c:numCache>
            </c:numRef>
          </c:val>
          <c:smooth val="0"/>
          <c:extLst>
            <c:ext xmlns:c16="http://schemas.microsoft.com/office/drawing/2014/chart" uri="{C3380CC4-5D6E-409C-BE32-E72D297353CC}">
              <c16:uniqueId val="{00000001-CBC9-4641-B15D-A0E1108A64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107.35</c:v>
                </c:pt>
              </c:numCache>
            </c:numRef>
          </c:val>
          <c:extLst>
            <c:ext xmlns:c16="http://schemas.microsoft.com/office/drawing/2014/chart" uri="{C3380CC4-5D6E-409C-BE32-E72D297353CC}">
              <c16:uniqueId val="{00000000-7DF1-46FA-A61B-823A8E974B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53.11</c:v>
                </c:pt>
              </c:numCache>
            </c:numRef>
          </c:val>
          <c:smooth val="0"/>
          <c:extLst>
            <c:ext xmlns:c16="http://schemas.microsoft.com/office/drawing/2014/chart" uri="{C3380CC4-5D6E-409C-BE32-E72D297353CC}">
              <c16:uniqueId val="{00000001-7DF1-46FA-A61B-823A8E974B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63-4C2C-9013-6F658E63EA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807.81</c:v>
                </c:pt>
              </c:numCache>
            </c:numRef>
          </c:val>
          <c:smooth val="0"/>
          <c:extLst>
            <c:ext xmlns:c16="http://schemas.microsoft.com/office/drawing/2014/chart" uri="{C3380CC4-5D6E-409C-BE32-E72D297353CC}">
              <c16:uniqueId val="{00000001-4B63-4C2C-9013-6F658E63EA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15.33</c:v>
                </c:pt>
              </c:numCache>
            </c:numRef>
          </c:val>
          <c:extLst>
            <c:ext xmlns:c16="http://schemas.microsoft.com/office/drawing/2014/chart" uri="{C3380CC4-5D6E-409C-BE32-E72D297353CC}">
              <c16:uniqueId val="{00000000-29B0-4374-8A27-F9DC42FBE6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49.44</c:v>
                </c:pt>
              </c:numCache>
            </c:numRef>
          </c:val>
          <c:smooth val="0"/>
          <c:extLst>
            <c:ext xmlns:c16="http://schemas.microsoft.com/office/drawing/2014/chart" uri="{C3380CC4-5D6E-409C-BE32-E72D297353CC}">
              <c16:uniqueId val="{00000001-29B0-4374-8A27-F9DC42FBE6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1168.53</c:v>
                </c:pt>
              </c:numCache>
            </c:numRef>
          </c:val>
          <c:extLst>
            <c:ext xmlns:c16="http://schemas.microsoft.com/office/drawing/2014/chart" uri="{C3380CC4-5D6E-409C-BE32-E72D297353CC}">
              <c16:uniqueId val="{00000000-BE54-4D32-B412-5427606470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343.49</c:v>
                </c:pt>
              </c:numCache>
            </c:numRef>
          </c:val>
          <c:smooth val="0"/>
          <c:extLst>
            <c:ext xmlns:c16="http://schemas.microsoft.com/office/drawing/2014/chart" uri="{C3380CC4-5D6E-409C-BE32-E72D297353CC}">
              <c16:uniqueId val="{00000001-BE54-4D32-B412-5427606470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東松島市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39588</v>
      </c>
      <c r="AM8" s="69"/>
      <c r="AN8" s="69"/>
      <c r="AO8" s="69"/>
      <c r="AP8" s="69"/>
      <c r="AQ8" s="69"/>
      <c r="AR8" s="69"/>
      <c r="AS8" s="69"/>
      <c r="AT8" s="68">
        <f>データ!T6</f>
        <v>101.3</v>
      </c>
      <c r="AU8" s="68"/>
      <c r="AV8" s="68"/>
      <c r="AW8" s="68"/>
      <c r="AX8" s="68"/>
      <c r="AY8" s="68"/>
      <c r="AZ8" s="68"/>
      <c r="BA8" s="68"/>
      <c r="BB8" s="68">
        <f>データ!U6</f>
        <v>390.8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93.84</v>
      </c>
      <c r="J10" s="68"/>
      <c r="K10" s="68"/>
      <c r="L10" s="68"/>
      <c r="M10" s="68"/>
      <c r="N10" s="68"/>
      <c r="O10" s="68"/>
      <c r="P10" s="68">
        <f>データ!P6</f>
        <v>0.43</v>
      </c>
      <c r="Q10" s="68"/>
      <c r="R10" s="68"/>
      <c r="S10" s="68"/>
      <c r="T10" s="68"/>
      <c r="U10" s="68"/>
      <c r="V10" s="68"/>
      <c r="W10" s="68">
        <f>データ!Q6</f>
        <v>100</v>
      </c>
      <c r="X10" s="68"/>
      <c r="Y10" s="68"/>
      <c r="Z10" s="68"/>
      <c r="AA10" s="68"/>
      <c r="AB10" s="68"/>
      <c r="AC10" s="68"/>
      <c r="AD10" s="69">
        <f>データ!R6</f>
        <v>3575</v>
      </c>
      <c r="AE10" s="69"/>
      <c r="AF10" s="69"/>
      <c r="AG10" s="69"/>
      <c r="AH10" s="69"/>
      <c r="AI10" s="69"/>
      <c r="AJ10" s="69"/>
      <c r="AK10" s="2"/>
      <c r="AL10" s="69">
        <f>データ!V6</f>
        <v>168</v>
      </c>
      <c r="AM10" s="69"/>
      <c r="AN10" s="69"/>
      <c r="AO10" s="69"/>
      <c r="AP10" s="69"/>
      <c r="AQ10" s="69"/>
      <c r="AR10" s="69"/>
      <c r="AS10" s="69"/>
      <c r="AT10" s="68">
        <f>データ!W6</f>
        <v>0.09</v>
      </c>
      <c r="AU10" s="68"/>
      <c r="AV10" s="68"/>
      <c r="AW10" s="68"/>
      <c r="AX10" s="68"/>
      <c r="AY10" s="68"/>
      <c r="AZ10" s="68"/>
      <c r="BA10" s="68"/>
      <c r="BB10" s="68">
        <f>データ!X6</f>
        <v>1866.67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orvkM/lqT5JksYEIQgoK58kmk8ERvjDVfnKab7bqKGub8SyGxKst9VvThasgJ/UD6WtVAzwLWnvxT5MROMzLEw==" saltValue="kmH+xPLJ09BNedtePk0Y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42145</v>
      </c>
      <c r="D6" s="33">
        <f t="shared" si="3"/>
        <v>46</v>
      </c>
      <c r="E6" s="33">
        <f t="shared" si="3"/>
        <v>17</v>
      </c>
      <c r="F6" s="33">
        <f t="shared" si="3"/>
        <v>6</v>
      </c>
      <c r="G6" s="33">
        <f t="shared" si="3"/>
        <v>0</v>
      </c>
      <c r="H6" s="33" t="str">
        <f t="shared" si="3"/>
        <v>宮城県　東松島市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93.84</v>
      </c>
      <c r="P6" s="34">
        <f t="shared" si="3"/>
        <v>0.43</v>
      </c>
      <c r="Q6" s="34">
        <f t="shared" si="3"/>
        <v>100</v>
      </c>
      <c r="R6" s="34">
        <f t="shared" si="3"/>
        <v>3575</v>
      </c>
      <c r="S6" s="34">
        <f t="shared" si="3"/>
        <v>39588</v>
      </c>
      <c r="T6" s="34">
        <f t="shared" si="3"/>
        <v>101.3</v>
      </c>
      <c r="U6" s="34">
        <f t="shared" si="3"/>
        <v>390.8</v>
      </c>
      <c r="V6" s="34">
        <f t="shared" si="3"/>
        <v>168</v>
      </c>
      <c r="W6" s="34">
        <f t="shared" si="3"/>
        <v>0.09</v>
      </c>
      <c r="X6" s="34">
        <f t="shared" si="3"/>
        <v>1866.67</v>
      </c>
      <c r="Y6" s="35" t="str">
        <f>IF(Y7="",NA(),Y7)</f>
        <v>-</v>
      </c>
      <c r="Z6" s="35" t="str">
        <f t="shared" ref="Z6:AH6" si="4">IF(Z7="",NA(),Z7)</f>
        <v>-</v>
      </c>
      <c r="AA6" s="35" t="str">
        <f t="shared" si="4"/>
        <v>-</v>
      </c>
      <c r="AB6" s="35" t="str">
        <f t="shared" si="4"/>
        <v>-</v>
      </c>
      <c r="AC6" s="35">
        <f t="shared" si="4"/>
        <v>95.75</v>
      </c>
      <c r="AD6" s="35" t="str">
        <f t="shared" si="4"/>
        <v>-</v>
      </c>
      <c r="AE6" s="35" t="str">
        <f t="shared" si="4"/>
        <v>-</v>
      </c>
      <c r="AF6" s="35" t="str">
        <f t="shared" si="4"/>
        <v>-</v>
      </c>
      <c r="AG6" s="35" t="str">
        <f t="shared" si="4"/>
        <v>-</v>
      </c>
      <c r="AH6" s="35">
        <f t="shared" si="4"/>
        <v>95.71</v>
      </c>
      <c r="AI6" s="34" t="str">
        <f>IF(AI7="","",IF(AI7="-","【-】","【"&amp;SUBSTITUTE(TEXT(AI7,"#,##0.00"),"-","△")&amp;"】"))</f>
        <v>【99.28】</v>
      </c>
      <c r="AJ6" s="35" t="str">
        <f>IF(AJ7="",NA(),AJ7)</f>
        <v>-</v>
      </c>
      <c r="AK6" s="35" t="str">
        <f t="shared" ref="AK6:AS6" si="5">IF(AK7="",NA(),AK7)</f>
        <v>-</v>
      </c>
      <c r="AL6" s="35" t="str">
        <f t="shared" si="5"/>
        <v>-</v>
      </c>
      <c r="AM6" s="35" t="str">
        <f t="shared" si="5"/>
        <v>-</v>
      </c>
      <c r="AN6" s="35">
        <f t="shared" si="5"/>
        <v>87.04</v>
      </c>
      <c r="AO6" s="35" t="str">
        <f t="shared" si="5"/>
        <v>-</v>
      </c>
      <c r="AP6" s="35" t="str">
        <f t="shared" si="5"/>
        <v>-</v>
      </c>
      <c r="AQ6" s="35" t="str">
        <f t="shared" si="5"/>
        <v>-</v>
      </c>
      <c r="AR6" s="35" t="str">
        <f t="shared" si="5"/>
        <v>-</v>
      </c>
      <c r="AS6" s="35">
        <f t="shared" si="5"/>
        <v>11.66</v>
      </c>
      <c r="AT6" s="34" t="str">
        <f>IF(AT7="","",IF(AT7="-","【-】","【"&amp;SUBSTITUTE(TEXT(AT7,"#,##0.00"),"-","△")&amp;"】"))</f>
        <v>【86.39】</v>
      </c>
      <c r="AU6" s="35" t="str">
        <f>IF(AU7="",NA(),AU7)</f>
        <v>-</v>
      </c>
      <c r="AV6" s="35" t="str">
        <f t="shared" ref="AV6:BD6" si="6">IF(AV7="",NA(),AV7)</f>
        <v>-</v>
      </c>
      <c r="AW6" s="35" t="str">
        <f t="shared" si="6"/>
        <v>-</v>
      </c>
      <c r="AX6" s="35" t="str">
        <f t="shared" si="6"/>
        <v>-</v>
      </c>
      <c r="AY6" s="35">
        <f t="shared" si="6"/>
        <v>107.35</v>
      </c>
      <c r="AZ6" s="35" t="str">
        <f t="shared" si="6"/>
        <v>-</v>
      </c>
      <c r="BA6" s="35" t="str">
        <f t="shared" si="6"/>
        <v>-</v>
      </c>
      <c r="BB6" s="35" t="str">
        <f t="shared" si="6"/>
        <v>-</v>
      </c>
      <c r="BC6" s="35" t="str">
        <f t="shared" si="6"/>
        <v>-</v>
      </c>
      <c r="BD6" s="35">
        <f t="shared" si="6"/>
        <v>53.11</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807.81</v>
      </c>
      <c r="BP6" s="34" t="str">
        <f>IF(BP7="","",IF(BP7="-","【-】","【"&amp;SUBSTITUTE(TEXT(BP7,"#,##0.00"),"-","△")&amp;"】"))</f>
        <v>【1,042.34】</v>
      </c>
      <c r="BQ6" s="35" t="str">
        <f>IF(BQ7="",NA(),BQ7)</f>
        <v>-</v>
      </c>
      <c r="BR6" s="35" t="str">
        <f t="shared" ref="BR6:BZ6" si="8">IF(BR7="",NA(),BR7)</f>
        <v>-</v>
      </c>
      <c r="BS6" s="35" t="str">
        <f t="shared" si="8"/>
        <v>-</v>
      </c>
      <c r="BT6" s="35" t="str">
        <f t="shared" si="8"/>
        <v>-</v>
      </c>
      <c r="BU6" s="35">
        <f t="shared" si="8"/>
        <v>15.33</v>
      </c>
      <c r="BV6" s="35" t="str">
        <f t="shared" si="8"/>
        <v>-</v>
      </c>
      <c r="BW6" s="35" t="str">
        <f t="shared" si="8"/>
        <v>-</v>
      </c>
      <c r="BX6" s="35" t="str">
        <f t="shared" si="8"/>
        <v>-</v>
      </c>
      <c r="BY6" s="35" t="str">
        <f t="shared" si="8"/>
        <v>-</v>
      </c>
      <c r="BZ6" s="35">
        <f t="shared" si="8"/>
        <v>49.44</v>
      </c>
      <c r="CA6" s="34" t="str">
        <f>IF(CA7="","",IF(CA7="-","【-】","【"&amp;SUBSTITUTE(TEXT(CA7,"#,##0.00"),"-","△")&amp;"】"))</f>
        <v>【42.60】</v>
      </c>
      <c r="CB6" s="35" t="str">
        <f>IF(CB7="",NA(),CB7)</f>
        <v>-</v>
      </c>
      <c r="CC6" s="35" t="str">
        <f t="shared" ref="CC6:CK6" si="9">IF(CC7="",NA(),CC7)</f>
        <v>-</v>
      </c>
      <c r="CD6" s="35" t="str">
        <f t="shared" si="9"/>
        <v>-</v>
      </c>
      <c r="CE6" s="35" t="str">
        <f t="shared" si="9"/>
        <v>-</v>
      </c>
      <c r="CF6" s="35">
        <f t="shared" si="9"/>
        <v>1168.53</v>
      </c>
      <c r="CG6" s="35" t="str">
        <f t="shared" si="9"/>
        <v>-</v>
      </c>
      <c r="CH6" s="35" t="str">
        <f t="shared" si="9"/>
        <v>-</v>
      </c>
      <c r="CI6" s="35" t="str">
        <f t="shared" si="9"/>
        <v>-</v>
      </c>
      <c r="CJ6" s="35" t="str">
        <f t="shared" si="9"/>
        <v>-</v>
      </c>
      <c r="CK6" s="35">
        <f t="shared" si="9"/>
        <v>343.49</v>
      </c>
      <c r="CL6" s="34" t="str">
        <f>IF(CL7="","",IF(CL7="-","【-】","【"&amp;SUBSTITUTE(TEXT(CL7,"#,##0.00"),"-","△")&amp;"】"))</f>
        <v>【410.22】</v>
      </c>
      <c r="CM6" s="35" t="str">
        <f>IF(CM7="",NA(),CM7)</f>
        <v>-</v>
      </c>
      <c r="CN6" s="35" t="str">
        <f t="shared" ref="CN6:CV6" si="10">IF(CN7="",NA(),CN7)</f>
        <v>-</v>
      </c>
      <c r="CO6" s="35" t="str">
        <f t="shared" si="10"/>
        <v>-</v>
      </c>
      <c r="CP6" s="35" t="str">
        <f t="shared" si="10"/>
        <v>-</v>
      </c>
      <c r="CQ6" s="35">
        <f t="shared" si="10"/>
        <v>100</v>
      </c>
      <c r="CR6" s="35" t="str">
        <f t="shared" si="10"/>
        <v>-</v>
      </c>
      <c r="CS6" s="35" t="str">
        <f t="shared" si="10"/>
        <v>-</v>
      </c>
      <c r="CT6" s="35" t="str">
        <f t="shared" si="10"/>
        <v>-</v>
      </c>
      <c r="CU6" s="35" t="str">
        <f t="shared" si="10"/>
        <v>-</v>
      </c>
      <c r="CV6" s="35">
        <f t="shared" si="10"/>
        <v>40.29</v>
      </c>
      <c r="CW6" s="34" t="str">
        <f>IF(CW7="","",IF(CW7="-","【-】","【"&amp;SUBSTITUTE(TEXT(CW7,"#,##0.00"),"-","△")&amp;"】"))</f>
        <v>【32.98】</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87.49</v>
      </c>
      <c r="DH6" s="34" t="str">
        <f>IF(DH7="","",IF(DH7="-","【-】","【"&amp;SUBSTITUTE(TEXT(DH7,"#,##0.00"),"-","△")&amp;"】"))</f>
        <v>【80.45】</v>
      </c>
      <c r="DI6" s="35" t="str">
        <f>IF(DI7="",NA(),DI7)</f>
        <v>-</v>
      </c>
      <c r="DJ6" s="35" t="str">
        <f t="shared" ref="DJ6:DR6" si="12">IF(DJ7="",NA(),DJ7)</f>
        <v>-</v>
      </c>
      <c r="DK6" s="35" t="str">
        <f t="shared" si="12"/>
        <v>-</v>
      </c>
      <c r="DL6" s="35" t="str">
        <f t="shared" si="12"/>
        <v>-</v>
      </c>
      <c r="DM6" s="35">
        <f t="shared" si="12"/>
        <v>4.2300000000000004</v>
      </c>
      <c r="DN6" s="35" t="str">
        <f t="shared" si="12"/>
        <v>-</v>
      </c>
      <c r="DO6" s="35" t="str">
        <f t="shared" si="12"/>
        <v>-</v>
      </c>
      <c r="DP6" s="35" t="str">
        <f t="shared" si="12"/>
        <v>-</v>
      </c>
      <c r="DQ6" s="35" t="str">
        <f t="shared" si="12"/>
        <v>-</v>
      </c>
      <c r="DR6" s="35">
        <f t="shared" si="12"/>
        <v>29.9</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【1.09】</v>
      </c>
    </row>
    <row r="7" spans="1:148" s="36" customFormat="1" x14ac:dyDescent="0.15">
      <c r="A7" s="28"/>
      <c r="B7" s="37">
        <v>2020</v>
      </c>
      <c r="C7" s="37">
        <v>42145</v>
      </c>
      <c r="D7" s="37">
        <v>46</v>
      </c>
      <c r="E7" s="37">
        <v>17</v>
      </c>
      <c r="F7" s="37">
        <v>6</v>
      </c>
      <c r="G7" s="37">
        <v>0</v>
      </c>
      <c r="H7" s="37" t="s">
        <v>96</v>
      </c>
      <c r="I7" s="37" t="s">
        <v>97</v>
      </c>
      <c r="J7" s="37" t="s">
        <v>98</v>
      </c>
      <c r="K7" s="37" t="s">
        <v>99</v>
      </c>
      <c r="L7" s="37" t="s">
        <v>100</v>
      </c>
      <c r="M7" s="37" t="s">
        <v>101</v>
      </c>
      <c r="N7" s="38" t="s">
        <v>102</v>
      </c>
      <c r="O7" s="38">
        <v>93.84</v>
      </c>
      <c r="P7" s="38">
        <v>0.43</v>
      </c>
      <c r="Q7" s="38">
        <v>100</v>
      </c>
      <c r="R7" s="38">
        <v>3575</v>
      </c>
      <c r="S7" s="38">
        <v>39588</v>
      </c>
      <c r="T7" s="38">
        <v>101.3</v>
      </c>
      <c r="U7" s="38">
        <v>390.8</v>
      </c>
      <c r="V7" s="38">
        <v>168</v>
      </c>
      <c r="W7" s="38">
        <v>0.09</v>
      </c>
      <c r="X7" s="38">
        <v>1866.67</v>
      </c>
      <c r="Y7" s="38" t="s">
        <v>102</v>
      </c>
      <c r="Z7" s="38" t="s">
        <v>102</v>
      </c>
      <c r="AA7" s="38" t="s">
        <v>102</v>
      </c>
      <c r="AB7" s="38" t="s">
        <v>102</v>
      </c>
      <c r="AC7" s="38">
        <v>95.75</v>
      </c>
      <c r="AD7" s="38" t="s">
        <v>102</v>
      </c>
      <c r="AE7" s="38" t="s">
        <v>102</v>
      </c>
      <c r="AF7" s="38" t="s">
        <v>102</v>
      </c>
      <c r="AG7" s="38" t="s">
        <v>102</v>
      </c>
      <c r="AH7" s="38">
        <v>95.71</v>
      </c>
      <c r="AI7" s="38">
        <v>99.28</v>
      </c>
      <c r="AJ7" s="38" t="s">
        <v>102</v>
      </c>
      <c r="AK7" s="38" t="s">
        <v>102</v>
      </c>
      <c r="AL7" s="38" t="s">
        <v>102</v>
      </c>
      <c r="AM7" s="38" t="s">
        <v>102</v>
      </c>
      <c r="AN7" s="38">
        <v>87.04</v>
      </c>
      <c r="AO7" s="38" t="s">
        <v>102</v>
      </c>
      <c r="AP7" s="38" t="s">
        <v>102</v>
      </c>
      <c r="AQ7" s="38" t="s">
        <v>102</v>
      </c>
      <c r="AR7" s="38" t="s">
        <v>102</v>
      </c>
      <c r="AS7" s="38">
        <v>11.66</v>
      </c>
      <c r="AT7" s="38">
        <v>86.39</v>
      </c>
      <c r="AU7" s="38" t="s">
        <v>102</v>
      </c>
      <c r="AV7" s="38" t="s">
        <v>102</v>
      </c>
      <c r="AW7" s="38" t="s">
        <v>102</v>
      </c>
      <c r="AX7" s="38" t="s">
        <v>102</v>
      </c>
      <c r="AY7" s="38">
        <v>107.35</v>
      </c>
      <c r="AZ7" s="38" t="s">
        <v>102</v>
      </c>
      <c r="BA7" s="38" t="s">
        <v>102</v>
      </c>
      <c r="BB7" s="38" t="s">
        <v>102</v>
      </c>
      <c r="BC7" s="38" t="s">
        <v>102</v>
      </c>
      <c r="BD7" s="38">
        <v>53.11</v>
      </c>
      <c r="BE7" s="38">
        <v>58.47</v>
      </c>
      <c r="BF7" s="38" t="s">
        <v>102</v>
      </c>
      <c r="BG7" s="38" t="s">
        <v>102</v>
      </c>
      <c r="BH7" s="38" t="s">
        <v>102</v>
      </c>
      <c r="BI7" s="38" t="s">
        <v>102</v>
      </c>
      <c r="BJ7" s="38">
        <v>0</v>
      </c>
      <c r="BK7" s="38" t="s">
        <v>102</v>
      </c>
      <c r="BL7" s="38" t="s">
        <v>102</v>
      </c>
      <c r="BM7" s="38" t="s">
        <v>102</v>
      </c>
      <c r="BN7" s="38" t="s">
        <v>102</v>
      </c>
      <c r="BO7" s="38">
        <v>807.81</v>
      </c>
      <c r="BP7" s="38">
        <v>1042.3399999999999</v>
      </c>
      <c r="BQ7" s="38" t="s">
        <v>102</v>
      </c>
      <c r="BR7" s="38" t="s">
        <v>102</v>
      </c>
      <c r="BS7" s="38" t="s">
        <v>102</v>
      </c>
      <c r="BT7" s="38" t="s">
        <v>102</v>
      </c>
      <c r="BU7" s="38">
        <v>15.33</v>
      </c>
      <c r="BV7" s="38" t="s">
        <v>102</v>
      </c>
      <c r="BW7" s="38" t="s">
        <v>102</v>
      </c>
      <c r="BX7" s="38" t="s">
        <v>102</v>
      </c>
      <c r="BY7" s="38" t="s">
        <v>102</v>
      </c>
      <c r="BZ7" s="38">
        <v>49.44</v>
      </c>
      <c r="CA7" s="38">
        <v>42.6</v>
      </c>
      <c r="CB7" s="38" t="s">
        <v>102</v>
      </c>
      <c r="CC7" s="38" t="s">
        <v>102</v>
      </c>
      <c r="CD7" s="38" t="s">
        <v>102</v>
      </c>
      <c r="CE7" s="38" t="s">
        <v>102</v>
      </c>
      <c r="CF7" s="38">
        <v>1168.53</v>
      </c>
      <c r="CG7" s="38" t="s">
        <v>102</v>
      </c>
      <c r="CH7" s="38" t="s">
        <v>102</v>
      </c>
      <c r="CI7" s="38" t="s">
        <v>102</v>
      </c>
      <c r="CJ7" s="38" t="s">
        <v>102</v>
      </c>
      <c r="CK7" s="38">
        <v>343.49</v>
      </c>
      <c r="CL7" s="38">
        <v>410.22</v>
      </c>
      <c r="CM7" s="38" t="s">
        <v>102</v>
      </c>
      <c r="CN7" s="38" t="s">
        <v>102</v>
      </c>
      <c r="CO7" s="38" t="s">
        <v>102</v>
      </c>
      <c r="CP7" s="38" t="s">
        <v>102</v>
      </c>
      <c r="CQ7" s="38">
        <v>100</v>
      </c>
      <c r="CR7" s="38" t="s">
        <v>102</v>
      </c>
      <c r="CS7" s="38" t="s">
        <v>102</v>
      </c>
      <c r="CT7" s="38" t="s">
        <v>102</v>
      </c>
      <c r="CU7" s="38" t="s">
        <v>102</v>
      </c>
      <c r="CV7" s="38">
        <v>40.29</v>
      </c>
      <c r="CW7" s="38">
        <v>32.979999999999997</v>
      </c>
      <c r="CX7" s="38" t="s">
        <v>102</v>
      </c>
      <c r="CY7" s="38" t="s">
        <v>102</v>
      </c>
      <c r="CZ7" s="38" t="s">
        <v>102</v>
      </c>
      <c r="DA7" s="38" t="s">
        <v>102</v>
      </c>
      <c r="DB7" s="38">
        <v>100</v>
      </c>
      <c r="DC7" s="38" t="s">
        <v>102</v>
      </c>
      <c r="DD7" s="38" t="s">
        <v>102</v>
      </c>
      <c r="DE7" s="38" t="s">
        <v>102</v>
      </c>
      <c r="DF7" s="38" t="s">
        <v>102</v>
      </c>
      <c r="DG7" s="38">
        <v>87.49</v>
      </c>
      <c r="DH7" s="38">
        <v>80.45</v>
      </c>
      <c r="DI7" s="38" t="s">
        <v>102</v>
      </c>
      <c r="DJ7" s="38" t="s">
        <v>102</v>
      </c>
      <c r="DK7" s="38" t="s">
        <v>102</v>
      </c>
      <c r="DL7" s="38" t="s">
        <v>102</v>
      </c>
      <c r="DM7" s="38">
        <v>4.2300000000000004</v>
      </c>
      <c r="DN7" s="38" t="s">
        <v>102</v>
      </c>
      <c r="DO7" s="38" t="s">
        <v>102</v>
      </c>
      <c r="DP7" s="38" t="s">
        <v>102</v>
      </c>
      <c r="DQ7" s="38" t="s">
        <v>102</v>
      </c>
      <c r="DR7" s="38">
        <v>29.9</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2022-01-21T07:41:14Z</cp:lastPrinted>
  <dcterms:created xsi:type="dcterms:W3CDTF">2021-12-03T07:36:02Z</dcterms:created>
  <dcterms:modified xsi:type="dcterms:W3CDTF">2022-01-26T04:38:19Z</dcterms:modified>
  <cp:category/>
</cp:coreProperties>
</file>