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1 栗原市★☆\03 修正\"/>
    </mc:Choice>
  </mc:AlternateContent>
  <workbookProtection workbookAlgorithmName="SHA-512" workbookHashValue="wV+LcpRiZcRj8/8IRYZSsiOulU7KiEm1RHKuQka/ZNNCSH+ZKexUDcErTYYRz/FRCHiXsmB0muqaHa5B8gmcCw==" workbookSaltValue="c29rMhMRi9nwxsN62AwAWg=="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P6" i="5"/>
  <c r="P10" i="4" s="1"/>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H85" i="4"/>
  <c r="G85" i="4"/>
  <c r="F85" i="4"/>
  <c r="E85" i="4"/>
  <c r="AT10" i="4"/>
  <c r="AD10" i="4"/>
  <c r="W10" i="4"/>
  <c r="B10" i="4"/>
  <c r="AT8" i="4"/>
  <c r="AL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<sst xmlns="http://schemas.openxmlformats.org/spreadsheetml/2006/main" count="320" uniqueCount="116">
  <si>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</si>
  <si>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</si>
  <si>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</si>
  <si>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</si>
  <si>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</si>
  <si>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</si>
  <si>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</si>
  <si>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</si>
  <si>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</si>
  <si>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</si>
  <si>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</si>
  <si>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</si>
  <si>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</si>
  <si>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</si>
  <si>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</si>
  <si>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</si>
  <si>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</si>
  <si>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</si>
  <si>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</si>
  <si>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</si>
  <si>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</si>
  <si>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</si>
  <si>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</si>
  <si>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</si>
  <si>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</si>
  <si>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</si>
  <si>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</si>
  <si>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</si>
  <si>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</si>
  <si>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</si>
  <si>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</si>
  <si>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</si>
  <si>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</si>
  <si>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</si>
  <si>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</si>
  <si>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</si>
  <si>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</si>
  <si>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</si>
  <si>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</si>
  <si>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</si>
  <si>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</si>
  <si>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</si>
  <si>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</si>
  <si>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</si>
  <si>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</si>
  <si>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</si>
  <si>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</si>
  <si>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</si>
  <si>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</si>
  <si>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</si>
  <si>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</si>
  <si>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</si>
  <si>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</si>
  <si>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</si>
  <si>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</si>
  <si>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</si>
  <si>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</si>
  <si>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</si>
  <si>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</si>
  <si>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</si>
  <si>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</si>
  <si>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</si>
  <si>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</si>
  <si>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</si>
  <si>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</si>
  <si>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</si>
  <si>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</si>
  <si>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</si>
  <si>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</si>
  <si>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</si>
  <si>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</si>
  <si>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</si>
  <si>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</si>
  <si>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</si>
  <si>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</si>
  <si>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</si>
  <si>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</si>
  <si>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</si>
  <si>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</si>
  <si>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</si>
  <si>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</si>
  <si>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</si>
  <si>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</si>
  <si>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</si>
  <si>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</si>
  <si>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</si>
  <si>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</si>
  <si>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</si>
  <si>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</si>
  <si>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</si>
  <si>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</si>
  <si>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</si>
  <si>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</si>
  <si>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</si>
  <si>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</si>
  <si>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</si>
  <si>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</si>
  <si>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</si>
  <si>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</si>
  <si>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</si>
  <si>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</si>
  <si>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</si>
  <si>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</si>
  <si>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</si>
  <si>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</si>
  <si>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</si>
  <si>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</si>
  <si>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</si>
  <si>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</si>
  <si>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</si>
  <si>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</si>
  <si>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</si>
  <si>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</si>
  <si>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①有形固定資産減価償却率2.86％
償却対象資産の減価償却の指標であり、老朽化の程度は類似団体平均を下回っている。
　公共下水道事業は、平成12年7月から供用開始し、20年が経過している。老朽化の各指標は参考にしつつも、他団体との比較や数値捉われることなく、ストックマネジメント計画に基づき老朽化の実態を把握した上、効果的な対応を図る必要がある。</t>
    <rPh sb="18" eb="20">
      <t>ショウキャク</t>
    </rPh>
    <rPh sb="20" eb="24">
      <t>タイショウシサン</t>
    </rPh>
    <rPh sb="25" eb="29">
      <t>ゲンカショウキャク</t>
    </rPh>
    <rPh sb="30" eb="32">
      <t>シヒョウ</t>
    </rPh>
    <rPh sb="139" eb="141">
      <t>ケイカク</t>
    </rPh>
    <rPh sb="142" eb="143">
      <t>モト</t>
    </rPh>
    <rPh sb="165" eb="166">
      <t>ハカ</t>
    </rPh>
    <rPh sb="167" eb="169">
      <t>ヒツヨウ</t>
    </rPh>
    <phoneticPr fontId="4"/>
  </si>
  <si>
    <t xml:space="preserve"> 令和2年4月から栗原市は、公営企業法を適用し特別会計から公営企業会計へ移行したため、各項目の指標は前年度と比較し皆増となっている。
①経常収支比率103.32％
経常的収支比率は100%以上となっており、単年度収支では黒字である。しかし、維持管理経費は増加傾向にあり、使用料収入のみでは経費を回収しきれていない状況である。
③流動比率23.66％
短期的な支払能力を示す値であり、類似団体の平均値を下回っている。これは企業債の償還金が多いためであり、より支払い能力を高めるため経営改善を図っていく必要がある。
④企業債残高対事業規模比率486.52％
下水道使用料に対する企業債残高の大きさは類似団体平均を下回り、規模に見合った借入がなされている。
⑤経費回収率69.29％
回収すべき経費を使用料で賄えておらず、より一層の収入の確保と汚水処理経費の節減に努めることが必要である。
⑥汚水処理原価308.06円
汚水処理に要した1㎥あたり費用は、類似団体と比較し高く、より効率的な汚水処理が必要である。
⑧水洗化率71.05％
類似団体と比較し平均値を下回っており、更なる水洗化の促進が必要である。</t>
    <rPh sb="1" eb="3">
      <t>レイワ</t>
    </rPh>
    <rPh sb="4" eb="5">
      <t>ネン</t>
    </rPh>
    <rPh sb="9" eb="12">
      <t>クリハラシ</t>
    </rPh>
    <rPh sb="23" eb="27">
      <t>トクベツカイケイ</t>
    </rPh>
    <rPh sb="44" eb="46">
      <t>コウモク</t>
    </rPh>
    <rPh sb="54" eb="56">
      <t>ヒカク</t>
    </rPh>
    <rPh sb="87" eb="89">
      <t>ヒリツ</t>
    </rPh>
    <rPh sb="94" eb="96">
      <t>イジョウ</t>
    </rPh>
    <rPh sb="103" eb="108">
      <t>タンネンドシュウシ</t>
    </rPh>
    <rPh sb="110" eb="112">
      <t>クロジ</t>
    </rPh>
    <rPh sb="191" eb="195">
      <t>ルイジダンタイ</t>
    </rPh>
    <rPh sb="200" eb="202">
      <t>シタマワ</t>
    </rPh>
    <rPh sb="210" eb="213">
      <t>キギョウサイ</t>
    </rPh>
    <rPh sb="214" eb="217">
      <t>ショウカンキン</t>
    </rPh>
    <rPh sb="218" eb="219">
      <t>オオ</t>
    </rPh>
    <rPh sb="239" eb="241">
      <t>ケイエイ</t>
    </rPh>
    <rPh sb="360" eb="362">
      <t>イッソウ</t>
    </rPh>
    <rPh sb="363" eb="365">
      <t>シュウニュウ</t>
    </rPh>
    <rPh sb="366" eb="368">
      <t>カクホ</t>
    </rPh>
    <rPh sb="373" eb="375">
      <t>ケイヒ</t>
    </rPh>
    <rPh sb="379" eb="380">
      <t>ツト</t>
    </rPh>
    <rPh sb="385" eb="387">
      <t>ヒツヨウ</t>
    </rPh>
    <rPh sb="405" eb="406">
      <t>エン</t>
    </rPh>
    <rPh sb="454" eb="457">
      <t>スイセンカ</t>
    </rPh>
    <rPh sb="457" eb="458">
      <t>リツ</t>
    </rPh>
    <rPh sb="473" eb="476">
      <t>ヘイキンチ</t>
    </rPh>
    <rPh sb="477" eb="479">
      <t>シタマワ</t>
    </rPh>
    <rPh sb="484" eb="485">
      <t>サラ</t>
    </rPh>
    <rPh sb="487" eb="490">
      <t>スイセンカ</t>
    </rPh>
    <rPh sb="491" eb="493">
      <t>ソクシン</t>
    </rPh>
    <phoneticPr fontId="4"/>
  </si>
  <si>
    <t>　持続可能な事業の運営を図るため、事業の投資効果を意識した発注及び施工に努め、老朽化する管渠及び処理施設の長寿命化対策に取り組み、今後、老朽化が急速に見込まれる設備機器の更新や刷新をすることで、その機能や性能を維持し、未然の事故防止につなげる。効率的で効果的な事業形態を目指すとともに、収入確保に努め、健全な事業経営につなげていく必要がある。</t>
    <rPh sb="6" eb="8">
      <t>ジギョウ</t>
    </rPh>
    <rPh sb="9" eb="11">
      <t>ウンエイ</t>
    </rPh>
    <rPh sb="12" eb="13">
      <t>ハカ</t>
    </rPh>
    <rPh sb="39" eb="42">
      <t>ロウキュウカ</t>
    </rPh>
    <rPh sb="44" eb="46">
      <t>カンキョ</t>
    </rPh>
    <rPh sb="46" eb="47">
      <t>オヨ</t>
    </rPh>
    <rPh sb="48" eb="52">
      <t>ショリシセツ</t>
    </rPh>
    <rPh sb="114" eb="116">
      <t>ボウシ</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</si>
</sst>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0C-4D20-BC68-F63BCCA63F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940C-4D20-BC68-F63BCCA63F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8-4315-AD9D-59624CE696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9DB8-4315-AD9D-59624CE696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71.05</c:v>
                </c:pt>
              </c:numCache>
            </c:numRef>
          </c:val>
          <c:extLst>
            <c:ext xmlns:c16="http://schemas.microsoft.com/office/drawing/2014/chart" uri="{C3380CC4-5D6E-409C-BE32-E72D297353CC}">
              <c16:uniqueId val="{00000000-6E83-446D-BC8E-1BC29B5A46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6E83-446D-BC8E-1BC29B5A46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103.32</c:v>
                </c:pt>
              </c:numCache>
            </c:numRef>
          </c:val>
          <c:extLst>
            <c:ext xmlns:c16="http://schemas.microsoft.com/office/drawing/2014/chart" uri="{C3380CC4-5D6E-409C-BE32-E72D297353CC}">
              <c16:uniqueId val="{00000000-0CEE-4EE8-9533-BD9C24551B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0CEE-4EE8-9533-BD9C24551B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2.86</c:v>
                </c:pt>
              </c:numCache>
            </c:numRef>
          </c:val>
          <c:extLst>
            <c:ext xmlns:c16="http://schemas.microsoft.com/office/drawing/2014/chart" uri="{C3380CC4-5D6E-409C-BE32-E72D297353CC}">
              <c16:uniqueId val="{00000000-BDED-48CB-8F74-ABC917A963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BDED-48CB-8F74-ABC917A963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11-4CAB-B6CD-0A2354806C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611-4CAB-B6CD-0A2354806C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7F-425F-B2C9-463E3CCD8B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F17F-425F-B2C9-463E3CCD8B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23.66</c:v>
                </c:pt>
              </c:numCache>
            </c:numRef>
          </c:val>
          <c:extLst>
            <c:ext xmlns:c16="http://schemas.microsoft.com/office/drawing/2014/chart" uri="{C3380CC4-5D6E-409C-BE32-E72D297353CC}">
              <c16:uniqueId val="{00000000-1694-49D1-8074-AE6D0A3281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1694-49D1-8074-AE6D0A3281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486.52</c:v>
                </c:pt>
              </c:numCache>
            </c:numRef>
          </c:val>
          <c:extLst>
            <c:ext xmlns:c16="http://schemas.microsoft.com/office/drawing/2014/chart" uri="{C3380CC4-5D6E-409C-BE32-E72D297353CC}">
              <c16:uniqueId val="{00000000-B558-4162-959A-D666E42494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B558-4162-959A-D666E42494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69.290000000000006</c:v>
                </c:pt>
              </c:numCache>
            </c:numRef>
          </c:val>
          <c:extLst>
            <c:ext xmlns:c16="http://schemas.microsoft.com/office/drawing/2014/chart" uri="{C3380CC4-5D6E-409C-BE32-E72D297353CC}">
              <c16:uniqueId val="{00000000-79DB-4F06-B9DB-58F4CBB204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79DB-4F06-B9DB-58F4CBB204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308.06</c:v>
                </c:pt>
              </c:numCache>
            </c:numRef>
          </c:val>
          <c:extLst>
            <c:ext xmlns:c16="http://schemas.microsoft.com/office/drawing/2014/chart" uri="{C3380CC4-5D6E-409C-BE32-E72D297353CC}">
              <c16:uniqueId val="{00000000-104D-4327-92F0-1061A8C98C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104D-4327-92F0-1061A8C98C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栗原市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Cc2</v>
      </c>
      <c r="X8" s="84"/>
      <c r="Y8" s="84"/>
      <c r="Z8" s="84"/>
      <c r="AA8" s="84"/>
      <c r="AB8" s="84"/>
      <c r="AC8" s="84"/>
      <c r="AD8" s="85" t="str">
        <f>データ!$M$6</f>
        <v>非設置</v>
      </c>
      <c r="AE8" s="85"/>
      <c r="AF8" s="85"/>
      <c r="AG8" s="85"/>
      <c r="AH8" s="85"/>
      <c r="AI8" s="85"/>
      <c r="AJ8" s="85"/>
      <c r="AK8" s="3"/>
      <c r="AL8" s="81">
        <f>データ!S6</f>
        <v>65811</v>
      </c>
      <c r="AM8" s="81"/>
      <c r="AN8" s="81"/>
      <c r="AO8" s="81"/>
      <c r="AP8" s="81"/>
      <c r="AQ8" s="81"/>
      <c r="AR8" s="81"/>
      <c r="AS8" s="81"/>
      <c r="AT8" s="80">
        <f>データ!T6</f>
        <v>804.97</v>
      </c>
      <c r="AU8" s="80"/>
      <c r="AV8" s="80"/>
      <c r="AW8" s="80"/>
      <c r="AX8" s="80"/>
      <c r="AY8" s="80"/>
      <c r="AZ8" s="80"/>
      <c r="BA8" s="80"/>
      <c r="BB8" s="80">
        <f>データ!U6</f>
        <v>81.760000000000005</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41.2</v>
      </c>
      <c r="J10" s="80"/>
      <c r="K10" s="80"/>
      <c r="L10" s="80"/>
      <c r="M10" s="80"/>
      <c r="N10" s="80"/>
      <c r="O10" s="80"/>
      <c r="P10" s="80">
        <f>データ!P6</f>
        <v>17.59</v>
      </c>
      <c r="Q10" s="80"/>
      <c r="R10" s="80"/>
      <c r="S10" s="80"/>
      <c r="T10" s="80"/>
      <c r="U10" s="80"/>
      <c r="V10" s="80"/>
      <c r="W10" s="80">
        <f>データ!Q6</f>
        <v>92.87</v>
      </c>
      <c r="X10" s="80"/>
      <c r="Y10" s="80"/>
      <c r="Z10" s="80"/>
      <c r="AA10" s="80"/>
      <c r="AB10" s="80"/>
      <c r="AC10" s="80"/>
      <c r="AD10" s="81">
        <f>データ!R6</f>
        <v>4070</v>
      </c>
      <c r="AE10" s="81"/>
      <c r="AF10" s="81"/>
      <c r="AG10" s="81"/>
      <c r="AH10" s="81"/>
      <c r="AI10" s="81"/>
      <c r="AJ10" s="81"/>
      <c r="AK10" s="2"/>
      <c r="AL10" s="81">
        <f>データ!V6</f>
        <v>11510</v>
      </c>
      <c r="AM10" s="81"/>
      <c r="AN10" s="81"/>
      <c r="AO10" s="81"/>
      <c r="AP10" s="81"/>
      <c r="AQ10" s="81"/>
      <c r="AR10" s="81"/>
      <c r="AS10" s="81"/>
      <c r="AT10" s="80">
        <f>データ!W6</f>
        <v>4.55</v>
      </c>
      <c r="AU10" s="80"/>
      <c r="AV10" s="80"/>
      <c r="AW10" s="80"/>
      <c r="AX10" s="80"/>
      <c r="AY10" s="80"/>
      <c r="AZ10" s="80"/>
      <c r="BA10" s="80"/>
      <c r="BB10" s="80">
        <f>データ!X6</f>
        <v>2529.67</v>
      </c>
      <c r="BC10" s="80"/>
      <c r="BD10" s="80"/>
      <c r="BE10" s="80"/>
      <c r="BF10" s="80"/>
      <c r="BG10" s="80"/>
      <c r="BH10" s="80"/>
      <c r="BI10" s="80"/>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114</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2Gu+xH//BdjsHe5qLhINFkc/iJ7edRYACg06243EH3fOvgLBXTlDf3bJvwmTcpkaRx3pHtxhYtIdKCDLalNmw==" saltValue="doq0WUBMl0YHIiG1y2NN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42137</v>
      </c>
      <c r="D6" s="33">
        <f t="shared" si="3"/>
        <v>46</v>
      </c>
      <c r="E6" s="33">
        <f t="shared" si="3"/>
        <v>17</v>
      </c>
      <c r="F6" s="33">
        <f t="shared" si="3"/>
        <v>1</v>
      </c>
      <c r="G6" s="33">
        <f t="shared" si="3"/>
        <v>0</v>
      </c>
      <c r="H6" s="33" t="str">
        <f t="shared" si="3"/>
        <v>宮城県　栗原市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41.2</v>
      </c>
      <c r="P6" s="34">
        <f t="shared" si="3"/>
        <v>17.59</v>
      </c>
      <c r="Q6" s="34">
        <f t="shared" si="3"/>
        <v>92.87</v>
      </c>
      <c r="R6" s="34">
        <f t="shared" si="3"/>
        <v>4070</v>
      </c>
      <c r="S6" s="34">
        <f t="shared" si="3"/>
        <v>65811</v>
      </c>
      <c r="T6" s="34">
        <f t="shared" si="3"/>
        <v>804.97</v>
      </c>
      <c r="U6" s="34">
        <f t="shared" si="3"/>
        <v>81.760000000000005</v>
      </c>
      <c r="V6" s="34">
        <f t="shared" si="3"/>
        <v>11510</v>
      </c>
      <c r="W6" s="34">
        <f t="shared" si="3"/>
        <v>4.55</v>
      </c>
      <c r="X6" s="34">
        <f t="shared" si="3"/>
        <v>2529.67</v>
      </c>
      <c r="Y6" s="35" t="str">
        <f>IF(Y7="",NA(),Y7)</f>
        <v>-</v>
      </c>
      <c r="Z6" s="35" t="str">
        <f t="shared" ref="Z6:AH6" si="4">IF(Z7="",NA(),Z7)</f>
        <v>-</v>
      </c>
      <c r="AA6" s="35" t="str">
        <f t="shared" si="4"/>
        <v>-</v>
      </c>
      <c r="AB6" s="35" t="str">
        <f t="shared" si="4"/>
        <v>-</v>
      </c>
      <c r="AC6" s="35">
        <f t="shared" si="4"/>
        <v>103.32</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23.66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486.52</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69.290000000000006</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308.06</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71.05</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2.86</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42137</v>
      </c>
      <c r="D7" s="37">
        <v>46</v>
      </c>
      <c r="E7" s="37">
        <v>17</v>
      </c>
      <c r="F7" s="37">
        <v>1</v>
      </c>
      <c r="G7" s="37">
        <v>0</v>
      </c>
      <c r="H7" s="37" t="s">
        <v>96</v>
      </c>
      <c r="I7" s="37" t="s">
        <v>97</v>
      </c>
      <c r="J7" s="37" t="s">
        <v>98</v>
      </c>
      <c r="K7" s="37" t="s">
        <v>99</v>
      </c>
      <c r="L7" s="37" t="s">
        <v>100</v>
      </c>
      <c r="M7" s="37" t="s">
        <v>101</v>
      </c>
      <c r="N7" s="38" t="s">
        <v>102</v>
      </c>
      <c r="O7" s="38">
        <v>41.2</v>
      </c>
      <c r="P7" s="38">
        <v>17.59</v>
      </c>
      <c r="Q7" s="38">
        <v>92.87</v>
      </c>
      <c r="R7" s="38">
        <v>4070</v>
      </c>
      <c r="S7" s="38">
        <v>65811</v>
      </c>
      <c r="T7" s="38">
        <v>804.97</v>
      </c>
      <c r="U7" s="38">
        <v>81.760000000000005</v>
      </c>
      <c r="V7" s="38">
        <v>11510</v>
      </c>
      <c r="W7" s="38">
        <v>4.55</v>
      </c>
      <c r="X7" s="38">
        <v>2529.67</v>
      </c>
      <c r="Y7" s="38" t="s">
        <v>102</v>
      </c>
      <c r="Z7" s="38" t="s">
        <v>102</v>
      </c>
      <c r="AA7" s="38" t="s">
        <v>102</v>
      </c>
      <c r="AB7" s="38" t="s">
        <v>102</v>
      </c>
      <c r="AC7" s="38">
        <v>103.32</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23.66</v>
      </c>
      <c r="AZ7" s="38" t="s">
        <v>102</v>
      </c>
      <c r="BA7" s="38" t="s">
        <v>102</v>
      </c>
      <c r="BB7" s="38" t="s">
        <v>102</v>
      </c>
      <c r="BC7" s="38" t="s">
        <v>102</v>
      </c>
      <c r="BD7" s="38">
        <v>40.67</v>
      </c>
      <c r="BE7" s="38">
        <v>67.52</v>
      </c>
      <c r="BF7" s="38" t="s">
        <v>102</v>
      </c>
      <c r="BG7" s="38" t="s">
        <v>102</v>
      </c>
      <c r="BH7" s="38" t="s">
        <v>102</v>
      </c>
      <c r="BI7" s="38" t="s">
        <v>102</v>
      </c>
      <c r="BJ7" s="38">
        <v>486.52</v>
      </c>
      <c r="BK7" s="38" t="s">
        <v>102</v>
      </c>
      <c r="BL7" s="38" t="s">
        <v>102</v>
      </c>
      <c r="BM7" s="38" t="s">
        <v>102</v>
      </c>
      <c r="BN7" s="38" t="s">
        <v>102</v>
      </c>
      <c r="BO7" s="38">
        <v>1050.51</v>
      </c>
      <c r="BP7" s="38">
        <v>705.21</v>
      </c>
      <c r="BQ7" s="38" t="s">
        <v>102</v>
      </c>
      <c r="BR7" s="38" t="s">
        <v>102</v>
      </c>
      <c r="BS7" s="38" t="s">
        <v>102</v>
      </c>
      <c r="BT7" s="38" t="s">
        <v>102</v>
      </c>
      <c r="BU7" s="38">
        <v>69.290000000000006</v>
      </c>
      <c r="BV7" s="38" t="s">
        <v>102</v>
      </c>
      <c r="BW7" s="38" t="s">
        <v>102</v>
      </c>
      <c r="BX7" s="38" t="s">
        <v>102</v>
      </c>
      <c r="BY7" s="38" t="s">
        <v>102</v>
      </c>
      <c r="BZ7" s="38">
        <v>82.65</v>
      </c>
      <c r="CA7" s="38">
        <v>98.96</v>
      </c>
      <c r="CB7" s="38" t="s">
        <v>102</v>
      </c>
      <c r="CC7" s="38" t="s">
        <v>102</v>
      </c>
      <c r="CD7" s="38" t="s">
        <v>102</v>
      </c>
      <c r="CE7" s="38" t="s">
        <v>102</v>
      </c>
      <c r="CF7" s="38">
        <v>308.06</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71.05</v>
      </c>
      <c r="DC7" s="38" t="s">
        <v>102</v>
      </c>
      <c r="DD7" s="38" t="s">
        <v>102</v>
      </c>
      <c r="DE7" s="38" t="s">
        <v>102</v>
      </c>
      <c r="DF7" s="38" t="s">
        <v>102</v>
      </c>
      <c r="DG7" s="38">
        <v>82.08</v>
      </c>
      <c r="DH7" s="38">
        <v>95.57</v>
      </c>
      <c r="DI7" s="38" t="s">
        <v>102</v>
      </c>
      <c r="DJ7" s="38" t="s">
        <v>102</v>
      </c>
      <c r="DK7" s="38" t="s">
        <v>102</v>
      </c>
      <c r="DL7" s="38" t="s">
        <v>102</v>
      </c>
      <c r="DM7" s="38">
        <v>2.86</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2022-02-07T08:01:03Z</cp:lastPrinted>
  <dcterms:created xsi:type="dcterms:W3CDTF">2021-12-03T07:07:22Z</dcterms:created>
  <dcterms:modified xsi:type="dcterms:W3CDTF">2022-02-07T08:01:04Z</dcterms:modified>
  <cp:category/>
</cp:coreProperties>
</file>