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05 白石市★\"/>
    </mc:Choice>
  </mc:AlternateContent>
  <workbookProtection workbookAlgorithmName="SHA-512" workbookHashValue="IooEvwyyEnel1Cof+32oiyziG05fS4LD85NfHloiq46aGV6O0gs5EYkDw29NLDajGZJR+VSL+4WrIdaHcBQ1Rw==" workbookSaltValue="n6GlQfqygTLXMw4vQwrIOQ==" workbookSpinCount="100000" lockStructure="1"/>
  <bookViews>
    <workbookView showHorizontalScroll="0" showVerticalScroll="0" showSheetTabs="0" xWindow="0" yWindow="0" windowWidth="20490" windowHeight="705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B10" i="4"/>
  <c r="AL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<sst xmlns="http://schemas.openxmlformats.org/spreadsheetml/2006/main" count="231" uniqueCount="117">
  <si>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</si>
  <si>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</si>
  <si>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</si>
  <si>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</si>
  <si>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</si>
  <si>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</si>
  <si>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</si>
  <si>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</si>
  <si>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</si>
  <si>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</si>
  <si>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</si>
  <si>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</si>
  <si>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</si>
  <si>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</si>
  <si>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</si>
  <si>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</si>
  <si>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</si>
  <si>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</si>
  <si>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</si>
  <si>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</si>
  <si>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</si>
  <si>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</si>
  <si>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</si>
  <si>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</si>
  <si>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</si>
  <si>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</si>
  <si>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</si>
  <si>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</si>
  <si>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</si>
  <si>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</si>
  <si>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</si>
  <si>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</si>
  <si>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</si>
  <si>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</si>
  <si>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</si>
  <si>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</si>
  <si>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</si>
  <si>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</si>
  <si>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</si>
  <si>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</si>
  <si>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</si>
  <si>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</si>
  <si>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</si>
  <si>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</si>
  <si>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</si>
  <si>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</si>
  <si>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</si>
  <si>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</si>
  <si>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</si>
  <si>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</si>
  <si>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</si>
  <si>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</si>
  <si>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</si>
  <si>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</si>
  <si>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</si>
  <si>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</si>
  <si>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</si>
  <si>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</si>
  <si>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</si>
  <si>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</si>
  <si>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</si>
  <si>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</si>
  <si>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</si>
  <si>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</si>
  <si>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</si>
  <si>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</si>
  <si>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</si>
  <si>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</si>
  <si>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</si>
  <si>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</si>
  <si>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</si>
  <si>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</si>
  <si>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</si>
  <si>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</si>
  <si>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</si>
  <si>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</si>
  <si>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</si>
  <si>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</si>
  <si>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</si>
  <si>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</si>
  <si>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</si>
  <si>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</si>
  <si>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</si>
  <si>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</si>
  <si>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</si>
  <si>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</si>
  <si>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</si>
  <si>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</si>
  <si>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</si>
  <si>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</si>
  <si>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</si>
  <si>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</si>
  <si>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</si>
  <si>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</si>
  <si>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</si>
  <si>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</si>
  <si>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</si>
  <si>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</si>
  <si>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</si>
  <si>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</si>
  <si>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</si>
  <si>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</si>
  <si>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</si>
  <si>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</si>
  <si>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</si>
  <si>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</si>
  <si>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</si>
  <si>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</si>
  <si>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</si>
  <si>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</si>
  <si>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</si>
  <si>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</si>
  <si>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</si>
  <si>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</si>
  <si>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改善率は、令和元年度に引き続き令和2年度においても管渠更新工事の実施がなかったため0％となっている。また、管渠老朽化率についても、まだ法定耐用年数を超える管渠がないため、0％となっている。しかしながら、有形固定資産減価償却率は、年々数値が増加しており、法定耐用年数に近い資産が増えていることを示している。ビジョンに基づき、計画的な更新投資や維持補修に努めていく。</t>
    <rPh sb="1" eb="6">
      <t>カンキョカイゼンリツ</t>
    </rPh>
    <rPh sb="8" eb="10">
      <t>レイワ</t>
    </rPh>
    <rPh sb="10" eb="13">
      <t>ガンネンド</t>
    </rPh>
    <rPh sb="14" eb="15">
      <t>ヒ</t>
    </rPh>
    <rPh sb="16" eb="17">
      <t>ツヅ</t>
    </rPh>
    <rPh sb="18" eb="20">
      <t>レイワ</t>
    </rPh>
    <rPh sb="21" eb="23">
      <t>ネンド</t>
    </rPh>
    <rPh sb="28" eb="34">
      <t>カンキョコウシンコウジ</t>
    </rPh>
    <rPh sb="35" eb="37">
      <t>ジッシ</t>
    </rPh>
    <rPh sb="56" eb="62">
      <t>カンキョロウキュウカリツ</t>
    </rPh>
    <rPh sb="70" eb="72">
      <t>ホウテイ</t>
    </rPh>
    <rPh sb="72" eb="74">
      <t>タイヨウ</t>
    </rPh>
    <rPh sb="74" eb="76">
      <t>ネンスウ</t>
    </rPh>
    <rPh sb="77" eb="78">
      <t>コ</t>
    </rPh>
    <rPh sb="80" eb="82">
      <t>カンキョ</t>
    </rPh>
    <rPh sb="104" eb="106">
      <t>ユウケイ</t>
    </rPh>
    <rPh sb="106" eb="110">
      <t>コテイシサン</t>
    </rPh>
    <rPh sb="110" eb="112">
      <t>ゲンカ</t>
    </rPh>
    <rPh sb="112" eb="115">
      <t>ショウキャクリツ</t>
    </rPh>
    <rPh sb="117" eb="119">
      <t>ネンネン</t>
    </rPh>
    <rPh sb="119" eb="121">
      <t>スウチ</t>
    </rPh>
    <rPh sb="122" eb="124">
      <t>ゾウカ</t>
    </rPh>
    <rPh sb="129" eb="131">
      <t>ホウテイ</t>
    </rPh>
    <rPh sb="131" eb="133">
      <t>タイヨウ</t>
    </rPh>
    <rPh sb="133" eb="135">
      <t>ネンスウ</t>
    </rPh>
    <rPh sb="136" eb="137">
      <t>チカ</t>
    </rPh>
    <rPh sb="138" eb="140">
      <t>シサン</t>
    </rPh>
    <rPh sb="141" eb="142">
      <t>フ</t>
    </rPh>
    <rPh sb="149" eb="150">
      <t>シメ</t>
    </rPh>
    <rPh sb="160" eb="161">
      <t>モト</t>
    </rPh>
    <rPh sb="164" eb="167">
      <t>ケイカクテキ</t>
    </rPh>
    <rPh sb="168" eb="170">
      <t>コウシン</t>
    </rPh>
    <rPh sb="170" eb="172">
      <t>トウシ</t>
    </rPh>
    <rPh sb="173" eb="175">
      <t>イジ</t>
    </rPh>
    <rPh sb="175" eb="177">
      <t>ホシュウ</t>
    </rPh>
    <rPh sb="178" eb="179">
      <t>ツト</t>
    </rPh>
    <phoneticPr fontId="4"/>
  </si>
  <si>
    <t>　令和2年度は、平成30年度の使用料改定の効果と、維持管理費の縮減により、昨年度に引き続き累積欠損金の解消に資するところとなった。しかしながら、依然として経常費用を使用料収入で賄えていない状況にある。さらに、年々法定耐用年数に近い資産が増えていることから、将来的に更新需要が増えることが予測される。今後は、令和3年3月に作成したビジョンを基に、将来発生する更新需要や修繕費用にかかる財源を確保すべく、まずは経費縮減を最重要課題とし、経費回収率が100％を上回るよう努力していく必要がある。</t>
    <rPh sb="1" eb="3">
      <t>レイワ</t>
    </rPh>
    <rPh sb="4" eb="6">
      <t>ネンド</t>
    </rPh>
    <rPh sb="8" eb="10">
      <t>ヘイセイ</t>
    </rPh>
    <rPh sb="12" eb="14">
      <t>ネンド</t>
    </rPh>
    <rPh sb="15" eb="18">
      <t>シヨウリョウ</t>
    </rPh>
    <rPh sb="18" eb="20">
      <t>カイテイ</t>
    </rPh>
    <rPh sb="21" eb="23">
      <t>コウカ</t>
    </rPh>
    <rPh sb="25" eb="27">
      <t>イジ</t>
    </rPh>
    <rPh sb="27" eb="30">
      <t>カンリヒ</t>
    </rPh>
    <rPh sb="31" eb="33">
      <t>シュクゲン</t>
    </rPh>
    <rPh sb="37" eb="40">
      <t>サクネンド</t>
    </rPh>
    <rPh sb="41" eb="42">
      <t>ヒ</t>
    </rPh>
    <rPh sb="43" eb="44">
      <t>ツヅ</t>
    </rPh>
    <rPh sb="45" eb="47">
      <t>ルイセキ</t>
    </rPh>
    <rPh sb="47" eb="50">
      <t>ケッソンキン</t>
    </rPh>
    <rPh sb="51" eb="53">
      <t>カイショウ</t>
    </rPh>
    <rPh sb="54" eb="55">
      <t>シ</t>
    </rPh>
    <rPh sb="72" eb="74">
      <t>イゼン</t>
    </rPh>
    <rPh sb="77" eb="79">
      <t>ケイジョウ</t>
    </rPh>
    <rPh sb="79" eb="81">
      <t>ヒヨウ</t>
    </rPh>
    <rPh sb="82" eb="85">
      <t>シヨウリョウ</t>
    </rPh>
    <rPh sb="85" eb="87">
      <t>シュウニュウ</t>
    </rPh>
    <rPh sb="88" eb="89">
      <t>マカナ</t>
    </rPh>
    <rPh sb="94" eb="96">
      <t>ジョウキョウ</t>
    </rPh>
    <rPh sb="104" eb="106">
      <t>ネンネン</t>
    </rPh>
    <rPh sb="106" eb="108">
      <t>ホウテイ</t>
    </rPh>
    <rPh sb="108" eb="110">
      <t>タイヨウ</t>
    </rPh>
    <rPh sb="110" eb="112">
      <t>ネンスウ</t>
    </rPh>
    <rPh sb="113" eb="114">
      <t>チカ</t>
    </rPh>
    <rPh sb="115" eb="117">
      <t>シサン</t>
    </rPh>
    <rPh sb="118" eb="119">
      <t>フ</t>
    </rPh>
    <rPh sb="128" eb="131">
      <t>ショウライテキ</t>
    </rPh>
    <rPh sb="132" eb="134">
      <t>コウシン</t>
    </rPh>
    <rPh sb="134" eb="136">
      <t>ジュヨウ</t>
    </rPh>
    <rPh sb="137" eb="138">
      <t>フ</t>
    </rPh>
    <rPh sb="143" eb="145">
      <t>ヨソク</t>
    </rPh>
    <rPh sb="149" eb="151">
      <t>コンゴ</t>
    </rPh>
    <rPh sb="153" eb="155">
      <t>レイワ</t>
    </rPh>
    <rPh sb="156" eb="157">
      <t>ネン</t>
    </rPh>
    <rPh sb="158" eb="159">
      <t>ガツ</t>
    </rPh>
    <rPh sb="160" eb="162">
      <t>サクセイ</t>
    </rPh>
    <rPh sb="169" eb="170">
      <t>モト</t>
    </rPh>
    <rPh sb="172" eb="174">
      <t>ショウライ</t>
    </rPh>
    <rPh sb="174" eb="176">
      <t>ハッセイ</t>
    </rPh>
    <rPh sb="178" eb="180">
      <t>コウシン</t>
    </rPh>
    <rPh sb="180" eb="182">
      <t>ジュヨウ</t>
    </rPh>
    <rPh sb="183" eb="185">
      <t>シュウゼン</t>
    </rPh>
    <rPh sb="185" eb="187">
      <t>ヒヨウ</t>
    </rPh>
    <rPh sb="191" eb="193">
      <t>ザイゲン</t>
    </rPh>
    <rPh sb="194" eb="196">
      <t>カクホ</t>
    </rPh>
    <rPh sb="203" eb="205">
      <t>ケイヒ</t>
    </rPh>
    <rPh sb="205" eb="207">
      <t>シュクゲン</t>
    </rPh>
    <rPh sb="208" eb="211">
      <t>サイジュウヨウ</t>
    </rPh>
    <rPh sb="211" eb="213">
      <t>カダイ</t>
    </rPh>
    <rPh sb="216" eb="218">
      <t>ケイヒ</t>
    </rPh>
    <rPh sb="218" eb="221">
      <t>カイシュウリツ</t>
    </rPh>
    <rPh sb="227" eb="229">
      <t>ウワマワ</t>
    </rPh>
    <rPh sb="232" eb="234">
      <t>ドリョク</t>
    </rPh>
    <rPh sb="238" eb="240">
      <t>ヒツヨウ</t>
    </rPh>
    <phoneticPr fontId="4"/>
  </si>
  <si>
    <t xml:space="preserve"> 平成30年度の使用料改定の効果と、維持管理費の縮減により、経費回収率が昨年度に比べ改善し汚水処理原価が低く抑えることができたが、依然として経常費用を賄えていない状況にある。また、累積欠損金比率が改善できたが、依然として当該比率が0％を大きく上回っていることから、より一層の経費縮減に努めていく。
　一方で、企業債残高対事業規模比率は、企業債の償還が順調に進み、年々減少しており、今後も減少していくことが予測される。この企業債の償還は留保資金や一般会計の繰入金等で賄っているが、資金不足に陥らないために一般会計繰入金の適性化を図りつつ、適正な企業債の借り入れに努めていく。
　水洗化率と施設利用率は年々増加傾向にあるが、類似団体と比べると依然として低い水準となっている。今後は、農業集落排水処理施設を公共下水道事業に接続するといった広域化を図るなど、より効率よく事業を運営できるよう検討していく。</t>
    <rPh sb="1" eb="3">
      <t>ヘイセイ</t>
    </rPh>
    <rPh sb="5" eb="7">
      <t>ネンド</t>
    </rPh>
    <rPh sb="8" eb="11">
      <t>シヨウリョウ</t>
    </rPh>
    <rPh sb="11" eb="13">
      <t>カイテイ</t>
    </rPh>
    <rPh sb="14" eb="16">
      <t>コウカ</t>
    </rPh>
    <rPh sb="18" eb="20">
      <t>イジ</t>
    </rPh>
    <rPh sb="20" eb="23">
      <t>カンリヒ</t>
    </rPh>
    <rPh sb="24" eb="26">
      <t>シュクゲン</t>
    </rPh>
    <rPh sb="30" eb="32">
      <t>ケイヒ</t>
    </rPh>
    <rPh sb="32" eb="35">
      <t>カイシュウリツ</t>
    </rPh>
    <rPh sb="36" eb="39">
      <t>サクネンド</t>
    </rPh>
    <rPh sb="40" eb="41">
      <t>クラ</t>
    </rPh>
    <rPh sb="65" eb="67">
      <t>イゼン</t>
    </rPh>
    <rPh sb="70" eb="72">
      <t>ケイジョウ</t>
    </rPh>
    <rPh sb="72" eb="74">
      <t>ヒヨウ</t>
    </rPh>
    <rPh sb="75" eb="76">
      <t>マカナ</t>
    </rPh>
    <rPh sb="81" eb="83">
      <t>ジョウキョウ</t>
    </rPh>
    <rPh sb="90" eb="92">
      <t>ルイセキ</t>
    </rPh>
    <rPh sb="92" eb="94">
      <t>ケッソン</t>
    </rPh>
    <rPh sb="94" eb="95">
      <t>キン</t>
    </rPh>
    <rPh sb="95" eb="97">
      <t>ヒリツ</t>
    </rPh>
    <rPh sb="98" eb="100">
      <t>カイゼン</t>
    </rPh>
    <rPh sb="105" eb="107">
      <t>イゼン</t>
    </rPh>
    <rPh sb="110" eb="112">
      <t>トウガイ</t>
    </rPh>
    <rPh sb="112" eb="114">
      <t>ヒリツ</t>
    </rPh>
    <rPh sb="118" eb="119">
      <t>オオ</t>
    </rPh>
    <rPh sb="121" eb="123">
      <t>ウワマワ</t>
    </rPh>
    <rPh sb="134" eb="136">
      <t>イッソウ</t>
    </rPh>
    <rPh sb="137" eb="139">
      <t>ケイヒ</t>
    </rPh>
    <rPh sb="139" eb="141">
      <t>シュクゲン</t>
    </rPh>
    <rPh sb="142" eb="143">
      <t>ツト</t>
    </rPh>
    <rPh sb="150" eb="152">
      <t>イッポウ</t>
    </rPh>
    <rPh sb="154" eb="166">
      <t>キギョウサイザンダカタイジギョウキボヒリツ</t>
    </rPh>
    <rPh sb="210" eb="213">
      <t>キギョウサイ</t>
    </rPh>
    <rPh sb="214" eb="216">
      <t>ショウカン</t>
    </rPh>
    <rPh sb="217" eb="219">
      <t>リュウホ</t>
    </rPh>
    <rPh sb="219" eb="221">
      <t>シキン</t>
    </rPh>
    <rPh sb="222" eb="224">
      <t>イッパン</t>
    </rPh>
    <rPh sb="224" eb="226">
      <t>カイケイ</t>
    </rPh>
    <rPh sb="227" eb="230">
      <t>クリイレキン</t>
    </rPh>
    <rPh sb="230" eb="231">
      <t>トウ</t>
    </rPh>
    <rPh sb="232" eb="233">
      <t>マカナ</t>
    </rPh>
    <rPh sb="239" eb="241">
      <t>シキン</t>
    </rPh>
    <rPh sb="241" eb="243">
      <t>フソク</t>
    </rPh>
    <rPh sb="244" eb="245">
      <t>オチイ</t>
    </rPh>
    <rPh sb="251" eb="253">
      <t>イッパン</t>
    </rPh>
    <rPh sb="253" eb="255">
      <t>カイケイ</t>
    </rPh>
    <rPh sb="255" eb="258">
      <t>クリイレキン</t>
    </rPh>
    <rPh sb="259" eb="262">
      <t>テキセイカ</t>
    </rPh>
    <rPh sb="263" eb="264">
      <t>ハカ</t>
    </rPh>
    <rPh sb="293" eb="295">
      <t>シセツ</t>
    </rPh>
    <rPh sb="295" eb="298">
      <t>リヨウリツ</t>
    </rPh>
    <rPh sb="335" eb="337">
      <t>コンゴ</t>
    </rPh>
    <rPh sb="339" eb="341">
      <t>ノウギョウ</t>
    </rPh>
    <rPh sb="341" eb="343">
      <t>シュウラク</t>
    </rPh>
    <rPh sb="343" eb="345">
      <t>ハイスイ</t>
    </rPh>
    <rPh sb="345" eb="347">
      <t>ショリ</t>
    </rPh>
    <rPh sb="347" eb="349">
      <t>シセツ</t>
    </rPh>
    <rPh sb="350" eb="352">
      <t>コウキョウ</t>
    </rPh>
    <rPh sb="352" eb="357">
      <t>ゲスイドウジギョウ</t>
    </rPh>
    <rPh sb="358" eb="360">
      <t>セツゾク</t>
    </rPh>
    <rPh sb="366" eb="369">
      <t>コウイキカ</t>
    </rPh>
    <rPh sb="370" eb="371">
      <t>ハカ</t>
    </rPh>
    <rPh sb="377" eb="379">
      <t>コウリツ</t>
    </rPh>
    <rPh sb="381" eb="383">
      <t>ジギョウ</t>
    </rPh>
    <rPh sb="384" eb="386">
      <t>ウンエイ</t>
    </rPh>
    <rPh sb="391" eb="39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</si>
</sst>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0.03</c:v>
                </c:pt>
                <c:pt idx="3">
                  <c:v>0</c:v>
                </c:pt>
                <c:pt idx="4">
                  <c:v>0</c:v>
                </c:pt>
              </c:numCache>
            </c:numRef>
          </c:val>
          <c:extLst>
            <c:ext xmlns:c16="http://schemas.microsoft.com/office/drawing/2014/chart" uri="{C3380CC4-5D6E-409C-BE32-E72D297353CC}">
              <c16:uniqueId val="{00000000-A745-4D5F-A759-736F0ABEF1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745-4D5F-A759-736F0ABEF1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35.9</c:v>
                </c:pt>
                <c:pt idx="1">
                  <c:v>35.65</c:v>
                </c:pt>
                <c:pt idx="2">
                  <c:v>34.53</c:v>
                </c:pt>
                <c:pt idx="3">
                  <c:v>34.78</c:v>
                </c:pt>
                <c:pt idx="4">
                  <c:v>35.65</c:v>
                </c:pt>
              </c:numCache>
            </c:numRef>
          </c:val>
          <c:extLst>
            <c:ext xmlns:c16="http://schemas.microsoft.com/office/drawing/2014/chart" uri="{C3380CC4-5D6E-409C-BE32-E72D297353CC}">
              <c16:uniqueId val="{00000000-8411-4DE6-8BAF-99A93991C1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411-4DE6-8BAF-99A93991C1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63.98</c:v>
                </c:pt>
                <c:pt idx="1">
                  <c:v>66.239999999999995</c:v>
                </c:pt>
                <c:pt idx="2">
                  <c:v>66.89</c:v>
                </c:pt>
                <c:pt idx="3">
                  <c:v>68.73</c:v>
                </c:pt>
                <c:pt idx="4">
                  <c:v>68.790000000000006</c:v>
                </c:pt>
              </c:numCache>
            </c:numRef>
          </c:val>
          <c:extLst>
            <c:ext xmlns:c16="http://schemas.microsoft.com/office/drawing/2014/chart" uri="{C3380CC4-5D6E-409C-BE32-E72D297353CC}">
              <c16:uniqueId val="{00000000-FB06-4DCA-9433-56CA71A109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B06-4DCA-9433-56CA71A109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85.32</c:v>
                </c:pt>
                <c:pt idx="1">
                  <c:v>73.81</c:v>
                </c:pt>
                <c:pt idx="2">
                  <c:v>75.930000000000007</c:v>
                </c:pt>
                <c:pt idx="3">
                  <c:v>83.45</c:v>
                </c:pt>
                <c:pt idx="4">
                  <c:v>87.26</c:v>
                </c:pt>
              </c:numCache>
            </c:numRef>
          </c:val>
          <c:extLst>
            <c:ext xmlns:c16="http://schemas.microsoft.com/office/drawing/2014/chart" uri="{C3380CC4-5D6E-409C-BE32-E72D297353CC}">
              <c16:uniqueId val="{00000000-7D04-4F82-8AD8-33E1C636F9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7D04-4F82-8AD8-33E1C636F9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21.82</c:v>
                </c:pt>
                <c:pt idx="1">
                  <c:v>24.16</c:v>
                </c:pt>
                <c:pt idx="2">
                  <c:v>26.29</c:v>
                </c:pt>
                <c:pt idx="3">
                  <c:v>28.47</c:v>
                </c:pt>
                <c:pt idx="4">
                  <c:v>30.55</c:v>
                </c:pt>
              </c:numCache>
            </c:numRef>
          </c:val>
          <c:extLst>
            <c:ext xmlns:c16="http://schemas.microsoft.com/office/drawing/2014/chart" uri="{C3380CC4-5D6E-409C-BE32-E72D297353CC}">
              <c16:uniqueId val="{00000000-B054-46F6-BF98-EBBA7360A2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B054-46F6-BF98-EBBA7360A2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3-422E-8B7B-5F58D9F58A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D3-422E-8B7B-5F58D9F58A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1174.54</c:v>
                </c:pt>
                <c:pt idx="1">
                  <c:v>1384.48</c:v>
                </c:pt>
                <c:pt idx="2">
                  <c:v>1502.62</c:v>
                </c:pt>
                <c:pt idx="3">
                  <c:v>1408.95</c:v>
                </c:pt>
                <c:pt idx="4">
                  <c:v>865.91</c:v>
                </c:pt>
              </c:numCache>
            </c:numRef>
          </c:val>
          <c:extLst>
            <c:ext xmlns:c16="http://schemas.microsoft.com/office/drawing/2014/chart" uri="{C3380CC4-5D6E-409C-BE32-E72D297353CC}">
              <c16:uniqueId val="{00000000-DFC0-409C-B66C-4470E36232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DFC0-409C-B66C-4470E36232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57.7</c:v>
                </c:pt>
                <c:pt idx="1">
                  <c:v>59.11</c:v>
                </c:pt>
                <c:pt idx="2">
                  <c:v>50.24</c:v>
                </c:pt>
                <c:pt idx="3">
                  <c:v>52.31</c:v>
                </c:pt>
                <c:pt idx="4">
                  <c:v>56.74</c:v>
                </c:pt>
              </c:numCache>
            </c:numRef>
          </c:val>
          <c:extLst>
            <c:ext xmlns:c16="http://schemas.microsoft.com/office/drawing/2014/chart" uri="{C3380CC4-5D6E-409C-BE32-E72D297353CC}">
              <c16:uniqueId val="{00000000-82E0-43E5-8FC7-BACC78E5B3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82E0-43E5-8FC7-BACC78E5B3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8615.85</c:v>
                </c:pt>
                <c:pt idx="1">
                  <c:v>8283.23</c:v>
                </c:pt>
                <c:pt idx="2">
                  <c:v>7328.65</c:v>
                </c:pt>
                <c:pt idx="3">
                  <c:v>6147.67</c:v>
                </c:pt>
                <c:pt idx="4">
                  <c:v>5843.24</c:v>
                </c:pt>
              </c:numCache>
            </c:numRef>
          </c:val>
          <c:extLst>
            <c:ext xmlns:c16="http://schemas.microsoft.com/office/drawing/2014/chart" uri="{C3380CC4-5D6E-409C-BE32-E72D297353CC}">
              <c16:uniqueId val="{00000000-6195-4EB3-8ACF-DA4A967238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195-4EB3-8ACF-DA4A967238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47.05</c:v>
                </c:pt>
                <c:pt idx="1">
                  <c:v>33.5</c:v>
                </c:pt>
                <c:pt idx="2">
                  <c:v>23.51</c:v>
                </c:pt>
                <c:pt idx="3">
                  <c:v>56.35</c:v>
                </c:pt>
                <c:pt idx="4">
                  <c:v>70.13</c:v>
                </c:pt>
              </c:numCache>
            </c:numRef>
          </c:val>
          <c:extLst>
            <c:ext xmlns:c16="http://schemas.microsoft.com/office/drawing/2014/chart" uri="{C3380CC4-5D6E-409C-BE32-E72D297353CC}">
              <c16:uniqueId val="{00000000-0BA3-4F2E-84D9-AA2DD37436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BA3-4F2E-84D9-AA2DD37436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335.44</c:v>
                </c:pt>
                <c:pt idx="1">
                  <c:v>472.07</c:v>
                </c:pt>
                <c:pt idx="2">
                  <c:v>752.69</c:v>
                </c:pt>
                <c:pt idx="3">
                  <c:v>365.6</c:v>
                </c:pt>
                <c:pt idx="4">
                  <c:v>293.76</c:v>
                </c:pt>
              </c:numCache>
            </c:numRef>
          </c:val>
          <c:extLst>
            <c:ext xmlns:c16="http://schemas.microsoft.com/office/drawing/2014/chart" uri="{C3380CC4-5D6E-409C-BE32-E72D297353CC}">
              <c16:uniqueId val="{00000000-A2D1-40D3-83C5-F7D3B20E3A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2D1-40D3-83C5-F7D3B20E3A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白石市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33082</v>
      </c>
      <c r="AM8" s="51"/>
      <c r="AN8" s="51"/>
      <c r="AO8" s="51"/>
      <c r="AP8" s="51"/>
      <c r="AQ8" s="51"/>
      <c r="AR8" s="51"/>
      <c r="AS8" s="51"/>
      <c r="AT8" s="46">
        <f>データ!T6</f>
        <v>286.48</v>
      </c>
      <c r="AU8" s="46"/>
      <c r="AV8" s="46"/>
      <c r="AW8" s="46"/>
      <c r="AX8" s="46"/>
      <c r="AY8" s="46"/>
      <c r="AZ8" s="46"/>
      <c r="BA8" s="46"/>
      <c r="BB8" s="46">
        <f>データ!U6</f>
        <v>115.48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50.3</v>
      </c>
      <c r="J10" s="46"/>
      <c r="K10" s="46"/>
      <c r="L10" s="46"/>
      <c r="M10" s="46"/>
      <c r="N10" s="46"/>
      <c r="O10" s="46"/>
      <c r="P10" s="46">
        <f>データ!P6</f>
        <v>5.19</v>
      </c>
      <c r="Q10" s="46"/>
      <c r="R10" s="46"/>
      <c r="S10" s="46"/>
      <c r="T10" s="46"/>
      <c r="U10" s="46"/>
      <c r="V10" s="46"/>
      <c r="W10" s="46">
        <f>データ!Q6</f>
        <v>93.38</v>
      </c>
      <c r="X10" s="46"/>
      <c r="Y10" s="46"/>
      <c r="Z10" s="46"/>
      <c r="AA10" s="46"/>
      <c r="AB10" s="46"/>
      <c r="AC10" s="46"/>
      <c r="AD10" s="51">
        <f>データ!R6</f>
        <v>4235</v>
      </c>
      <c r="AE10" s="51"/>
      <c r="AF10" s="51"/>
      <c r="AG10" s="51"/>
      <c r="AH10" s="51"/>
      <c r="AI10" s="51"/>
      <c r="AJ10" s="51"/>
      <c r="AK10" s="2"/>
      <c r="AL10" s="51">
        <f>データ!V6</f>
        <v>1708</v>
      </c>
      <c r="AM10" s="51"/>
      <c r="AN10" s="51"/>
      <c r="AO10" s="51"/>
      <c r="AP10" s="51"/>
      <c r="AQ10" s="51"/>
      <c r="AR10" s="51"/>
      <c r="AS10" s="51"/>
      <c r="AT10" s="46">
        <f>データ!W6</f>
        <v>2.5099999999999998</v>
      </c>
      <c r="AU10" s="46"/>
      <c r="AV10" s="46"/>
      <c r="AW10" s="46"/>
      <c r="AX10" s="46"/>
      <c r="AY10" s="46"/>
      <c r="AZ10" s="46"/>
      <c r="BA10" s="46"/>
      <c r="BB10" s="46">
        <f>データ!X6</f>
        <v>680.48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cd85E2EIRaQ0vqCJWDPMnKa7rPS/9j1F6O8cDlfIx50Um/bTVrAbPLMpAu7bns8El3MHqf598pD2voC7VVd+9g==" saltValue="lneVeW6xVAByTVYZ2Qic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42064</v>
      </c>
      <c r="D6" s="33">
        <f t="shared" si="3"/>
        <v>46</v>
      </c>
      <c r="E6" s="33">
        <f t="shared" si="3"/>
        <v>17</v>
      </c>
      <c r="F6" s="33">
        <f t="shared" si="3"/>
        <v>5</v>
      </c>
      <c r="G6" s="33">
        <f t="shared" si="3"/>
        <v>0</v>
      </c>
      <c r="H6" s="33" t="str">
        <f t="shared" si="3"/>
        <v>宮城県　白石市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50.3</v>
      </c>
      <c r="P6" s="34">
        <f t="shared" si="3"/>
        <v>5.19</v>
      </c>
      <c r="Q6" s="34">
        <f t="shared" si="3"/>
        <v>93.38</v>
      </c>
      <c r="R6" s="34">
        <f t="shared" si="3"/>
        <v>4235</v>
      </c>
      <c r="S6" s="34">
        <f t="shared" si="3"/>
        <v>33082</v>
      </c>
      <c r="T6" s="34">
        <f t="shared" si="3"/>
        <v>286.48</v>
      </c>
      <c r="U6" s="34">
        <f t="shared" si="3"/>
        <v>115.48</v>
      </c>
      <c r="V6" s="34">
        <f t="shared" si="3"/>
        <v>1708</v>
      </c>
      <c r="W6" s="34">
        <f t="shared" si="3"/>
        <v>2.5099999999999998</v>
      </c>
      <c r="X6" s="34">
        <f t="shared" si="3"/>
        <v>680.48</v>
      </c>
      <c r="Y6" s="35">
        <f>IF(Y7="",NA(),Y7)</f>
        <v>85.32</v>
      </c>
      <c r="Z6" s="35">
        <f t="shared" ref="Z6:AH6" si="4">IF(Z7="",NA(),Z7)</f>
        <v>73.81</v>
      </c>
      <c r="AA6" s="35">
        <f t="shared" si="4"/>
        <v>75.930000000000007</v>
      </c>
      <c r="AB6" s="35">
        <f t="shared" si="4"/>
        <v>83.45</v>
      </c>
      <c r="AC6" s="35">
        <f t="shared" si="4"/>
        <v>87.26</v>
      </c>
      <c r="AD6" s="35">
        <f t="shared" si="4"/>
        <v>99.66</v>
      </c>
      <c r="AE6" s="35">
        <f t="shared" si="4"/>
        <v>100.95</v>
      </c>
      <c r="AF6" s="35">
        <f t="shared" si="4"/>
        <v>101.77</v>
      </c>
      <c r="AG6" s="35">
        <f t="shared" si="4"/>
        <v>103.6</v>
      </c>
      <c r="AH6" s="35">
        <f t="shared" si="4"/>
        <v>106.37</v>
      </c>
      <c r="AI6" s="34" t="str">
        <f>IF(AI7="","",IF(AI7="-","【-】","【"&amp;SUBSTITUTE(TEXT(AI7,"#,##0.00"),"-","△")&amp;"】"))</f>
        <v>【104.99】</v>
      </c>
      <c r="AJ6" s="35">
        <f>IF(AJ7="",NA(),AJ7)</f>
        <v>1174.54</v>
      </c>
      <c r="AK6" s="35">
        <f t="shared" ref="AK6:AS6" si="5">IF(AK7="",NA(),AK7)</f>
        <v>1384.48</v>
      </c>
      <c r="AL6" s="35">
        <f t="shared" si="5"/>
        <v>1502.62</v>
      </c>
      <c r="AM6" s="35">
        <f t="shared" si="5"/>
        <v>1408.95</v>
      </c>
      <c r="AN6" s="35">
        <f t="shared" si="5"/>
        <v>865.91</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57.7</v>
      </c>
      <c r="AV6" s="35">
        <f t="shared" ref="AV6:BD6" si="6">IF(AV7="",NA(),AV7)</f>
        <v>59.11</v>
      </c>
      <c r="AW6" s="35">
        <f t="shared" si="6"/>
        <v>50.24</v>
      </c>
      <c r="AX6" s="35">
        <f t="shared" si="6"/>
        <v>52.31</v>
      </c>
      <c r="AY6" s="35">
        <f t="shared" si="6"/>
        <v>56.74</v>
      </c>
      <c r="AZ6" s="35">
        <f t="shared" si="6"/>
        <v>31.84</v>
      </c>
      <c r="BA6" s="35">
        <f t="shared" si="6"/>
        <v>29.91</v>
      </c>
      <c r="BB6" s="35">
        <f t="shared" si="6"/>
        <v>29.54</v>
      </c>
      <c r="BC6" s="35">
        <f t="shared" si="6"/>
        <v>26.99</v>
      </c>
      <c r="BD6" s="35">
        <f t="shared" si="6"/>
        <v>29.13</v>
      </c>
      <c r="BE6" s="34" t="str">
        <f>IF(BE7="","",IF(BE7="-","【-】","【"&amp;SUBSTITUTE(TEXT(BE7,"#,##0.00"),"-","△")&amp;"】"))</f>
        <v>【32.80】</v>
      </c>
      <c r="BF6" s="35">
        <f>IF(BF7="",NA(),BF7)</f>
        <v>8615.85</v>
      </c>
      <c r="BG6" s="35">
        <f t="shared" ref="BG6:BO6" si="7">IF(BG7="",NA(),BG7)</f>
        <v>8283.23</v>
      </c>
      <c r="BH6" s="35">
        <f t="shared" si="7"/>
        <v>7328.65</v>
      </c>
      <c r="BI6" s="35">
        <f t="shared" si="7"/>
        <v>6147.67</v>
      </c>
      <c r="BJ6" s="35">
        <f t="shared" si="7"/>
        <v>5843.24</v>
      </c>
      <c r="BK6" s="35">
        <f t="shared" si="7"/>
        <v>974.93</v>
      </c>
      <c r="BL6" s="35">
        <f t="shared" si="7"/>
        <v>855.8</v>
      </c>
      <c r="BM6" s="35">
        <f t="shared" si="7"/>
        <v>789.46</v>
      </c>
      <c r="BN6" s="35">
        <f t="shared" si="7"/>
        <v>826.83</v>
      </c>
      <c r="BO6" s="35">
        <f t="shared" si="7"/>
        <v>867.83</v>
      </c>
      <c r="BP6" s="34" t="str">
        <f>IF(BP7="","",IF(BP7="-","【-】","【"&amp;SUBSTITUTE(TEXT(BP7,"#,##0.00"),"-","△")&amp;"】"))</f>
        <v>【832.52】</v>
      </c>
      <c r="BQ6" s="35">
        <f>IF(BQ7="",NA(),BQ7)</f>
        <v>47.05</v>
      </c>
      <c r="BR6" s="35">
        <f t="shared" ref="BR6:BZ6" si="8">IF(BR7="",NA(),BR7)</f>
        <v>33.5</v>
      </c>
      <c r="BS6" s="35">
        <f t="shared" si="8"/>
        <v>23.51</v>
      </c>
      <c r="BT6" s="35">
        <f t="shared" si="8"/>
        <v>56.35</v>
      </c>
      <c r="BU6" s="35">
        <f t="shared" si="8"/>
        <v>70.13</v>
      </c>
      <c r="BV6" s="35">
        <f t="shared" si="8"/>
        <v>55.32</v>
      </c>
      <c r="BW6" s="35">
        <f t="shared" si="8"/>
        <v>59.8</v>
      </c>
      <c r="BX6" s="35">
        <f t="shared" si="8"/>
        <v>57.77</v>
      </c>
      <c r="BY6" s="35">
        <f t="shared" si="8"/>
        <v>57.31</v>
      </c>
      <c r="BZ6" s="35">
        <f t="shared" si="8"/>
        <v>57.08</v>
      </c>
      <c r="CA6" s="34" t="str">
        <f>IF(CA7="","",IF(CA7="-","【-】","【"&amp;SUBSTITUTE(TEXT(CA7,"#,##0.00"),"-","△")&amp;"】"))</f>
        <v>【60.94】</v>
      </c>
      <c r="CB6" s="35">
        <f>IF(CB7="",NA(),CB7)</f>
        <v>335.44</v>
      </c>
      <c r="CC6" s="35">
        <f t="shared" ref="CC6:CK6" si="9">IF(CC7="",NA(),CC7)</f>
        <v>472.07</v>
      </c>
      <c r="CD6" s="35">
        <f t="shared" si="9"/>
        <v>752.69</v>
      </c>
      <c r="CE6" s="35">
        <f t="shared" si="9"/>
        <v>365.6</v>
      </c>
      <c r="CF6" s="35">
        <f t="shared" si="9"/>
        <v>293.76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35.9</v>
      </c>
      <c r="CN6" s="35">
        <f t="shared" ref="CN6:CV6" si="10">IF(CN7="",NA(),CN7)</f>
        <v>35.65</v>
      </c>
      <c r="CO6" s="35">
        <f t="shared" si="10"/>
        <v>34.53</v>
      </c>
      <c r="CP6" s="35">
        <f t="shared" si="10"/>
        <v>34.78</v>
      </c>
      <c r="CQ6" s="35">
        <f t="shared" si="10"/>
        <v>35.65</v>
      </c>
      <c r="CR6" s="35">
        <f t="shared" si="10"/>
        <v>60.65</v>
      </c>
      <c r="CS6" s="35">
        <f t="shared" si="10"/>
        <v>51.75</v>
      </c>
      <c r="CT6" s="35">
        <f t="shared" si="10"/>
        <v>50.68</v>
      </c>
      <c r="CU6" s="35">
        <f t="shared" si="10"/>
        <v>50.14</v>
      </c>
      <c r="CV6" s="35">
        <f t="shared" si="10"/>
        <v>54.83</v>
      </c>
      <c r="CW6" s="34" t="str">
        <f>IF(CW7="","",IF(CW7="-","【-】","【"&amp;SUBSTITUTE(TEXT(CW7,"#,##0.00"),"-","△")&amp;"】"))</f>
        <v>【54.84】</v>
      </c>
      <c r="CX6" s="35">
        <f>IF(CX7="",NA(),CX7)</f>
        <v>63.98</v>
      </c>
      <c r="CY6" s="35">
        <f t="shared" ref="CY6:DG6" si="11">IF(CY7="",NA(),CY7)</f>
        <v>66.239999999999995</v>
      </c>
      <c r="CZ6" s="35">
        <f t="shared" si="11"/>
        <v>66.89</v>
      </c>
      <c r="DA6" s="35">
        <f t="shared" si="11"/>
        <v>68.73</v>
      </c>
      <c r="DB6" s="35">
        <f t="shared" si="11"/>
        <v>68.790000000000006</v>
      </c>
      <c r="DC6" s="35">
        <f t="shared" si="11"/>
        <v>84.58</v>
      </c>
      <c r="DD6" s="35">
        <f t="shared" si="11"/>
        <v>84.84</v>
      </c>
      <c r="DE6" s="35">
        <f t="shared" si="11"/>
        <v>84.86</v>
      </c>
      <c r="DF6" s="35">
        <f t="shared" si="11"/>
        <v>84.98</v>
      </c>
      <c r="DG6" s="35">
        <f t="shared" si="11"/>
        <v>84.7</v>
      </c>
      <c r="DH6" s="34" t="str">
        <f>IF(DH7="","",IF(DH7="-","【-】","【"&amp;SUBSTITUTE(TEXT(DH7,"#,##0.00"),"-","△")&amp;"】"))</f>
        <v>【86.60】</v>
      </c>
      <c r="DI6" s="35">
        <f>IF(DI7="",NA(),DI7)</f>
        <v>21.82</v>
      </c>
      <c r="DJ6" s="35">
        <f t="shared" ref="DJ6:DR6" si="12">IF(DJ7="",NA(),DJ7)</f>
        <v>24.16</v>
      </c>
      <c r="DK6" s="35">
        <f t="shared" si="12"/>
        <v>26.29</v>
      </c>
      <c r="DL6" s="35">
        <f t="shared" si="12"/>
        <v>28.47</v>
      </c>
      <c r="DM6" s="35">
        <f t="shared" si="12"/>
        <v>30.55</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5">
        <f t="shared" si="14"/>
        <v>0.03</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42064</v>
      </c>
      <c r="D7" s="37">
        <v>46</v>
      </c>
      <c r="E7" s="37">
        <v>17</v>
      </c>
      <c r="F7" s="37">
        <v>5</v>
      </c>
      <c r="G7" s="37">
        <v>0</v>
      </c>
      <c r="H7" s="37" t="s">
        <v>96</v>
      </c>
      <c r="I7" s="37" t="s">
        <v>97</v>
      </c>
      <c r="J7" s="37" t="s">
        <v>98</v>
      </c>
      <c r="K7" s="37" t="s">
        <v>99</v>
      </c>
      <c r="L7" s="37" t="s">
        <v>100</v>
      </c>
      <c r="M7" s="37" t="s">
        <v>101</v>
      </c>
      <c r="N7" s="38" t="s">
        <v>102</v>
      </c>
      <c r="O7" s="38">
        <v>50.3</v>
      </c>
      <c r="P7" s="38">
        <v>5.19</v>
      </c>
      <c r="Q7" s="38">
        <v>93.38</v>
      </c>
      <c r="R7" s="38">
        <v>4235</v>
      </c>
      <c r="S7" s="38">
        <v>33082</v>
      </c>
      <c r="T7" s="38">
        <v>286.48</v>
      </c>
      <c r="U7" s="38">
        <v>115.48</v>
      </c>
      <c r="V7" s="38">
        <v>1708</v>
      </c>
      <c r="W7" s="38">
        <v>2.5099999999999998</v>
      </c>
      <c r="X7" s="38">
        <v>680.48</v>
      </c>
      <c r="Y7" s="38">
        <v>85.32</v>
      </c>
      <c r="Z7" s="38">
        <v>73.81</v>
      </c>
      <c r="AA7" s="38">
        <v>75.930000000000007</v>
      </c>
      <c r="AB7" s="38">
        <v>83.45</v>
      </c>
      <c r="AC7" s="38">
        <v>87.26</v>
      </c>
      <c r="AD7" s="38">
        <v>99.66</v>
      </c>
      <c r="AE7" s="38">
        <v>100.95</v>
      </c>
      <c r="AF7" s="38">
        <v>101.77</v>
      </c>
      <c r="AG7" s="38">
        <v>103.6</v>
      </c>
      <c r="AH7" s="38">
        <v>106.37</v>
      </c>
      <c r="AI7" s="38">
        <v>104.99</v>
      </c>
      <c r="AJ7" s="38">
        <v>1174.54</v>
      </c>
      <c r="AK7" s="38">
        <v>1384.48</v>
      </c>
      <c r="AL7" s="38">
        <v>1502.62</v>
      </c>
      <c r="AM7" s="38">
        <v>1408.95</v>
      </c>
      <c r="AN7" s="38">
        <v>865.91</v>
      </c>
      <c r="AO7" s="38">
        <v>225.39</v>
      </c>
      <c r="AP7" s="38">
        <v>224.04</v>
      </c>
      <c r="AQ7" s="38">
        <v>227.4</v>
      </c>
      <c r="AR7" s="38">
        <v>193.99</v>
      </c>
      <c r="AS7" s="38">
        <v>139.02000000000001</v>
      </c>
      <c r="AT7" s="38">
        <v>121.19</v>
      </c>
      <c r="AU7" s="38">
        <v>57.7</v>
      </c>
      <c r="AV7" s="38">
        <v>59.11</v>
      </c>
      <c r="AW7" s="38">
        <v>50.24</v>
      </c>
      <c r="AX7" s="38">
        <v>52.31</v>
      </c>
      <c r="AY7" s="38">
        <v>56.74</v>
      </c>
      <c r="AZ7" s="38">
        <v>31.84</v>
      </c>
      <c r="BA7" s="38">
        <v>29.91</v>
      </c>
      <c r="BB7" s="38">
        <v>29.54</v>
      </c>
      <c r="BC7" s="38">
        <v>26.99</v>
      </c>
      <c r="BD7" s="38">
        <v>29.13</v>
      </c>
      <c r="BE7" s="38">
        <v>32.799999999999997</v>
      </c>
      <c r="BF7" s="38">
        <v>8615.85</v>
      </c>
      <c r="BG7" s="38">
        <v>8283.23</v>
      </c>
      <c r="BH7" s="38">
        <v>7328.65</v>
      </c>
      <c r="BI7" s="38">
        <v>6147.67</v>
      </c>
      <c r="BJ7" s="38">
        <v>5843.24</v>
      </c>
      <c r="BK7" s="38">
        <v>974.93</v>
      </c>
      <c r="BL7" s="38">
        <v>855.8</v>
      </c>
      <c r="BM7" s="38">
        <v>789.46</v>
      </c>
      <c r="BN7" s="38">
        <v>826.83</v>
      </c>
      <c r="BO7" s="38">
        <v>867.83</v>
      </c>
      <c r="BP7" s="38">
        <v>832.52</v>
      </c>
      <c r="BQ7" s="38">
        <v>47.05</v>
      </c>
      <c r="BR7" s="38">
        <v>33.5</v>
      </c>
      <c r="BS7" s="38">
        <v>23.51</v>
      </c>
      <c r="BT7" s="38">
        <v>56.35</v>
      </c>
      <c r="BU7" s="38">
        <v>70.13</v>
      </c>
      <c r="BV7" s="38">
        <v>55.32</v>
      </c>
      <c r="BW7" s="38">
        <v>59.8</v>
      </c>
      <c r="BX7" s="38">
        <v>57.77</v>
      </c>
      <c r="BY7" s="38">
        <v>57.31</v>
      </c>
      <c r="BZ7" s="38">
        <v>57.08</v>
      </c>
      <c r="CA7" s="38">
        <v>60.94</v>
      </c>
      <c r="CB7" s="38">
        <v>335.44</v>
      </c>
      <c r="CC7" s="38">
        <v>472.07</v>
      </c>
      <c r="CD7" s="38">
        <v>752.69</v>
      </c>
      <c r="CE7" s="38">
        <v>365.6</v>
      </c>
      <c r="CF7" s="38">
        <v>293.76</v>
      </c>
      <c r="CG7" s="38">
        <v>283.17</v>
      </c>
      <c r="CH7" s="38">
        <v>263.76</v>
      </c>
      <c r="CI7" s="38">
        <v>274.35000000000002</v>
      </c>
      <c r="CJ7" s="38">
        <v>273.52</v>
      </c>
      <c r="CK7" s="38">
        <v>274.99</v>
      </c>
      <c r="CL7" s="38">
        <v>253.04</v>
      </c>
      <c r="CM7" s="38">
        <v>35.9</v>
      </c>
      <c r="CN7" s="38">
        <v>35.65</v>
      </c>
      <c r="CO7" s="38">
        <v>34.53</v>
      </c>
      <c r="CP7" s="38">
        <v>34.78</v>
      </c>
      <c r="CQ7" s="38">
        <v>35.65</v>
      </c>
      <c r="CR7" s="38">
        <v>60.65</v>
      </c>
      <c r="CS7" s="38">
        <v>51.75</v>
      </c>
      <c r="CT7" s="38">
        <v>50.68</v>
      </c>
      <c r="CU7" s="38">
        <v>50.14</v>
      </c>
      <c r="CV7" s="38">
        <v>54.83</v>
      </c>
      <c r="CW7" s="38">
        <v>54.84</v>
      </c>
      <c r="CX7" s="38">
        <v>63.98</v>
      </c>
      <c r="CY7" s="38">
        <v>66.239999999999995</v>
      </c>
      <c r="CZ7" s="38">
        <v>66.89</v>
      </c>
      <c r="DA7" s="38">
        <v>68.73</v>
      </c>
      <c r="DB7" s="38">
        <v>68.790000000000006</v>
      </c>
      <c r="DC7" s="38">
        <v>84.58</v>
      </c>
      <c r="DD7" s="38">
        <v>84.84</v>
      </c>
      <c r="DE7" s="38">
        <v>84.86</v>
      </c>
      <c r="DF7" s="38">
        <v>84.98</v>
      </c>
      <c r="DG7" s="38">
        <v>84.7</v>
      </c>
      <c r="DH7" s="38">
        <v>86.6</v>
      </c>
      <c r="DI7" s="38">
        <v>21.82</v>
      </c>
      <c r="DJ7" s="38">
        <v>24.16</v>
      </c>
      <c r="DK7" s="38">
        <v>26.29</v>
      </c>
      <c r="DL7" s="38">
        <v>28.47</v>
      </c>
      <c r="DM7" s="38">
        <v>30.55</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0.03</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紘平</dc:creator>
  <cp:lastModifiedBy> </cp:lastModifiedBy>
  <cp:lastPrinted>2022-01-27T01:41:40Z</cp:lastPrinted>
  <dcterms:created xsi:type="dcterms:W3CDTF">2022-01-13T10:39:44Z</dcterms:created>
  <dcterms:modified xsi:type="dcterms:W3CDTF">2022-01-27T01:41:45Z</dcterms:modified>
</cp:coreProperties>
</file>