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11\share\J-9071040000-経営管理部_管理課\熊谷\市財政課・県市町村課からの調査\Ｒ３年度調査\R04.01.11【財政課】FW  【宮城県市町村課】公営企業に係る経営比較分析表（令和２年度決算）の分析等について(依頼）\回答\"/>
    </mc:Choice>
  </mc:AlternateContent>
  <workbookProtection workbookAlgorithmName="SHA-512" workbookHashValue="0Gbs6qHIAiGkX13C5jjKUe/mLn+0nUwT+jDhpH8yHJ8CFouzT1h4hdgxSVtjo99nOcP8IsS/WK4wMIp19s4iyQ==" workbookSaltValue="XJcKc78uc2wjOF8RQ8WpA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FL32" i="4" l="1"/>
  <c r="CS78" i="4"/>
  <c r="BX54" i="4"/>
  <c r="BX32" i="4"/>
  <c r="MN54" i="4"/>
  <c r="IZ54" i="4"/>
  <c r="FL54" i="4"/>
  <c r="MN32" i="4"/>
  <c r="MH78" i="4"/>
  <c r="IZ32" i="4"/>
  <c r="HM78" i="4"/>
  <c r="C11" i="5"/>
  <c r="D11" i="5"/>
  <c r="E11" i="5"/>
  <c r="B11" i="5"/>
  <c r="AE54" i="4" l="1"/>
  <c r="KU54" i="4"/>
  <c r="KU32" i="4"/>
  <c r="HG54" i="4"/>
  <c r="HG32" i="4"/>
  <c r="FH78" i="4"/>
  <c r="DS54" i="4"/>
  <c r="DS32" i="4"/>
  <c r="KC78" i="4"/>
  <c r="AN78" i="4"/>
  <c r="AE32" i="4"/>
  <c r="IK54" i="4"/>
  <c r="IK32" i="4"/>
  <c r="GT78" i="4"/>
  <c r="EW54" i="4"/>
  <c r="EW32" i="4"/>
  <c r="BI32" i="4"/>
  <c r="LY32" i="4"/>
  <c r="LO78" i="4"/>
  <c r="BZ78" i="4"/>
  <c r="BI54" i="4"/>
  <c r="LY54" i="4"/>
  <c r="JJ78" i="4"/>
  <c r="GR54" i="4"/>
  <c r="GR32" i="4"/>
  <c r="EO78" i="4"/>
  <c r="U78" i="4"/>
  <c r="P54" i="4"/>
  <c r="P32" i="4"/>
  <c r="KF32" i="4"/>
  <c r="DD32" i="4"/>
  <c r="KF54" i="4"/>
  <c r="DD54" i="4"/>
  <c r="BG78" i="4"/>
  <c r="KV78" i="4"/>
  <c r="HV54" i="4"/>
  <c r="HV32" i="4"/>
  <c r="EH54" i="4"/>
  <c r="AT54" i="4"/>
  <c r="LJ32" i="4"/>
  <c r="GA78" i="4"/>
  <c r="EH32" i="4"/>
  <c r="AT32" i="4"/>
  <c r="LJ54"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<sst xmlns="http://schemas.openxmlformats.org/spreadsheetml/2006/main" count="326" uniqueCount="181">
  <si>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</si>
  <si>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</si>
  <si>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</si>
  <si>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</si>
  <si>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</si>
  <si>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</si>
  <si>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</si>
  <si>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</si>
  <si>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</si>
  <si>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</si>
  <si>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</si>
  <si>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</si>
  <si>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</si>
  <si>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</si>
  <si>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</si>
  <si>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</si>
  <si>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</si>
  <si>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</si>
  <si>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</si>
  <si>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</si>
  <si>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</si>
  <si>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</si>
  <si>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</si>
  <si>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</si>
  <si>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</si>
  <si>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</si>
  <si>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</si>
  <si>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</si>
  <si>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</si>
  <si>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</si>
  <si>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</si>
  <si>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</si>
  <si>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</si>
  <si>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</si>
  <si>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</si>
  <si>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</si>
  <si>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</si>
  <si>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</si>
  <si>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</si>
  <si>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</si>
  <si>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</si>
  <si>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</si>
  <si>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</si>
  <si>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</si>
  <si>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</si>
  <si>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</si>
  <si>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</si>
  <si>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</si>
  <si>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</si>
  <si>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</si>
  <si>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</si>
  <si>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</si>
  <si>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</si>
  <si>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</si>
  <si>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</si>
  <si>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</si>
  <si>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</si>
  <si>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</si>
  <si>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</si>
  <si>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</si>
  <si>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</si>
  <si>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</si>
  <si>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</si>
  <si>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</si>
  <si>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</si>
  <si>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</si>
  <si>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</si>
  <si>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</si>
  <si>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</si>
  <si>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</si>
  <si>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</si>
  <si>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</si>
  <si>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</si>
  <si>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</si>
  <si>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</si>
  <si>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</si>
  <si>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</si>
  <si>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</si>
  <si>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</si>
  <si>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</si>
  <si>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</si>
  <si>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</si>
  <si>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</si>
  <si>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</si>
  <si>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</si>
  <si>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</si>
  <si>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</si>
  <si>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</si>
  <si>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</si>
  <si>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</si>
  <si>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</si>
  <si>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</si>
  <si>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</si>
  <si>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</si>
  <si>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</si>
  <si>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</si>
  <si>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</si>
  <si>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</si>
  <si>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</si>
  <si>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</si>
  <si>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</si>
  <si>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</si>
  <si>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</si>
  <si>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</si>
  <si>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</si>
  <si>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</si>
  <si>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</si>
  <si>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</si>
  <si>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</si>
  <si>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</si>
  <si>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</si>
  <si>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</si>
  <si>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</si>
  <si>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</si>
  <si>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</si>
  <si>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</si>
  <si>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</si>
  <si>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</si>
  <si>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</si>
  <si>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</si>
  <si>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</si>
  <si>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</si>
  <si>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</si>
  <si>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</si>
  <si>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</si>
  <si>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</si>
  <si>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</si>
  <si>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</si>
  <si>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</si>
  <si>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</si>
  <si>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</si>
  <si>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</si>
  <si>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</si>
  <si>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</si>
  <si>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</si>
  <si>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</si>
  <si>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</si>
  <si>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</si>
  <si>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</si>
  <si>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</si>
  <si>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</si>
  <si>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</si>
  <si>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</si>
  <si>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</si>
  <si>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</si>
  <si>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</si>
  <si>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</si>
  <si>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</si>
  <si>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</si>
  <si>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</si>
  <si>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</si>
  <si>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</si>
  <si>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</si>
  <si>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</si>
  <si>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</si>
  <si>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</si>
  <si>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</si>
  <si>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</si>
  <si>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</si>
  <si>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</si>
  <si>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</si>
  <si>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</si>
  <si>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</si>
  <si>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気仙沼市立本吉病院</t>
  </si>
  <si>
    <t>当然財務</t>
  </si>
  <si>
    <t>病院事業</t>
  </si>
  <si>
    <t>一般病院</t>
  </si>
  <si>
    <t>50床未満</t>
  </si>
  <si>
    <t>非設置</t>
  </si>
  <si>
    <t>直営</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</si>
  <si>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</si>
  <si>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</si>
  <si>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</si>
  <si>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</si>
  <si>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</si>
  <si>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</si>
  <si>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</si>
  <si>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①有形固定資産減価償却率，②器械備品減価償却率
　震災の津波被害により流失した医療機器を災害復旧事業により平成23年度及び平成24年度に一斉更新したことに伴い，これらの機器の耐用年数が経過するまでの期間は，更新が必要となる機器が少ないことから比率が上昇している。
③1床当たりの有形固定資産
　類似病院と比べ低い状況にある。
</t>
    <rPh sb="68" eb="70">
      <t>イッセイ</t>
    </rPh>
    <rPh sb="84" eb="86">
      <t>キキ</t>
    </rPh>
    <rPh sb="87" eb="89">
      <t>タイヨウ</t>
    </rPh>
    <rPh sb="89" eb="91">
      <t>ネンスウ</t>
    </rPh>
    <rPh sb="92" eb="94">
      <t>ケイカ</t>
    </rPh>
    <rPh sb="99" eb="101">
      <t>キカン</t>
    </rPh>
    <rPh sb="103" eb="105">
      <t>コウシン</t>
    </rPh>
    <rPh sb="106" eb="108">
      <t>ヒツヨウ</t>
    </rPh>
    <rPh sb="111" eb="113">
      <t>キキ</t>
    </rPh>
    <rPh sb="114" eb="115">
      <t>スク</t>
    </rPh>
    <rPh sb="150" eb="152">
      <t>ビョウイン</t>
    </rPh>
    <phoneticPr fontId="5"/>
  </si>
  <si>
    <t>①経常収支比率，②医業収支比率，③累積欠損金比率
　新型コロナウイルス感染症の流行に伴う，患者の受診控え等により外来収益が減少し経常収支比率が100％未満となった。
④病床利用率，⑤入院患者1人1日当たりの収益
　許可病床38床に対し，稼働病床を27床としており２年度の稼働病床による病床利用率は73.6％になってる。また，入院患者1人1日当たりの収益については，稼動病床数が少ないことから，入院患者の病状によって1人1日当たりの収益への影響が大きいが前年度と同程度の結果となった。
⑥外来患者1人1日当たりの収益
　新型コロナウイルス感染症の診療・検査医療機関として特例加算を算定したことに伴い増額となった。
⑦職員給与費対医業収益比率
　患者の受診控え等による医業収益の減少に伴い比率が増加した。
⑧材料費対医業収益比率
　類似病院と比べ低い状況にある。</t>
    <rPh sb="26" eb="28">
      <t>シンガタ</t>
    </rPh>
    <rPh sb="35" eb="38">
      <t>カンセンショウ</t>
    </rPh>
    <rPh sb="39" eb="41">
      <t>リュウコウ</t>
    </rPh>
    <rPh sb="42" eb="43">
      <t>トモナ</t>
    </rPh>
    <rPh sb="48" eb="51">
      <t>ジュシンヒカ</t>
    </rPh>
    <rPh sb="52" eb="53">
      <t>トウ</t>
    </rPh>
    <rPh sb="56" eb="60">
      <t>ガイライシュウエキ</t>
    </rPh>
    <rPh sb="61" eb="63">
      <t>ゲンショウ</t>
    </rPh>
    <rPh sb="64" eb="70">
      <t>ケイジョウシュウシヒリツ</t>
    </rPh>
    <rPh sb="75" eb="77">
      <t>ミマン</t>
    </rPh>
    <rPh sb="182" eb="187">
      <t>カドウビョウショウスウ</t>
    </rPh>
    <rPh sb="188" eb="189">
      <t>スク</t>
    </rPh>
    <rPh sb="196" eb="200">
      <t>ニュウインカンジャ</t>
    </rPh>
    <rPh sb="201" eb="203">
      <t>ビョウジョウ</t>
    </rPh>
    <rPh sb="208" eb="209">
      <t>ニン</t>
    </rPh>
    <rPh sb="210" eb="211">
      <t>ニチ</t>
    </rPh>
    <rPh sb="211" eb="212">
      <t>ア</t>
    </rPh>
    <rPh sb="215" eb="217">
      <t>シュウエキ</t>
    </rPh>
    <rPh sb="219" eb="221">
      <t>エイキョウ</t>
    </rPh>
    <rPh sb="222" eb="223">
      <t>オオ</t>
    </rPh>
    <rPh sb="230" eb="233">
      <t>ドウテイド</t>
    </rPh>
    <rPh sb="234" eb="236">
      <t>ケッカ</t>
    </rPh>
    <rPh sb="277" eb="281">
      <t>イリョウキカン</t>
    </rPh>
    <rPh sb="284" eb="288">
      <t>トクレイカサン</t>
    </rPh>
    <rPh sb="289" eb="291">
      <t>サンテイ</t>
    </rPh>
    <rPh sb="296" eb="297">
      <t>トモナ</t>
    </rPh>
    <rPh sb="298" eb="300">
      <t>ゾウガク</t>
    </rPh>
    <rPh sb="332" eb="336">
      <t>イギョウシュウエキ</t>
    </rPh>
    <rPh sb="337" eb="339">
      <t>ゲンショウ</t>
    </rPh>
    <rPh sb="340" eb="341">
      <t>トモナ</t>
    </rPh>
    <rPh sb="342" eb="344">
      <t>ヒリツ</t>
    </rPh>
    <rPh sb="345" eb="347">
      <t>ゾウカ</t>
    </rPh>
    <rPh sb="366" eb="368">
      <t>ビョウイン</t>
    </rPh>
    <phoneticPr fontId="5"/>
  </si>
  <si>
    <t>　震災後は，内科に加え，小児科，外科，整形外科，精神科の対応が可能な医療を提供している。
　病床機能の状況は，主に回復期を担当し，急性期医療機関と在宅を繋ぎ，訪問診療患者・施設入所者の急性憎悪に対応している。
　震災を契機として在宅医療に本格的に取り組んでおり，地域内の医療・福祉関係職員や介護事業所等との連携を深めながら，地域包括ケアの推進を図っている。
　また，新型コロナウイルス感染症の診療・検査医療機関として発熱患者等へのドライブスルー診察を実施するほか，保健所からの依頼による濃厚接触者等へのPCR検査も実施しており，地域の感染症拡大防止の一翼を担っている。</t>
    <phoneticPr fontId="5"/>
  </si>
  <si>
    <t>　本吉地域唯一の病院として地域住民の健康，福祉の向上に取り組むとともに，震災後に本格化させた在宅医療の取り組みにより，地域包括ケアの推進を図る。経営面では，新病院改革プランに基づく改革を継続し，一層の経費節減と効率的経営に努め，経営の健全化を図っていく必要がある。
　また，新型コロナウイルス感染症の診療・検査医療機関として地域の感染症の拡大防止に努める。</t>
    <rPh sb="93" eb="95">
      <t>ケイゾク</t>
    </rPh>
    <rPh sb="174" eb="1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</si>
</sst>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43</c:v>
                </c:pt>
                <c:pt idx="1">
                  <c:v>52.5</c:v>
                </c:pt>
                <c:pt idx="2">
                  <c:v>53.7</c:v>
                </c:pt>
                <c:pt idx="3">
                  <c:v>52.7</c:v>
                </c:pt>
                <c:pt idx="4">
                  <c:v>52.3</c:v>
                </c:pt>
              </c:numCache>
            </c:numRef>
          </c:val>
          <c:extLst>
            <c:ext xmlns:c16="http://schemas.microsoft.com/office/drawing/2014/chart" uri="{C3380CC4-5D6E-409C-BE32-E72D297353CC}">
              <c16:uniqueId val="{00000000-8BA7-49AC-8DCA-CD96386EC6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8BA7-49AC-8DCA-CD96386EC6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31.7</c:v>
                </c:pt>
                <c:pt idx="1">
                  <c:v>27.8</c:v>
                </c:pt>
                <c:pt idx="2">
                  <c:v>22.4</c:v>
                </c:pt>
                <c:pt idx="3">
                  <c:v>28.8</c:v>
                </c:pt>
                <c:pt idx="4">
                  <c:v>30.6</c:v>
                </c:pt>
              </c:numCache>
            </c:numRef>
          </c:val>
          <c:extLst>
            <c:ext xmlns:c16="http://schemas.microsoft.com/office/drawing/2014/chart" uri="{C3380CC4-5D6E-409C-BE32-E72D297353CC}">
              <c16:uniqueId val="{00000000-3EDD-4871-BF18-4F7BCE9061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3EDD-4871-BF18-4F7BCE9061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61.5</c:v>
                </c:pt>
                <c:pt idx="1">
                  <c:v>65.8</c:v>
                </c:pt>
                <c:pt idx="2">
                  <c:v>71.2</c:v>
                </c:pt>
                <c:pt idx="3">
                  <c:v>67.3</c:v>
                </c:pt>
                <c:pt idx="4">
                  <c:v>64</c:v>
                </c:pt>
              </c:numCache>
            </c:numRef>
          </c:val>
          <c:extLst>
            <c:ext xmlns:c16="http://schemas.microsoft.com/office/drawing/2014/chart" uri="{C3380CC4-5D6E-409C-BE32-E72D297353CC}">
              <c16:uniqueId val="{00000000-2D7A-4415-9E9F-5C095A3182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2D7A-4415-9E9F-5C095A3182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101.9</c:v>
                </c:pt>
                <c:pt idx="1">
                  <c:v>100.5</c:v>
                </c:pt>
                <c:pt idx="2">
                  <c:v>102.5</c:v>
                </c:pt>
                <c:pt idx="3">
                  <c:v>96.8</c:v>
                </c:pt>
                <c:pt idx="4">
                  <c:v>99.7</c:v>
                </c:pt>
              </c:numCache>
            </c:numRef>
          </c:val>
          <c:extLst>
            <c:ext xmlns:c16="http://schemas.microsoft.com/office/drawing/2014/chart" uri="{C3380CC4-5D6E-409C-BE32-E72D297353CC}">
              <c16:uniqueId val="{00000000-2EB9-4155-B2DA-A82E703AAB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2EB9-4155-B2DA-A82E703AAB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51.6</c:v>
                </c:pt>
                <c:pt idx="1">
                  <c:v>57</c:v>
                </c:pt>
                <c:pt idx="2">
                  <c:v>59.9</c:v>
                </c:pt>
                <c:pt idx="3">
                  <c:v>62.9</c:v>
                </c:pt>
                <c:pt idx="4">
                  <c:v>65.3</c:v>
                </c:pt>
              </c:numCache>
            </c:numRef>
          </c:val>
          <c:extLst>
            <c:ext xmlns:c16="http://schemas.microsoft.com/office/drawing/2014/chart" uri="{C3380CC4-5D6E-409C-BE32-E72D297353CC}">
              <c16:uniqueId val="{00000000-EF0B-42F2-BD9A-2B2461A84F7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EF0B-42F2-BD9A-2B2461A84F7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64.8</c:v>
                </c:pt>
                <c:pt idx="1">
                  <c:v>76.5</c:v>
                </c:pt>
                <c:pt idx="2">
                  <c:v>78.400000000000006</c:v>
                </c:pt>
                <c:pt idx="3">
                  <c:v>81.599999999999994</c:v>
                </c:pt>
                <c:pt idx="4">
                  <c:v>79.400000000000006</c:v>
                </c:pt>
              </c:numCache>
            </c:numRef>
          </c:val>
          <c:extLst>
            <c:ext xmlns:c16="http://schemas.microsoft.com/office/drawing/2014/chart" uri="{C3380CC4-5D6E-409C-BE32-E72D297353CC}">
              <c16:uniqueId val="{00000000-24F9-40FA-BB63-1F3B476D0E1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24F9-40FA-BB63-1F3B476D0E1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20630368</c:v>
                </c:pt>
                <c:pt idx="1">
                  <c:v>20649316</c:v>
                </c:pt>
                <c:pt idx="2">
                  <c:v>21271289</c:v>
                </c:pt>
                <c:pt idx="3">
                  <c:v>20870237</c:v>
                </c:pt>
                <c:pt idx="4">
                  <c:v>21221658</c:v>
                </c:pt>
              </c:numCache>
            </c:numRef>
          </c:val>
          <c:extLst>
            <c:ext xmlns:c16="http://schemas.microsoft.com/office/drawing/2014/chart" uri="{C3380CC4-5D6E-409C-BE32-E72D297353CC}">
              <c16:uniqueId val="{00000000-8B77-4505-B77F-FDB77C2D06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8B77-4505-B77F-FDB77C2D06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11.6</c:v>
                </c:pt>
                <c:pt idx="1">
                  <c:v>13.3</c:v>
                </c:pt>
                <c:pt idx="2">
                  <c:v>12.2</c:v>
                </c:pt>
                <c:pt idx="3">
                  <c:v>12.2</c:v>
                </c:pt>
                <c:pt idx="4">
                  <c:v>12.7</c:v>
                </c:pt>
              </c:numCache>
            </c:numRef>
          </c:val>
          <c:extLst>
            <c:ext xmlns:c16="http://schemas.microsoft.com/office/drawing/2014/chart" uri="{C3380CC4-5D6E-409C-BE32-E72D297353CC}">
              <c16:uniqueId val="{00000000-7E10-48BA-9607-1E2569F9140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7E10-48BA-9607-1E2569F9140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83.8</c:v>
                </c:pt>
                <c:pt idx="1">
                  <c:v>78.900000000000006</c:v>
                </c:pt>
                <c:pt idx="2">
                  <c:v>74.599999999999994</c:v>
                </c:pt>
                <c:pt idx="3">
                  <c:v>79.2</c:v>
                </c:pt>
                <c:pt idx="4">
                  <c:v>97.3</c:v>
                </c:pt>
              </c:numCache>
            </c:numRef>
          </c:val>
          <c:extLst>
            <c:ext xmlns:c16="http://schemas.microsoft.com/office/drawing/2014/chart" uri="{C3380CC4-5D6E-409C-BE32-E72D297353CC}">
              <c16:uniqueId val="{00000000-F642-411F-A1A5-3F10215E51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F642-411F-A1A5-3F10215E51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7092</c:v>
                </c:pt>
                <c:pt idx="1">
                  <c:v>7263</c:v>
                </c:pt>
                <c:pt idx="2">
                  <c:v>7620</c:v>
                </c:pt>
                <c:pt idx="3">
                  <c:v>7353</c:v>
                </c:pt>
                <c:pt idx="4">
                  <c:v>7994</c:v>
                </c:pt>
              </c:numCache>
            </c:numRef>
          </c:val>
          <c:extLst>
            <c:ext xmlns:c16="http://schemas.microsoft.com/office/drawing/2014/chart" uri="{C3380CC4-5D6E-409C-BE32-E72D297353CC}">
              <c16:uniqueId val="{00000000-43B5-40CE-BFD4-C0241003D9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43B5-40CE-BFD4-C0241003D9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23566</c:v>
                </c:pt>
                <c:pt idx="1">
                  <c:v>23420</c:v>
                </c:pt>
                <c:pt idx="2">
                  <c:v>24638</c:v>
                </c:pt>
                <c:pt idx="3">
                  <c:v>23518</c:v>
                </c:pt>
                <c:pt idx="4">
                  <c:v>23719</c:v>
                </c:pt>
              </c:numCache>
            </c:numRef>
          </c:val>
          <c:extLst>
            <c:ext xmlns:c16="http://schemas.microsoft.com/office/drawing/2014/chart" uri="{C3380CC4-5D6E-409C-BE32-E72D297353CC}">
              <c16:uniqueId val="{00000000-29A8-44BE-8464-4A70532618D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29A8-44BE-8464-4A70532618D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Q16" zoomScale="130" zoomScaleNormal="13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宮城県気仙沼市　気仙沼市立本吉病院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6" t="s">
        <v>9</v>
      </c>
      <c r="NK7" s="7"/>
      <c r="NL7" s="7"/>
      <c r="NM7" s="7"/>
      <c r="NN7" s="7"/>
      <c r="NO7" s="7"/>
      <c r="NP7" s="7"/>
      <c r="NQ7" s="7"/>
      <c r="NR7" s="7"/>
      <c r="NS7" s="7"/>
      <c r="NT7" s="7"/>
      <c r="NU7" s="7"/>
      <c r="NV7" s="7"/>
      <c r="NW7" s="8"/>
      <c r="NX7" s="3"/>
    </row>
    <row r="8" spans="1:388" ht="18.75" customHeight="1">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38</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6" t="s">
        <v>10</v>
      </c>
      <c r="NK8" s="147"/>
      <c r="NL8" s="9" t="s">
        <v>11</v>
      </c>
      <c r="NM8" s="10"/>
      <c r="NN8" s="10"/>
      <c r="NO8" s="10"/>
      <c r="NP8" s="10"/>
      <c r="NQ8" s="10"/>
      <c r="NR8" s="10"/>
      <c r="NS8" s="10"/>
      <c r="NT8" s="10"/>
      <c r="NU8" s="10"/>
      <c r="NV8" s="10"/>
      <c r="NW8" s="11"/>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4" t="s">
        <v>20</v>
      </c>
      <c r="NK9" s="145"/>
      <c r="NL9" s="12" t="s">
        <v>21</v>
      </c>
      <c r="NM9" s="13"/>
      <c r="NN9" s="13"/>
      <c r="NO9" s="13"/>
      <c r="NP9" s="13"/>
      <c r="NQ9" s="13"/>
      <c r="NR9" s="13"/>
      <c r="NS9" s="13"/>
      <c r="NT9" s="13"/>
      <c r="NU9" s="14"/>
      <c r="NV9" s="14"/>
      <c r="NW9" s="15"/>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5</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38</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39" t="s">
        <v>22</v>
      </c>
      <c r="NK10" s="140"/>
      <c r="NL10" s="16" t="s">
        <v>23</v>
      </c>
      <c r="NM10" s="17"/>
      <c r="NN10" s="17"/>
      <c r="NO10" s="17"/>
      <c r="NP10" s="17"/>
      <c r="NQ10" s="17"/>
      <c r="NR10" s="17"/>
      <c r="NS10" s="17"/>
      <c r="NT10" s="17"/>
      <c r="NU10" s="17"/>
      <c r="NV10" s="17"/>
      <c r="NW10" s="18"/>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19"/>
      <c r="NJ11" s="3"/>
      <c r="NK11" s="3"/>
      <c r="NL11" s="3"/>
      <c r="NM11" s="3"/>
      <c r="NN11" s="3"/>
      <c r="NO11" s="3"/>
      <c r="NP11" s="3"/>
      <c r="NQ11" s="3"/>
      <c r="NR11" s="3"/>
      <c r="NS11" s="3"/>
      <c r="NT11" s="3"/>
      <c r="NU11" s="3"/>
      <c r="NV11" s="3"/>
      <c r="NW11" s="3"/>
      <c r="NX11" s="3"/>
    </row>
    <row r="12" spans="1:388" ht="18.75" customHeight="1">
      <c r="A12" s="2"/>
      <c r="B12" s="125">
        <f>データ!U6</f>
        <v>61445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1902</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第１種該当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１３：１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3"/>
      <c r="NN19" s="124"/>
      <c r="NO19" s="119"/>
      <c r="NP19" s="120"/>
      <c r="NQ19" s="120"/>
      <c r="NR19" s="123"/>
      <c r="NS19" s="124"/>
      <c r="NT19" s="119"/>
      <c r="NU19" s="120"/>
      <c r="NV19" s="120"/>
      <c r="NW19" s="123"/>
      <c r="NX19" s="124"/>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4" t="s">
        <v>179</v>
      </c>
      <c r="NK22" s="165"/>
      <c r="NL22" s="165"/>
      <c r="NM22" s="165"/>
      <c r="NN22" s="165"/>
      <c r="NO22" s="165"/>
      <c r="NP22" s="165"/>
      <c r="NQ22" s="165"/>
      <c r="NR22" s="165"/>
      <c r="NS22" s="165"/>
      <c r="NT22" s="165"/>
      <c r="NU22" s="165"/>
      <c r="NV22" s="165"/>
      <c r="NW22" s="165"/>
      <c r="NX22" s="166"/>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7"/>
      <c r="NK23" s="168"/>
      <c r="NL23" s="168"/>
      <c r="NM23" s="168"/>
      <c r="NN23" s="168"/>
      <c r="NO23" s="168"/>
      <c r="NP23" s="168"/>
      <c r="NQ23" s="168"/>
      <c r="NR23" s="168"/>
      <c r="NS23" s="168"/>
      <c r="NT23" s="168"/>
      <c r="NU23" s="168"/>
      <c r="NV23" s="168"/>
      <c r="NW23" s="168"/>
      <c r="NX23" s="16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7"/>
      <c r="NK24" s="168"/>
      <c r="NL24" s="168"/>
      <c r="NM24" s="168"/>
      <c r="NN24" s="168"/>
      <c r="NO24" s="168"/>
      <c r="NP24" s="168"/>
      <c r="NQ24" s="168"/>
      <c r="NR24" s="168"/>
      <c r="NS24" s="168"/>
      <c r="NT24" s="168"/>
      <c r="NU24" s="168"/>
      <c r="NV24" s="168"/>
      <c r="NW24" s="168"/>
      <c r="NX24" s="16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7"/>
      <c r="NK25" s="168"/>
      <c r="NL25" s="168"/>
      <c r="NM25" s="168"/>
      <c r="NN25" s="168"/>
      <c r="NO25" s="168"/>
      <c r="NP25" s="168"/>
      <c r="NQ25" s="168"/>
      <c r="NR25" s="168"/>
      <c r="NS25" s="168"/>
      <c r="NT25" s="168"/>
      <c r="NU25" s="168"/>
      <c r="NV25" s="168"/>
      <c r="NW25" s="168"/>
      <c r="NX25" s="16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7"/>
      <c r="NK26" s="168"/>
      <c r="NL26" s="168"/>
      <c r="NM26" s="168"/>
      <c r="NN26" s="168"/>
      <c r="NO26" s="168"/>
      <c r="NP26" s="168"/>
      <c r="NQ26" s="168"/>
      <c r="NR26" s="168"/>
      <c r="NS26" s="168"/>
      <c r="NT26" s="168"/>
      <c r="NU26" s="168"/>
      <c r="NV26" s="168"/>
      <c r="NW26" s="168"/>
      <c r="NX26" s="16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7"/>
      <c r="NK27" s="168"/>
      <c r="NL27" s="168"/>
      <c r="NM27" s="168"/>
      <c r="NN27" s="168"/>
      <c r="NO27" s="168"/>
      <c r="NP27" s="168"/>
      <c r="NQ27" s="168"/>
      <c r="NR27" s="168"/>
      <c r="NS27" s="168"/>
      <c r="NT27" s="168"/>
      <c r="NU27" s="168"/>
      <c r="NV27" s="168"/>
      <c r="NW27" s="168"/>
      <c r="NX27" s="16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7"/>
      <c r="NK28" s="168"/>
      <c r="NL28" s="168"/>
      <c r="NM28" s="168"/>
      <c r="NN28" s="168"/>
      <c r="NO28" s="168"/>
      <c r="NP28" s="168"/>
      <c r="NQ28" s="168"/>
      <c r="NR28" s="168"/>
      <c r="NS28" s="168"/>
      <c r="NT28" s="168"/>
      <c r="NU28" s="168"/>
      <c r="NV28" s="168"/>
      <c r="NW28" s="168"/>
      <c r="NX28" s="16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7"/>
      <c r="NK29" s="168"/>
      <c r="NL29" s="168"/>
      <c r="NM29" s="168"/>
      <c r="NN29" s="168"/>
      <c r="NO29" s="168"/>
      <c r="NP29" s="168"/>
      <c r="NQ29" s="168"/>
      <c r="NR29" s="168"/>
      <c r="NS29" s="168"/>
      <c r="NT29" s="168"/>
      <c r="NU29" s="168"/>
      <c r="NV29" s="168"/>
      <c r="NW29" s="168"/>
      <c r="NX29" s="16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7"/>
      <c r="NK30" s="168"/>
      <c r="NL30" s="168"/>
      <c r="NM30" s="168"/>
      <c r="NN30" s="168"/>
      <c r="NO30" s="168"/>
      <c r="NP30" s="168"/>
      <c r="NQ30" s="168"/>
      <c r="NR30" s="168"/>
      <c r="NS30" s="168"/>
      <c r="NT30" s="168"/>
      <c r="NU30" s="168"/>
      <c r="NV30" s="168"/>
      <c r="NW30" s="168"/>
      <c r="NX30" s="16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7"/>
      <c r="NK31" s="168"/>
      <c r="NL31" s="168"/>
      <c r="NM31" s="168"/>
      <c r="NN31" s="168"/>
      <c r="NO31" s="168"/>
      <c r="NP31" s="168"/>
      <c r="NQ31" s="168"/>
      <c r="NR31" s="168"/>
      <c r="NS31" s="168"/>
      <c r="NT31" s="168"/>
      <c r="NU31" s="168"/>
      <c r="NV31" s="168"/>
      <c r="NW31" s="168"/>
      <c r="NX31" s="16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67"/>
      <c r="NK32" s="168"/>
      <c r="NL32" s="168"/>
      <c r="NM32" s="168"/>
      <c r="NN32" s="168"/>
      <c r="NO32" s="168"/>
      <c r="NP32" s="168"/>
      <c r="NQ32" s="168"/>
      <c r="NR32" s="168"/>
      <c r="NS32" s="168"/>
      <c r="NT32" s="168"/>
      <c r="NU32" s="168"/>
      <c r="NV32" s="168"/>
      <c r="NW32" s="168"/>
      <c r="NX32" s="169"/>
      <c r="OC32" s="28" t="s">
        <v>56</v>
      </c>
    </row>
    <row r="33" spans="1:393" ht="13.5" customHeight="1">
      <c r="A33" s="2"/>
      <c r="B33" s="25"/>
      <c r="D33" s="5"/>
      <c r="E33" s="5"/>
      <c r="F33" s="5"/>
      <c r="G33" s="102" t="s">
        <v>57</v>
      </c>
      <c r="H33" s="102"/>
      <c r="I33" s="102"/>
      <c r="J33" s="102"/>
      <c r="K33" s="102"/>
      <c r="L33" s="102"/>
      <c r="M33" s="102"/>
      <c r="N33" s="102"/>
      <c r="O33" s="102"/>
      <c r="P33" s="85">
        <f>データ!AI7</f>
        <v>101.9</v>
      </c>
      <c r="Q33" s="86"/>
      <c r="R33" s="86"/>
      <c r="S33" s="86"/>
      <c r="T33" s="86"/>
      <c r="U33" s="86"/>
      <c r="V33" s="86"/>
      <c r="W33" s="86"/>
      <c r="X33" s="86"/>
      <c r="Y33" s="86"/>
      <c r="Z33" s="86"/>
      <c r="AA33" s="86"/>
      <c r="AB33" s="86"/>
      <c r="AC33" s="86"/>
      <c r="AD33" s="87"/>
      <c r="AE33" s="85">
        <f>データ!AJ7</f>
        <v>100.5</v>
      </c>
      <c r="AF33" s="86"/>
      <c r="AG33" s="86"/>
      <c r="AH33" s="86"/>
      <c r="AI33" s="86"/>
      <c r="AJ33" s="86"/>
      <c r="AK33" s="86"/>
      <c r="AL33" s="86"/>
      <c r="AM33" s="86"/>
      <c r="AN33" s="86"/>
      <c r="AO33" s="86"/>
      <c r="AP33" s="86"/>
      <c r="AQ33" s="86"/>
      <c r="AR33" s="86"/>
      <c r="AS33" s="87"/>
      <c r="AT33" s="85">
        <f>データ!AK7</f>
        <v>102.5</v>
      </c>
      <c r="AU33" s="86"/>
      <c r="AV33" s="86"/>
      <c r="AW33" s="86"/>
      <c r="AX33" s="86"/>
      <c r="AY33" s="86"/>
      <c r="AZ33" s="86"/>
      <c r="BA33" s="86"/>
      <c r="BB33" s="86"/>
      <c r="BC33" s="86"/>
      <c r="BD33" s="86"/>
      <c r="BE33" s="86"/>
      <c r="BF33" s="86"/>
      <c r="BG33" s="86"/>
      <c r="BH33" s="87"/>
      <c r="BI33" s="85">
        <f>データ!AL7</f>
        <v>96.8</v>
      </c>
      <c r="BJ33" s="86"/>
      <c r="BK33" s="86"/>
      <c r="BL33" s="86"/>
      <c r="BM33" s="86"/>
      <c r="BN33" s="86"/>
      <c r="BO33" s="86"/>
      <c r="BP33" s="86"/>
      <c r="BQ33" s="86"/>
      <c r="BR33" s="86"/>
      <c r="BS33" s="86"/>
      <c r="BT33" s="86"/>
      <c r="BU33" s="86"/>
      <c r="BV33" s="86"/>
      <c r="BW33" s="87"/>
      <c r="BX33" s="85">
        <f>データ!AM7</f>
        <v>99.7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61.5</v>
      </c>
      <c r="DE33" s="86"/>
      <c r="DF33" s="86"/>
      <c r="DG33" s="86"/>
      <c r="DH33" s="86"/>
      <c r="DI33" s="86"/>
      <c r="DJ33" s="86"/>
      <c r="DK33" s="86"/>
      <c r="DL33" s="86"/>
      <c r="DM33" s="86"/>
      <c r="DN33" s="86"/>
      <c r="DO33" s="86"/>
      <c r="DP33" s="86"/>
      <c r="DQ33" s="86"/>
      <c r="DR33" s="87"/>
      <c r="DS33" s="85">
        <f>データ!AU7</f>
        <v>65.8</v>
      </c>
      <c r="DT33" s="86"/>
      <c r="DU33" s="86"/>
      <c r="DV33" s="86"/>
      <c r="DW33" s="86"/>
      <c r="DX33" s="86"/>
      <c r="DY33" s="86"/>
      <c r="DZ33" s="86"/>
      <c r="EA33" s="86"/>
      <c r="EB33" s="86"/>
      <c r="EC33" s="86"/>
      <c r="ED33" s="86"/>
      <c r="EE33" s="86"/>
      <c r="EF33" s="86"/>
      <c r="EG33" s="87"/>
      <c r="EH33" s="85">
        <f>データ!AV7</f>
        <v>71.2</v>
      </c>
      <c r="EI33" s="86"/>
      <c r="EJ33" s="86"/>
      <c r="EK33" s="86"/>
      <c r="EL33" s="86"/>
      <c r="EM33" s="86"/>
      <c r="EN33" s="86"/>
      <c r="EO33" s="86"/>
      <c r="EP33" s="86"/>
      <c r="EQ33" s="86"/>
      <c r="ER33" s="86"/>
      <c r="ES33" s="86"/>
      <c r="ET33" s="86"/>
      <c r="EU33" s="86"/>
      <c r="EV33" s="87"/>
      <c r="EW33" s="85">
        <f>データ!AW7</f>
        <v>67.3</v>
      </c>
      <c r="EX33" s="86"/>
      <c r="EY33" s="86"/>
      <c r="EZ33" s="86"/>
      <c r="FA33" s="86"/>
      <c r="FB33" s="86"/>
      <c r="FC33" s="86"/>
      <c r="FD33" s="86"/>
      <c r="FE33" s="86"/>
      <c r="FF33" s="86"/>
      <c r="FG33" s="86"/>
      <c r="FH33" s="86"/>
      <c r="FI33" s="86"/>
      <c r="FJ33" s="86"/>
      <c r="FK33" s="87"/>
      <c r="FL33" s="85">
        <f>データ!AX7</f>
        <v>64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31.7</v>
      </c>
      <c r="GS33" s="86"/>
      <c r="GT33" s="86"/>
      <c r="GU33" s="86"/>
      <c r="GV33" s="86"/>
      <c r="GW33" s="86"/>
      <c r="GX33" s="86"/>
      <c r="GY33" s="86"/>
      <c r="GZ33" s="86"/>
      <c r="HA33" s="86"/>
      <c r="HB33" s="86"/>
      <c r="HC33" s="86"/>
      <c r="HD33" s="86"/>
      <c r="HE33" s="86"/>
      <c r="HF33" s="87"/>
      <c r="HG33" s="85">
        <f>データ!BF7</f>
        <v>27.8</v>
      </c>
      <c r="HH33" s="86"/>
      <c r="HI33" s="86"/>
      <c r="HJ33" s="86"/>
      <c r="HK33" s="86"/>
      <c r="HL33" s="86"/>
      <c r="HM33" s="86"/>
      <c r="HN33" s="86"/>
      <c r="HO33" s="86"/>
      <c r="HP33" s="86"/>
      <c r="HQ33" s="86"/>
      <c r="HR33" s="86"/>
      <c r="HS33" s="86"/>
      <c r="HT33" s="86"/>
      <c r="HU33" s="87"/>
      <c r="HV33" s="85">
        <f>データ!BG7</f>
        <v>22.4</v>
      </c>
      <c r="HW33" s="86"/>
      <c r="HX33" s="86"/>
      <c r="HY33" s="86"/>
      <c r="HZ33" s="86"/>
      <c r="IA33" s="86"/>
      <c r="IB33" s="86"/>
      <c r="IC33" s="86"/>
      <c r="ID33" s="86"/>
      <c r="IE33" s="86"/>
      <c r="IF33" s="86"/>
      <c r="IG33" s="86"/>
      <c r="IH33" s="86"/>
      <c r="II33" s="86"/>
      <c r="IJ33" s="87"/>
      <c r="IK33" s="85">
        <f>データ!BH7</f>
        <v>28.8</v>
      </c>
      <c r="IL33" s="86"/>
      <c r="IM33" s="86"/>
      <c r="IN33" s="86"/>
      <c r="IO33" s="86"/>
      <c r="IP33" s="86"/>
      <c r="IQ33" s="86"/>
      <c r="IR33" s="86"/>
      <c r="IS33" s="86"/>
      <c r="IT33" s="86"/>
      <c r="IU33" s="86"/>
      <c r="IV33" s="86"/>
      <c r="IW33" s="86"/>
      <c r="IX33" s="86"/>
      <c r="IY33" s="87"/>
      <c r="IZ33" s="85">
        <f>データ!BI7</f>
        <v>30.6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43</v>
      </c>
      <c r="KG33" s="86"/>
      <c r="KH33" s="86"/>
      <c r="KI33" s="86"/>
      <c r="KJ33" s="86"/>
      <c r="KK33" s="86"/>
      <c r="KL33" s="86"/>
      <c r="KM33" s="86"/>
      <c r="KN33" s="86"/>
      <c r="KO33" s="86"/>
      <c r="KP33" s="86"/>
      <c r="KQ33" s="86"/>
      <c r="KR33" s="86"/>
      <c r="KS33" s="86"/>
      <c r="KT33" s="87"/>
      <c r="KU33" s="85">
        <f>データ!BQ7</f>
        <v>52.5</v>
      </c>
      <c r="KV33" s="86"/>
      <c r="KW33" s="86"/>
      <c r="KX33" s="86"/>
      <c r="KY33" s="86"/>
      <c r="KZ33" s="86"/>
      <c r="LA33" s="86"/>
      <c r="LB33" s="86"/>
      <c r="LC33" s="86"/>
      <c r="LD33" s="86"/>
      <c r="LE33" s="86"/>
      <c r="LF33" s="86"/>
      <c r="LG33" s="86"/>
      <c r="LH33" s="86"/>
      <c r="LI33" s="87"/>
      <c r="LJ33" s="85">
        <f>データ!BR7</f>
        <v>53.7</v>
      </c>
      <c r="LK33" s="86"/>
      <c r="LL33" s="86"/>
      <c r="LM33" s="86"/>
      <c r="LN33" s="86"/>
      <c r="LO33" s="86"/>
      <c r="LP33" s="86"/>
      <c r="LQ33" s="86"/>
      <c r="LR33" s="86"/>
      <c r="LS33" s="86"/>
      <c r="LT33" s="86"/>
      <c r="LU33" s="86"/>
      <c r="LV33" s="86"/>
      <c r="LW33" s="86"/>
      <c r="LX33" s="87"/>
      <c r="LY33" s="85">
        <f>データ!BS7</f>
        <v>52.7</v>
      </c>
      <c r="LZ33" s="86"/>
      <c r="MA33" s="86"/>
      <c r="MB33" s="86"/>
      <c r="MC33" s="86"/>
      <c r="MD33" s="86"/>
      <c r="ME33" s="86"/>
      <c r="MF33" s="86"/>
      <c r="MG33" s="86"/>
      <c r="MH33" s="86"/>
      <c r="MI33" s="86"/>
      <c r="MJ33" s="86"/>
      <c r="MK33" s="86"/>
      <c r="ML33" s="86"/>
      <c r="MM33" s="87"/>
      <c r="MN33" s="85">
        <f>データ!BT7</f>
        <v>52.3</v>
      </c>
      <c r="MO33" s="86"/>
      <c r="MP33" s="86"/>
      <c r="MQ33" s="86"/>
      <c r="MR33" s="86"/>
      <c r="MS33" s="86"/>
      <c r="MT33" s="86"/>
      <c r="MU33" s="86"/>
      <c r="MV33" s="86"/>
      <c r="MW33" s="86"/>
      <c r="MX33" s="86"/>
      <c r="MY33" s="86"/>
      <c r="MZ33" s="86"/>
      <c r="NA33" s="86"/>
      <c r="NB33" s="87"/>
      <c r="ND33" s="5"/>
      <c r="NE33" s="5"/>
      <c r="NF33" s="5"/>
      <c r="NG33" s="5"/>
      <c r="NH33" s="27"/>
      <c r="NI33" s="2"/>
      <c r="NJ33" s="167"/>
      <c r="NK33" s="168"/>
      <c r="NL33" s="168"/>
      <c r="NM33" s="168"/>
      <c r="NN33" s="168"/>
      <c r="NO33" s="168"/>
      <c r="NP33" s="168"/>
      <c r="NQ33" s="168"/>
      <c r="NR33" s="168"/>
      <c r="NS33" s="168"/>
      <c r="NT33" s="168"/>
      <c r="NU33" s="168"/>
      <c r="NV33" s="168"/>
      <c r="NW33" s="168"/>
      <c r="NX33" s="169"/>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70"/>
      <c r="NK34" s="171"/>
      <c r="NL34" s="171"/>
      <c r="NM34" s="171"/>
      <c r="NN34" s="171"/>
      <c r="NO34" s="171"/>
      <c r="NP34" s="171"/>
      <c r="NQ34" s="171"/>
      <c r="NR34" s="171"/>
      <c r="NS34" s="171"/>
      <c r="NT34" s="171"/>
      <c r="NU34" s="171"/>
      <c r="NV34" s="171"/>
      <c r="NW34" s="171"/>
      <c r="NX34" s="17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8" t="s">
        <v>178</v>
      </c>
      <c r="NK39" s="159"/>
      <c r="NL39" s="159"/>
      <c r="NM39" s="159"/>
      <c r="NN39" s="159"/>
      <c r="NO39" s="159"/>
      <c r="NP39" s="159"/>
      <c r="NQ39" s="159"/>
      <c r="NR39" s="159"/>
      <c r="NS39" s="159"/>
      <c r="NT39" s="159"/>
      <c r="NU39" s="159"/>
      <c r="NV39" s="159"/>
      <c r="NW39" s="159"/>
      <c r="NX39" s="16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8"/>
      <c r="NK40" s="159"/>
      <c r="NL40" s="159"/>
      <c r="NM40" s="159"/>
      <c r="NN40" s="159"/>
      <c r="NO40" s="159"/>
      <c r="NP40" s="159"/>
      <c r="NQ40" s="159"/>
      <c r="NR40" s="159"/>
      <c r="NS40" s="159"/>
      <c r="NT40" s="159"/>
      <c r="NU40" s="159"/>
      <c r="NV40" s="159"/>
      <c r="NW40" s="159"/>
      <c r="NX40" s="16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8"/>
      <c r="NK41" s="159"/>
      <c r="NL41" s="159"/>
      <c r="NM41" s="159"/>
      <c r="NN41" s="159"/>
      <c r="NO41" s="159"/>
      <c r="NP41" s="159"/>
      <c r="NQ41" s="159"/>
      <c r="NR41" s="159"/>
      <c r="NS41" s="159"/>
      <c r="NT41" s="159"/>
      <c r="NU41" s="159"/>
      <c r="NV41" s="159"/>
      <c r="NW41" s="159"/>
      <c r="NX41" s="16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8"/>
      <c r="NK42" s="159"/>
      <c r="NL42" s="159"/>
      <c r="NM42" s="159"/>
      <c r="NN42" s="159"/>
      <c r="NO42" s="159"/>
      <c r="NP42" s="159"/>
      <c r="NQ42" s="159"/>
      <c r="NR42" s="159"/>
      <c r="NS42" s="159"/>
      <c r="NT42" s="159"/>
      <c r="NU42" s="159"/>
      <c r="NV42" s="159"/>
      <c r="NW42" s="159"/>
      <c r="NX42" s="16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8"/>
      <c r="NK43" s="159"/>
      <c r="NL43" s="159"/>
      <c r="NM43" s="159"/>
      <c r="NN43" s="159"/>
      <c r="NO43" s="159"/>
      <c r="NP43" s="159"/>
      <c r="NQ43" s="159"/>
      <c r="NR43" s="159"/>
      <c r="NS43" s="159"/>
      <c r="NT43" s="159"/>
      <c r="NU43" s="159"/>
      <c r="NV43" s="159"/>
      <c r="NW43" s="159"/>
      <c r="NX43" s="16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8"/>
      <c r="NK44" s="159"/>
      <c r="NL44" s="159"/>
      <c r="NM44" s="159"/>
      <c r="NN44" s="159"/>
      <c r="NO44" s="159"/>
      <c r="NP44" s="159"/>
      <c r="NQ44" s="159"/>
      <c r="NR44" s="159"/>
      <c r="NS44" s="159"/>
      <c r="NT44" s="159"/>
      <c r="NU44" s="159"/>
      <c r="NV44" s="159"/>
      <c r="NW44" s="159"/>
      <c r="NX44" s="16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8"/>
      <c r="NK45" s="159"/>
      <c r="NL45" s="159"/>
      <c r="NM45" s="159"/>
      <c r="NN45" s="159"/>
      <c r="NO45" s="159"/>
      <c r="NP45" s="159"/>
      <c r="NQ45" s="159"/>
      <c r="NR45" s="159"/>
      <c r="NS45" s="159"/>
      <c r="NT45" s="159"/>
      <c r="NU45" s="159"/>
      <c r="NV45" s="159"/>
      <c r="NW45" s="159"/>
      <c r="NX45" s="16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8"/>
      <c r="NK46" s="159"/>
      <c r="NL46" s="159"/>
      <c r="NM46" s="159"/>
      <c r="NN46" s="159"/>
      <c r="NO46" s="159"/>
      <c r="NP46" s="159"/>
      <c r="NQ46" s="159"/>
      <c r="NR46" s="159"/>
      <c r="NS46" s="159"/>
      <c r="NT46" s="159"/>
      <c r="NU46" s="159"/>
      <c r="NV46" s="159"/>
      <c r="NW46" s="159"/>
      <c r="NX46" s="16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8"/>
      <c r="NK47" s="159"/>
      <c r="NL47" s="159"/>
      <c r="NM47" s="159"/>
      <c r="NN47" s="159"/>
      <c r="NO47" s="159"/>
      <c r="NP47" s="159"/>
      <c r="NQ47" s="159"/>
      <c r="NR47" s="159"/>
      <c r="NS47" s="159"/>
      <c r="NT47" s="159"/>
      <c r="NU47" s="159"/>
      <c r="NV47" s="159"/>
      <c r="NW47" s="159"/>
      <c r="NX47" s="16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8"/>
      <c r="NK48" s="159"/>
      <c r="NL48" s="159"/>
      <c r="NM48" s="159"/>
      <c r="NN48" s="159"/>
      <c r="NO48" s="159"/>
      <c r="NP48" s="159"/>
      <c r="NQ48" s="159"/>
      <c r="NR48" s="159"/>
      <c r="NS48" s="159"/>
      <c r="NT48" s="159"/>
      <c r="NU48" s="159"/>
      <c r="NV48" s="159"/>
      <c r="NW48" s="159"/>
      <c r="NX48" s="16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8"/>
      <c r="NK49" s="159"/>
      <c r="NL49" s="159"/>
      <c r="NM49" s="159"/>
      <c r="NN49" s="159"/>
      <c r="NO49" s="159"/>
      <c r="NP49" s="159"/>
      <c r="NQ49" s="159"/>
      <c r="NR49" s="159"/>
      <c r="NS49" s="159"/>
      <c r="NT49" s="159"/>
      <c r="NU49" s="159"/>
      <c r="NV49" s="159"/>
      <c r="NW49" s="159"/>
      <c r="NX49" s="16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8"/>
      <c r="NK50" s="159"/>
      <c r="NL50" s="159"/>
      <c r="NM50" s="159"/>
      <c r="NN50" s="159"/>
      <c r="NO50" s="159"/>
      <c r="NP50" s="159"/>
      <c r="NQ50" s="159"/>
      <c r="NR50" s="159"/>
      <c r="NS50" s="159"/>
      <c r="NT50" s="159"/>
      <c r="NU50" s="159"/>
      <c r="NV50" s="159"/>
      <c r="NW50" s="159"/>
      <c r="NX50" s="16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1"/>
      <c r="NK51" s="162"/>
      <c r="NL51" s="162"/>
      <c r="NM51" s="162"/>
      <c r="NN51" s="162"/>
      <c r="NO51" s="162"/>
      <c r="NP51" s="162"/>
      <c r="NQ51" s="162"/>
      <c r="NR51" s="162"/>
      <c r="NS51" s="162"/>
      <c r="NT51" s="162"/>
      <c r="NU51" s="162"/>
      <c r="NV51" s="162"/>
      <c r="NW51" s="162"/>
      <c r="NX51" s="16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177</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23566</v>
      </c>
      <c r="Q55" s="104"/>
      <c r="R55" s="104"/>
      <c r="S55" s="104"/>
      <c r="T55" s="104"/>
      <c r="U55" s="104"/>
      <c r="V55" s="104"/>
      <c r="W55" s="104"/>
      <c r="X55" s="104"/>
      <c r="Y55" s="104"/>
      <c r="Z55" s="104"/>
      <c r="AA55" s="104"/>
      <c r="AB55" s="104"/>
      <c r="AC55" s="104"/>
      <c r="AD55" s="105"/>
      <c r="AE55" s="103">
        <f>データ!CB7</f>
        <v>23420</v>
      </c>
      <c r="AF55" s="104"/>
      <c r="AG55" s="104"/>
      <c r="AH55" s="104"/>
      <c r="AI55" s="104"/>
      <c r="AJ55" s="104"/>
      <c r="AK55" s="104"/>
      <c r="AL55" s="104"/>
      <c r="AM55" s="104"/>
      <c r="AN55" s="104"/>
      <c r="AO55" s="104"/>
      <c r="AP55" s="104"/>
      <c r="AQ55" s="104"/>
      <c r="AR55" s="104"/>
      <c r="AS55" s="105"/>
      <c r="AT55" s="103">
        <f>データ!CC7</f>
        <v>24638</v>
      </c>
      <c r="AU55" s="104"/>
      <c r="AV55" s="104"/>
      <c r="AW55" s="104"/>
      <c r="AX55" s="104"/>
      <c r="AY55" s="104"/>
      <c r="AZ55" s="104"/>
      <c r="BA55" s="104"/>
      <c r="BB55" s="104"/>
      <c r="BC55" s="104"/>
      <c r="BD55" s="104"/>
      <c r="BE55" s="104"/>
      <c r="BF55" s="104"/>
      <c r="BG55" s="104"/>
      <c r="BH55" s="105"/>
      <c r="BI55" s="103">
        <f>データ!CD7</f>
        <v>23518</v>
      </c>
      <c r="BJ55" s="104"/>
      <c r="BK55" s="104"/>
      <c r="BL55" s="104"/>
      <c r="BM55" s="104"/>
      <c r="BN55" s="104"/>
      <c r="BO55" s="104"/>
      <c r="BP55" s="104"/>
      <c r="BQ55" s="104"/>
      <c r="BR55" s="104"/>
      <c r="BS55" s="104"/>
      <c r="BT55" s="104"/>
      <c r="BU55" s="104"/>
      <c r="BV55" s="104"/>
      <c r="BW55" s="105"/>
      <c r="BX55" s="103">
        <f>データ!CE7</f>
        <v>23719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7092</v>
      </c>
      <c r="DE55" s="104"/>
      <c r="DF55" s="104"/>
      <c r="DG55" s="104"/>
      <c r="DH55" s="104"/>
      <c r="DI55" s="104"/>
      <c r="DJ55" s="104"/>
      <c r="DK55" s="104"/>
      <c r="DL55" s="104"/>
      <c r="DM55" s="104"/>
      <c r="DN55" s="104"/>
      <c r="DO55" s="104"/>
      <c r="DP55" s="104"/>
      <c r="DQ55" s="104"/>
      <c r="DR55" s="105"/>
      <c r="DS55" s="103">
        <f>データ!CM7</f>
        <v>7263</v>
      </c>
      <c r="DT55" s="104"/>
      <c r="DU55" s="104"/>
      <c r="DV55" s="104"/>
      <c r="DW55" s="104"/>
      <c r="DX55" s="104"/>
      <c r="DY55" s="104"/>
      <c r="DZ55" s="104"/>
      <c r="EA55" s="104"/>
      <c r="EB55" s="104"/>
      <c r="EC55" s="104"/>
      <c r="ED55" s="104"/>
      <c r="EE55" s="104"/>
      <c r="EF55" s="104"/>
      <c r="EG55" s="105"/>
      <c r="EH55" s="103">
        <f>データ!CN7</f>
        <v>7620</v>
      </c>
      <c r="EI55" s="104"/>
      <c r="EJ55" s="104"/>
      <c r="EK55" s="104"/>
      <c r="EL55" s="104"/>
      <c r="EM55" s="104"/>
      <c r="EN55" s="104"/>
      <c r="EO55" s="104"/>
      <c r="EP55" s="104"/>
      <c r="EQ55" s="104"/>
      <c r="ER55" s="104"/>
      <c r="ES55" s="104"/>
      <c r="ET55" s="104"/>
      <c r="EU55" s="104"/>
      <c r="EV55" s="105"/>
      <c r="EW55" s="103">
        <f>データ!CO7</f>
        <v>7353</v>
      </c>
      <c r="EX55" s="104"/>
      <c r="EY55" s="104"/>
      <c r="EZ55" s="104"/>
      <c r="FA55" s="104"/>
      <c r="FB55" s="104"/>
      <c r="FC55" s="104"/>
      <c r="FD55" s="104"/>
      <c r="FE55" s="104"/>
      <c r="FF55" s="104"/>
      <c r="FG55" s="104"/>
      <c r="FH55" s="104"/>
      <c r="FI55" s="104"/>
      <c r="FJ55" s="104"/>
      <c r="FK55" s="105"/>
      <c r="FL55" s="103">
        <f>データ!CP7</f>
        <v>7994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83.8</v>
      </c>
      <c r="GS55" s="86"/>
      <c r="GT55" s="86"/>
      <c r="GU55" s="86"/>
      <c r="GV55" s="86"/>
      <c r="GW55" s="86"/>
      <c r="GX55" s="86"/>
      <c r="GY55" s="86"/>
      <c r="GZ55" s="86"/>
      <c r="HA55" s="86"/>
      <c r="HB55" s="86"/>
      <c r="HC55" s="86"/>
      <c r="HD55" s="86"/>
      <c r="HE55" s="86"/>
      <c r="HF55" s="87"/>
      <c r="HG55" s="85">
        <f>データ!CX7</f>
        <v>78.900000000000006</v>
      </c>
      <c r="HH55" s="86"/>
      <c r="HI55" s="86"/>
      <c r="HJ55" s="86"/>
      <c r="HK55" s="86"/>
      <c r="HL55" s="86"/>
      <c r="HM55" s="86"/>
      <c r="HN55" s="86"/>
      <c r="HO55" s="86"/>
      <c r="HP55" s="86"/>
      <c r="HQ55" s="86"/>
      <c r="HR55" s="86"/>
      <c r="HS55" s="86"/>
      <c r="HT55" s="86"/>
      <c r="HU55" s="87"/>
      <c r="HV55" s="85">
        <f>データ!CY7</f>
        <v>74.599999999999994</v>
      </c>
      <c r="HW55" s="86"/>
      <c r="HX55" s="86"/>
      <c r="HY55" s="86"/>
      <c r="HZ55" s="86"/>
      <c r="IA55" s="86"/>
      <c r="IB55" s="86"/>
      <c r="IC55" s="86"/>
      <c r="ID55" s="86"/>
      <c r="IE55" s="86"/>
      <c r="IF55" s="86"/>
      <c r="IG55" s="86"/>
      <c r="IH55" s="86"/>
      <c r="II55" s="86"/>
      <c r="IJ55" s="87"/>
      <c r="IK55" s="85">
        <f>データ!CZ7</f>
        <v>79.2</v>
      </c>
      <c r="IL55" s="86"/>
      <c r="IM55" s="86"/>
      <c r="IN55" s="86"/>
      <c r="IO55" s="86"/>
      <c r="IP55" s="86"/>
      <c r="IQ55" s="86"/>
      <c r="IR55" s="86"/>
      <c r="IS55" s="86"/>
      <c r="IT55" s="86"/>
      <c r="IU55" s="86"/>
      <c r="IV55" s="86"/>
      <c r="IW55" s="86"/>
      <c r="IX55" s="86"/>
      <c r="IY55" s="87"/>
      <c r="IZ55" s="85">
        <f>データ!DA7</f>
        <v>97.3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11.6</v>
      </c>
      <c r="KG55" s="86"/>
      <c r="KH55" s="86"/>
      <c r="KI55" s="86"/>
      <c r="KJ55" s="86"/>
      <c r="KK55" s="86"/>
      <c r="KL55" s="86"/>
      <c r="KM55" s="86"/>
      <c r="KN55" s="86"/>
      <c r="KO55" s="86"/>
      <c r="KP55" s="86"/>
      <c r="KQ55" s="86"/>
      <c r="KR55" s="86"/>
      <c r="KS55" s="86"/>
      <c r="KT55" s="87"/>
      <c r="KU55" s="85">
        <f>データ!DI7</f>
        <v>13.3</v>
      </c>
      <c r="KV55" s="86"/>
      <c r="KW55" s="86"/>
      <c r="KX55" s="86"/>
      <c r="KY55" s="86"/>
      <c r="KZ55" s="86"/>
      <c r="LA55" s="86"/>
      <c r="LB55" s="86"/>
      <c r="LC55" s="86"/>
      <c r="LD55" s="86"/>
      <c r="LE55" s="86"/>
      <c r="LF55" s="86"/>
      <c r="LG55" s="86"/>
      <c r="LH55" s="86"/>
      <c r="LI55" s="87"/>
      <c r="LJ55" s="85">
        <f>データ!DJ7</f>
        <v>12.2</v>
      </c>
      <c r="LK55" s="86"/>
      <c r="LL55" s="86"/>
      <c r="LM55" s="86"/>
      <c r="LN55" s="86"/>
      <c r="LO55" s="86"/>
      <c r="LP55" s="86"/>
      <c r="LQ55" s="86"/>
      <c r="LR55" s="86"/>
      <c r="LS55" s="86"/>
      <c r="LT55" s="86"/>
      <c r="LU55" s="86"/>
      <c r="LV55" s="86"/>
      <c r="LW55" s="86"/>
      <c r="LX55" s="87"/>
      <c r="LY55" s="85">
        <f>データ!DK7</f>
        <v>12.2</v>
      </c>
      <c r="LZ55" s="86"/>
      <c r="MA55" s="86"/>
      <c r="MB55" s="86"/>
      <c r="MC55" s="86"/>
      <c r="MD55" s="86"/>
      <c r="ME55" s="86"/>
      <c r="MF55" s="86"/>
      <c r="MG55" s="86"/>
      <c r="MH55" s="86"/>
      <c r="MI55" s="86"/>
      <c r="MJ55" s="86"/>
      <c r="MK55" s="86"/>
      <c r="ML55" s="86"/>
      <c r="MM55" s="87"/>
      <c r="MN55" s="85">
        <f>データ!DL7</f>
        <v>12.7</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51.6</v>
      </c>
      <c r="V79" s="80"/>
      <c r="W79" s="80"/>
      <c r="X79" s="80"/>
      <c r="Y79" s="80"/>
      <c r="Z79" s="80"/>
      <c r="AA79" s="80"/>
      <c r="AB79" s="80"/>
      <c r="AC79" s="80"/>
      <c r="AD79" s="80"/>
      <c r="AE79" s="80"/>
      <c r="AF79" s="80"/>
      <c r="AG79" s="80"/>
      <c r="AH79" s="80"/>
      <c r="AI79" s="80"/>
      <c r="AJ79" s="80"/>
      <c r="AK79" s="80"/>
      <c r="AL79" s="80"/>
      <c r="AM79" s="80"/>
      <c r="AN79" s="80">
        <f>データ!DT7</f>
        <v>57</v>
      </c>
      <c r="AO79" s="80"/>
      <c r="AP79" s="80"/>
      <c r="AQ79" s="80"/>
      <c r="AR79" s="80"/>
      <c r="AS79" s="80"/>
      <c r="AT79" s="80"/>
      <c r="AU79" s="80"/>
      <c r="AV79" s="80"/>
      <c r="AW79" s="80"/>
      <c r="AX79" s="80"/>
      <c r="AY79" s="80"/>
      <c r="AZ79" s="80"/>
      <c r="BA79" s="80"/>
      <c r="BB79" s="80"/>
      <c r="BC79" s="80"/>
      <c r="BD79" s="80"/>
      <c r="BE79" s="80"/>
      <c r="BF79" s="80"/>
      <c r="BG79" s="80">
        <f>データ!DU7</f>
        <v>59.9</v>
      </c>
      <c r="BH79" s="80"/>
      <c r="BI79" s="80"/>
      <c r="BJ79" s="80"/>
      <c r="BK79" s="80"/>
      <c r="BL79" s="80"/>
      <c r="BM79" s="80"/>
      <c r="BN79" s="80"/>
      <c r="BO79" s="80"/>
      <c r="BP79" s="80"/>
      <c r="BQ79" s="80"/>
      <c r="BR79" s="80"/>
      <c r="BS79" s="80"/>
      <c r="BT79" s="80"/>
      <c r="BU79" s="80"/>
      <c r="BV79" s="80"/>
      <c r="BW79" s="80"/>
      <c r="BX79" s="80"/>
      <c r="BY79" s="80"/>
      <c r="BZ79" s="80">
        <f>データ!DV7</f>
        <v>62.9</v>
      </c>
      <c r="CA79" s="80"/>
      <c r="CB79" s="80"/>
      <c r="CC79" s="80"/>
      <c r="CD79" s="80"/>
      <c r="CE79" s="80"/>
      <c r="CF79" s="80"/>
      <c r="CG79" s="80"/>
      <c r="CH79" s="80"/>
      <c r="CI79" s="80"/>
      <c r="CJ79" s="80"/>
      <c r="CK79" s="80"/>
      <c r="CL79" s="80"/>
      <c r="CM79" s="80"/>
      <c r="CN79" s="80"/>
      <c r="CO79" s="80"/>
      <c r="CP79" s="80"/>
      <c r="CQ79" s="80"/>
      <c r="CR79" s="80"/>
      <c r="CS79" s="80">
        <f>データ!DW7</f>
        <v>65.3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64.8</v>
      </c>
      <c r="EP79" s="80"/>
      <c r="EQ79" s="80"/>
      <c r="ER79" s="80"/>
      <c r="ES79" s="80"/>
      <c r="ET79" s="80"/>
      <c r="EU79" s="80"/>
      <c r="EV79" s="80"/>
      <c r="EW79" s="80"/>
      <c r="EX79" s="80"/>
      <c r="EY79" s="80"/>
      <c r="EZ79" s="80"/>
      <c r="FA79" s="80"/>
      <c r="FB79" s="80"/>
      <c r="FC79" s="80"/>
      <c r="FD79" s="80"/>
      <c r="FE79" s="80"/>
      <c r="FF79" s="80"/>
      <c r="FG79" s="80"/>
      <c r="FH79" s="80">
        <f>データ!EE7</f>
        <v>76.5</v>
      </c>
      <c r="FI79" s="80"/>
      <c r="FJ79" s="80"/>
      <c r="FK79" s="80"/>
      <c r="FL79" s="80"/>
      <c r="FM79" s="80"/>
      <c r="FN79" s="80"/>
      <c r="FO79" s="80"/>
      <c r="FP79" s="80"/>
      <c r="FQ79" s="80"/>
      <c r="FR79" s="80"/>
      <c r="FS79" s="80"/>
      <c r="FT79" s="80"/>
      <c r="FU79" s="80"/>
      <c r="FV79" s="80"/>
      <c r="FW79" s="80"/>
      <c r="FX79" s="80"/>
      <c r="FY79" s="80"/>
      <c r="FZ79" s="80"/>
      <c r="GA79" s="80">
        <f>データ!EF7</f>
        <v>78.400000000000006</v>
      </c>
      <c r="GB79" s="80"/>
      <c r="GC79" s="80"/>
      <c r="GD79" s="80"/>
      <c r="GE79" s="80"/>
      <c r="GF79" s="80"/>
      <c r="GG79" s="80"/>
      <c r="GH79" s="80"/>
      <c r="GI79" s="80"/>
      <c r="GJ79" s="80"/>
      <c r="GK79" s="80"/>
      <c r="GL79" s="80"/>
      <c r="GM79" s="80"/>
      <c r="GN79" s="80"/>
      <c r="GO79" s="80"/>
      <c r="GP79" s="80"/>
      <c r="GQ79" s="80"/>
      <c r="GR79" s="80"/>
      <c r="GS79" s="80"/>
      <c r="GT79" s="80">
        <f>データ!EG7</f>
        <v>81.599999999999994</v>
      </c>
      <c r="GU79" s="80"/>
      <c r="GV79" s="80"/>
      <c r="GW79" s="80"/>
      <c r="GX79" s="80"/>
      <c r="GY79" s="80"/>
      <c r="GZ79" s="80"/>
      <c r="HA79" s="80"/>
      <c r="HB79" s="80"/>
      <c r="HC79" s="80"/>
      <c r="HD79" s="80"/>
      <c r="HE79" s="80"/>
      <c r="HF79" s="80"/>
      <c r="HG79" s="80"/>
      <c r="HH79" s="80"/>
      <c r="HI79" s="80"/>
      <c r="HJ79" s="80"/>
      <c r="HK79" s="80"/>
      <c r="HL79" s="80"/>
      <c r="HM79" s="80">
        <f>データ!EH7</f>
        <v>79.400000000000006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20630368</v>
      </c>
      <c r="JK79" s="79"/>
      <c r="JL79" s="79"/>
      <c r="JM79" s="79"/>
      <c r="JN79" s="79"/>
      <c r="JO79" s="79"/>
      <c r="JP79" s="79"/>
      <c r="JQ79" s="79"/>
      <c r="JR79" s="79"/>
      <c r="JS79" s="79"/>
      <c r="JT79" s="79"/>
      <c r="JU79" s="79"/>
      <c r="JV79" s="79"/>
      <c r="JW79" s="79"/>
      <c r="JX79" s="79"/>
      <c r="JY79" s="79"/>
      <c r="JZ79" s="79"/>
      <c r="KA79" s="79"/>
      <c r="KB79" s="79"/>
      <c r="KC79" s="79">
        <f>データ!EP7</f>
        <v>20649316</v>
      </c>
      <c r="KD79" s="79"/>
      <c r="KE79" s="79"/>
      <c r="KF79" s="79"/>
      <c r="KG79" s="79"/>
      <c r="KH79" s="79"/>
      <c r="KI79" s="79"/>
      <c r="KJ79" s="79"/>
      <c r="KK79" s="79"/>
      <c r="KL79" s="79"/>
      <c r="KM79" s="79"/>
      <c r="KN79" s="79"/>
      <c r="KO79" s="79"/>
      <c r="KP79" s="79"/>
      <c r="KQ79" s="79"/>
      <c r="KR79" s="79"/>
      <c r="KS79" s="79"/>
      <c r="KT79" s="79"/>
      <c r="KU79" s="79"/>
      <c r="KV79" s="79">
        <f>データ!EQ7</f>
        <v>21271289</v>
      </c>
      <c r="KW79" s="79"/>
      <c r="KX79" s="79"/>
      <c r="KY79" s="79"/>
      <c r="KZ79" s="79"/>
      <c r="LA79" s="79"/>
      <c r="LB79" s="79"/>
      <c r="LC79" s="79"/>
      <c r="LD79" s="79"/>
      <c r="LE79" s="79"/>
      <c r="LF79" s="79"/>
      <c r="LG79" s="79"/>
      <c r="LH79" s="79"/>
      <c r="LI79" s="79"/>
      <c r="LJ79" s="79"/>
      <c r="LK79" s="79"/>
      <c r="LL79" s="79"/>
      <c r="LM79" s="79"/>
      <c r="LN79" s="79"/>
      <c r="LO79" s="79">
        <f>データ!ER7</f>
        <v>20870237</v>
      </c>
      <c r="LP79" s="79"/>
      <c r="LQ79" s="79"/>
      <c r="LR79" s="79"/>
      <c r="LS79" s="79"/>
      <c r="LT79" s="79"/>
      <c r="LU79" s="79"/>
      <c r="LV79" s="79"/>
      <c r="LW79" s="79"/>
      <c r="LX79" s="79"/>
      <c r="LY79" s="79"/>
      <c r="LZ79" s="79"/>
      <c r="MA79" s="79"/>
      <c r="MB79" s="79"/>
      <c r="MC79" s="79"/>
      <c r="MD79" s="79"/>
      <c r="ME79" s="79"/>
      <c r="MF79" s="79"/>
      <c r="MG79" s="79"/>
      <c r="MH79" s="79">
        <f>データ!ES7</f>
        <v>21221658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VK330MDfPqaIqMbKBMrMSZMPpk8TrsVZu3cn2XUCvbLQnEKukvC++UXOji1waXUGWB2deH/YlqhOTrUxX7+SQ==" saltValue="tn9guW53F6D+OSqljjSXl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1" t="s">
        <v>107</v>
      </c>
      <c r="AJ4" s="152"/>
      <c r="AK4" s="152"/>
      <c r="AL4" s="152"/>
      <c r="AM4" s="152"/>
      <c r="AN4" s="152"/>
      <c r="AO4" s="152"/>
      <c r="AP4" s="152"/>
      <c r="AQ4" s="152"/>
      <c r="AR4" s="152"/>
      <c r="AS4" s="153"/>
      <c r="AT4" s="157" t="s">
        <v>108</v>
      </c>
      <c r="AU4" s="150"/>
      <c r="AV4" s="150"/>
      <c r="AW4" s="150"/>
      <c r="AX4" s="150"/>
      <c r="AY4" s="150"/>
      <c r="AZ4" s="150"/>
      <c r="BA4" s="150"/>
      <c r="BB4" s="150"/>
      <c r="BC4" s="150"/>
      <c r="BD4" s="150"/>
      <c r="BE4" s="157" t="s">
        <v>109</v>
      </c>
      <c r="BF4" s="150"/>
      <c r="BG4" s="150"/>
      <c r="BH4" s="150"/>
      <c r="BI4" s="150"/>
      <c r="BJ4" s="150"/>
      <c r="BK4" s="150"/>
      <c r="BL4" s="150"/>
      <c r="BM4" s="150"/>
      <c r="BN4" s="150"/>
      <c r="BO4" s="150"/>
      <c r="BP4" s="151" t="s">
        <v>110</v>
      </c>
      <c r="BQ4" s="152"/>
      <c r="BR4" s="152"/>
      <c r="BS4" s="152"/>
      <c r="BT4" s="152"/>
      <c r="BU4" s="152"/>
      <c r="BV4" s="152"/>
      <c r="BW4" s="152"/>
      <c r="BX4" s="152"/>
      <c r="BY4" s="152"/>
      <c r="BZ4" s="153"/>
      <c r="CA4" s="150" t="s">
        <v>111</v>
      </c>
      <c r="CB4" s="150"/>
      <c r="CC4" s="150"/>
      <c r="CD4" s="150"/>
      <c r="CE4" s="150"/>
      <c r="CF4" s="150"/>
      <c r="CG4" s="150"/>
      <c r="CH4" s="150"/>
      <c r="CI4" s="150"/>
      <c r="CJ4" s="150"/>
      <c r="CK4" s="150"/>
      <c r="CL4" s="157"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1" t="s">
        <v>115</v>
      </c>
      <c r="DT4" s="152"/>
      <c r="DU4" s="152"/>
      <c r="DV4" s="152"/>
      <c r="DW4" s="152"/>
      <c r="DX4" s="152"/>
      <c r="DY4" s="152"/>
      <c r="DZ4" s="152"/>
      <c r="EA4" s="152"/>
      <c r="EB4" s="152"/>
      <c r="EC4" s="153"/>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154</v>
      </c>
      <c r="BJ5" s="62" t="s">
        <v>147</v>
      </c>
      <c r="BK5" s="62" t="s">
        <v>148</v>
      </c>
      <c r="BL5" s="62" t="s">
        <v>149</v>
      </c>
      <c r="BM5" s="62" t="s">
        <v>150</v>
      </c>
      <c r="BN5" s="62" t="s">
        <v>151</v>
      </c>
      <c r="BO5" s="62" t="s">
        <v>152</v>
      </c>
      <c r="BP5" s="62" t="s">
        <v>142</v>
      </c>
      <c r="BQ5" s="62" t="s">
        <v>143</v>
      </c>
      <c r="BR5" s="62" t="s">
        <v>155</v>
      </c>
      <c r="BS5" s="62" t="s">
        <v>145</v>
      </c>
      <c r="BT5" s="62" t="s">
        <v>154</v>
      </c>
      <c r="BU5" s="62" t="s">
        <v>147</v>
      </c>
      <c r="BV5" s="62" t="s">
        <v>148</v>
      </c>
      <c r="BW5" s="62" t="s">
        <v>149</v>
      </c>
      <c r="BX5" s="62" t="s">
        <v>150</v>
      </c>
      <c r="BY5" s="62" t="s">
        <v>151</v>
      </c>
      <c r="BZ5" s="62" t="s">
        <v>152</v>
      </c>
      <c r="CA5" s="62" t="s">
        <v>142</v>
      </c>
      <c r="CB5" s="62" t="s">
        <v>153</v>
      </c>
      <c r="CC5" s="62" t="s">
        <v>144</v>
      </c>
      <c r="CD5" s="62" t="s">
        <v>145</v>
      </c>
      <c r="CE5" s="62" t="s">
        <v>154</v>
      </c>
      <c r="CF5" s="62" t="s">
        <v>147</v>
      </c>
      <c r="CG5" s="62" t="s">
        <v>148</v>
      </c>
      <c r="CH5" s="62" t="s">
        <v>149</v>
      </c>
      <c r="CI5" s="62" t="s">
        <v>150</v>
      </c>
      <c r="CJ5" s="62" t="s">
        <v>151</v>
      </c>
      <c r="CK5" s="62" t="s">
        <v>152</v>
      </c>
      <c r="CL5" s="62" t="s">
        <v>142</v>
      </c>
      <c r="CM5" s="62" t="s">
        <v>143</v>
      </c>
      <c r="CN5" s="62" t="s">
        <v>144</v>
      </c>
      <c r="CO5" s="62" t="s">
        <v>145</v>
      </c>
      <c r="CP5" s="62" t="s">
        <v>154</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156</v>
      </c>
      <c r="DI5" s="62" t="s">
        <v>143</v>
      </c>
      <c r="DJ5" s="62" t="s">
        <v>155</v>
      </c>
      <c r="DK5" s="62" t="s">
        <v>145</v>
      </c>
      <c r="DL5" s="62" t="s">
        <v>154</v>
      </c>
      <c r="DM5" s="62" t="s">
        <v>147</v>
      </c>
      <c r="DN5" s="62" t="s">
        <v>148</v>
      </c>
      <c r="DO5" s="62" t="s">
        <v>149</v>
      </c>
      <c r="DP5" s="62" t="s">
        <v>150</v>
      </c>
      <c r="DQ5" s="62" t="s">
        <v>151</v>
      </c>
      <c r="DR5" s="62" t="s">
        <v>152</v>
      </c>
      <c r="DS5" s="62" t="s">
        <v>156</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157</v>
      </c>
      <c r="EH5" s="62" t="s">
        <v>154</v>
      </c>
      <c r="EI5" s="62" t="s">
        <v>147</v>
      </c>
      <c r="EJ5" s="62" t="s">
        <v>148</v>
      </c>
      <c r="EK5" s="62" t="s">
        <v>149</v>
      </c>
      <c r="EL5" s="62" t="s">
        <v>150</v>
      </c>
      <c r="EM5" s="62" t="s">
        <v>151</v>
      </c>
      <c r="EN5" s="62" t="s">
        <v>158</v>
      </c>
      <c r="EO5" s="62" t="s">
        <v>142</v>
      </c>
      <c r="EP5" s="62" t="s">
        <v>143</v>
      </c>
      <c r="EQ5" s="62" t="s">
        <v>144</v>
      </c>
      <c r="ER5" s="62" t="s">
        <v>145</v>
      </c>
      <c r="ES5" s="62" t="s">
        <v>154</v>
      </c>
      <c r="ET5" s="62" t="s">
        <v>147</v>
      </c>
      <c r="EU5" s="62" t="s">
        <v>148</v>
      </c>
      <c r="EV5" s="62" t="s">
        <v>149</v>
      </c>
      <c r="EW5" s="62" t="s">
        <v>150</v>
      </c>
      <c r="EX5" s="62" t="s">
        <v>151</v>
      </c>
      <c r="EY5" s="62" t="s">
        <v>152</v>
      </c>
    </row>
    <row r="6" spans="1:155" s="67" customFormat="1">
      <c r="A6" s="48" t="s">
        <v>159</v>
      </c>
      <c r="B6" s="63">
        <f>B8</f>
        <v>2020</v>
      </c>
      <c r="C6" s="63">
        <f t="shared" ref="C6:M6" si="2">C8</f>
        <v>42056</v>
      </c>
      <c r="D6" s="63">
        <f t="shared" si="2"/>
        <v>46</v>
      </c>
      <c r="E6" s="63">
        <f t="shared" si="2"/>
        <v>6</v>
      </c>
      <c r="F6" s="63">
        <f t="shared" si="2"/>
        <v>0</v>
      </c>
      <c r="G6" s="63">
        <f t="shared" si="2"/>
        <v>2</v>
      </c>
      <c r="H6" s="154" t="str">
        <f>IF(H8&lt;&gt;I8,H8,"")&amp;IF(I8&lt;&gt;J8,I8,"")&amp;"　"&amp;J8</f>
        <v>宮城県気仙沼市　気仙沼市立本吉病院</v>
      </c>
      <c r="I6" s="155"/>
      <c r="J6" s="156"/>
      <c r="K6" s="63" t="str">
        <f t="shared" si="2"/>
        <v>当然財務</v>
      </c>
      <c r="L6" s="63" t="str">
        <f t="shared" si="2"/>
        <v>病院事業</v>
      </c>
      <c r="M6" s="63" t="str">
        <f t="shared" si="2"/>
        <v>一般病院</v>
      </c>
      <c r="N6" s="63" t="str">
        <f>N8</f>
        <v>50床未満</v>
      </c>
      <c r="O6" s="63" t="str">
        <f>O8</f>
        <v>非設置</v>
      </c>
      <c r="P6" s="63" t="str">
        <f>P8</f>
        <v>直営</v>
      </c>
      <c r="Q6" s="64">
        <f t="shared" ref="Q6:AH6" si="3">Q8</f>
        <v>5</v>
      </c>
      <c r="R6" s="63" t="str">
        <f t="shared" si="3"/>
        <v>-</v>
      </c>
      <c r="S6" s="63" t="str">
        <f t="shared" si="3"/>
        <v>-</v>
      </c>
      <c r="T6" s="63" t="str">
        <f t="shared" si="3"/>
        <v>-</v>
      </c>
      <c r="U6" s="64">
        <f>U8</f>
        <v>61445</v>
      </c>
      <c r="V6" s="64">
        <f>V8</f>
        <v>1902</v>
      </c>
      <c r="W6" s="63" t="str">
        <f>W8</f>
        <v>第１種該当</v>
      </c>
      <c r="X6" s="63" t="str">
        <f t="shared" ref="X6" si="4">X8</f>
        <v>-</v>
      </c>
      <c r="Y6" s="63" t="str">
        <f t="shared" si="3"/>
        <v>１３：１</v>
      </c>
      <c r="Z6" s="64">
        <f t="shared" si="3"/>
        <v>38</v>
      </c>
      <c r="AA6" s="64" t="str">
        <f t="shared" si="3"/>
        <v>-</v>
      </c>
      <c r="AB6" s="64" t="str">
        <f t="shared" si="3"/>
        <v>-</v>
      </c>
      <c r="AC6" s="64" t="str">
        <f t="shared" si="3"/>
        <v>-</v>
      </c>
      <c r="AD6" s="64" t="str">
        <f t="shared" si="3"/>
        <v>-</v>
      </c>
      <c r="AE6" s="64">
        <f t="shared" si="3"/>
        <v>38</v>
      </c>
      <c r="AF6" s="64">
        <f t="shared" si="3"/>
        <v>27</v>
      </c>
      <c r="AG6" s="64" t="str">
        <f t="shared" si="3"/>
        <v>-</v>
      </c>
      <c r="AH6" s="64">
        <f t="shared" si="3"/>
        <v>27</v>
      </c>
      <c r="AI6" s="65">
        <f>IF(AI8="-",NA(),AI8)</f>
        <v>101.9</v>
      </c>
      <c r="AJ6" s="65">
        <f t="shared" ref="AJ6:AR6" si="5">IF(AJ8="-",NA(),AJ8)</f>
        <v>100.5</v>
      </c>
      <c r="AK6" s="65">
        <f t="shared" si="5"/>
        <v>102.5</v>
      </c>
      <c r="AL6" s="65">
        <f t="shared" si="5"/>
        <v>96.8</v>
      </c>
      <c r="AM6" s="65">
        <f t="shared" si="5"/>
        <v>99.7</v>
      </c>
      <c r="AN6" s="65">
        <f t="shared" si="5"/>
        <v>96.2</v>
      </c>
      <c r="AO6" s="65">
        <f t="shared" si="5"/>
        <v>94.8</v>
      </c>
      <c r="AP6" s="65">
        <f t="shared" si="5"/>
        <v>96.1</v>
      </c>
      <c r="AQ6" s="65">
        <f t="shared" si="5"/>
        <v>96.7</v>
      </c>
      <c r="AR6" s="65">
        <f t="shared" si="5"/>
        <v>98</v>
      </c>
      <c r="AS6" s="65" t="str">
        <f>IF(AS8="-","【-】","【"&amp;SUBSTITUTE(TEXT(AS8,"#,##0.0"),"-","△")&amp;"】")</f>
        <v>【102.5】</v>
      </c>
      <c r="AT6" s="65">
        <f>IF(AT8="-",NA(),AT8)</f>
        <v>61.5</v>
      </c>
      <c r="AU6" s="65">
        <f t="shared" ref="AU6:BC6" si="6">IF(AU8="-",NA(),AU8)</f>
        <v>65.8</v>
      </c>
      <c r="AV6" s="65">
        <f t="shared" si="6"/>
        <v>71.2</v>
      </c>
      <c r="AW6" s="65">
        <f t="shared" si="6"/>
        <v>67.3</v>
      </c>
      <c r="AX6" s="65">
        <f t="shared" si="6"/>
        <v>64</v>
      </c>
      <c r="AY6" s="65">
        <f t="shared" si="6"/>
        <v>69.5</v>
      </c>
      <c r="AZ6" s="65">
        <f t="shared" si="6"/>
        <v>67.7</v>
      </c>
      <c r="BA6" s="65">
        <f t="shared" si="6"/>
        <v>66.8</v>
      </c>
      <c r="BB6" s="65">
        <f t="shared" si="6"/>
        <v>67.8</v>
      </c>
      <c r="BC6" s="65">
        <f t="shared" si="6"/>
        <v>65</v>
      </c>
      <c r="BD6" s="65" t="str">
        <f>IF(BD8="-","【-】","【"&amp;SUBSTITUTE(TEXT(BD8,"#,##0.0"),"-","△")&amp;"】")</f>
        <v>【84.7】</v>
      </c>
      <c r="BE6" s="65">
        <f>IF(BE8="-",NA(),BE8)</f>
        <v>31.7</v>
      </c>
      <c r="BF6" s="65">
        <f t="shared" ref="BF6:BN6" si="7">IF(BF8="-",NA(),BF8)</f>
        <v>27.8</v>
      </c>
      <c r="BG6" s="65">
        <f t="shared" si="7"/>
        <v>22.4</v>
      </c>
      <c r="BH6" s="65">
        <f t="shared" si="7"/>
        <v>28.8</v>
      </c>
      <c r="BI6" s="65">
        <f t="shared" si="7"/>
        <v>30.6</v>
      </c>
      <c r="BJ6" s="65">
        <f t="shared" si="7"/>
        <v>156.6</v>
      </c>
      <c r="BK6" s="65">
        <f t="shared" si="7"/>
        <v>106</v>
      </c>
      <c r="BL6" s="65">
        <f t="shared" si="7"/>
        <v>118.7</v>
      </c>
      <c r="BM6" s="65">
        <f t="shared" si="7"/>
        <v>121.7</v>
      </c>
      <c r="BN6" s="65">
        <f t="shared" si="7"/>
        <v>132.30000000000001</v>
      </c>
      <c r="BO6" s="65" t="str">
        <f>IF(BO8="-","【-】","【"&amp;SUBSTITUTE(TEXT(BO8,"#,##0.0"),"-","△")&amp;"】")</f>
        <v>【69.3】</v>
      </c>
      <c r="BP6" s="65">
        <f>IF(BP8="-",NA(),BP8)</f>
        <v>43</v>
      </c>
      <c r="BQ6" s="65">
        <f t="shared" ref="BQ6:BY6" si="8">IF(BQ8="-",NA(),BQ8)</f>
        <v>52.5</v>
      </c>
      <c r="BR6" s="65">
        <f t="shared" si="8"/>
        <v>53.7</v>
      </c>
      <c r="BS6" s="65">
        <f t="shared" si="8"/>
        <v>52.7</v>
      </c>
      <c r="BT6" s="65">
        <f t="shared" si="8"/>
        <v>52.3</v>
      </c>
      <c r="BU6" s="65">
        <f t="shared" si="8"/>
        <v>63.4</v>
      </c>
      <c r="BV6" s="65">
        <f t="shared" si="8"/>
        <v>62.3</v>
      </c>
      <c r="BW6" s="65">
        <f t="shared" si="8"/>
        <v>59.4</v>
      </c>
      <c r="BX6" s="65">
        <f t="shared" si="8"/>
        <v>61.4</v>
      </c>
      <c r="BY6" s="65">
        <f t="shared" si="8"/>
        <v>55.9</v>
      </c>
      <c r="BZ6" s="65" t="str">
        <f>IF(BZ8="-","【-】","【"&amp;SUBSTITUTE(TEXT(BZ8,"#,##0.0"),"-","△")&amp;"】")</f>
        <v>【67.2】</v>
      </c>
      <c r="CA6" s="66">
        <f>IF(CA8="-",NA(),CA8)</f>
        <v>23566</v>
      </c>
      <c r="CB6" s="66">
        <f t="shared" ref="CB6:CJ6" si="9">IF(CB8="-",NA(),CB8)</f>
        <v>23420</v>
      </c>
      <c r="CC6" s="66">
        <f t="shared" si="9"/>
        <v>24638</v>
      </c>
      <c r="CD6" s="66">
        <f t="shared" si="9"/>
        <v>23518</v>
      </c>
      <c r="CE6" s="66">
        <f t="shared" si="9"/>
        <v>23719</v>
      </c>
      <c r="CF6" s="66">
        <f t="shared" si="9"/>
        <v>24479</v>
      </c>
      <c r="CG6" s="66">
        <f t="shared" si="9"/>
        <v>25136</v>
      </c>
      <c r="CH6" s="66">
        <f t="shared" si="9"/>
        <v>26485</v>
      </c>
      <c r="CI6" s="66">
        <f t="shared" si="9"/>
        <v>27761</v>
      </c>
      <c r="CJ6" s="66">
        <f t="shared" si="9"/>
        <v>29162</v>
      </c>
      <c r="CK6" s="65" t="str">
        <f>IF(CK8="-","【-】","【"&amp;SUBSTITUTE(TEXT(CK8,"#,##0"),"-","△")&amp;"】")</f>
        <v>【56,733】</v>
      </c>
      <c r="CL6" s="66">
        <f>IF(CL8="-",NA(),CL8)</f>
        <v>7092</v>
      </c>
      <c r="CM6" s="66">
        <f t="shared" ref="CM6:CU6" si="10">IF(CM8="-",NA(),CM8)</f>
        <v>7263</v>
      </c>
      <c r="CN6" s="66">
        <f t="shared" si="10"/>
        <v>7620</v>
      </c>
      <c r="CO6" s="66">
        <f t="shared" si="10"/>
        <v>7353</v>
      </c>
      <c r="CP6" s="66">
        <f t="shared" si="10"/>
        <v>7994</v>
      </c>
      <c r="CQ6" s="66">
        <f t="shared" si="10"/>
        <v>8000</v>
      </c>
      <c r="CR6" s="66">
        <f t="shared" si="10"/>
        <v>8023</v>
      </c>
      <c r="CS6" s="66">
        <f t="shared" si="10"/>
        <v>8109</v>
      </c>
      <c r="CT6" s="66">
        <f t="shared" si="10"/>
        <v>8307</v>
      </c>
      <c r="CU6" s="66">
        <f t="shared" si="10"/>
        <v>8904</v>
      </c>
      <c r="CV6" s="65" t="str">
        <f>IF(CV8="-","【-】","【"&amp;SUBSTITUTE(TEXT(CV8,"#,##0"),"-","△")&amp;"】")</f>
        <v>【16,778】</v>
      </c>
      <c r="CW6" s="65">
        <f>IF(CW8="-",NA(),CW8)</f>
        <v>83.8</v>
      </c>
      <c r="CX6" s="65">
        <f t="shared" ref="CX6:DF6" si="11">IF(CX8="-",NA(),CX8)</f>
        <v>78.900000000000006</v>
      </c>
      <c r="CY6" s="65">
        <f t="shared" si="11"/>
        <v>74.599999999999994</v>
      </c>
      <c r="CZ6" s="65">
        <f t="shared" si="11"/>
        <v>79.2</v>
      </c>
      <c r="DA6" s="65">
        <f t="shared" si="11"/>
        <v>97.3</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11.6</v>
      </c>
      <c r="DI6" s="65">
        <f t="shared" ref="DI6:DQ6" si="12">IF(DI8="-",NA(),DI8)</f>
        <v>13.3</v>
      </c>
      <c r="DJ6" s="65">
        <f t="shared" si="12"/>
        <v>12.2</v>
      </c>
      <c r="DK6" s="65">
        <f t="shared" si="12"/>
        <v>12.2</v>
      </c>
      <c r="DL6" s="65">
        <f t="shared" si="12"/>
        <v>12.7</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51.6</v>
      </c>
      <c r="DT6" s="65">
        <f t="shared" ref="DT6:EB6" si="13">IF(DT8="-",NA(),DT8)</f>
        <v>57</v>
      </c>
      <c r="DU6" s="65">
        <f t="shared" si="13"/>
        <v>59.9</v>
      </c>
      <c r="DV6" s="65">
        <f t="shared" si="13"/>
        <v>62.9</v>
      </c>
      <c r="DW6" s="65">
        <f t="shared" si="13"/>
        <v>65.3</v>
      </c>
      <c r="DX6" s="65">
        <f t="shared" si="13"/>
        <v>52.7</v>
      </c>
      <c r="DY6" s="65">
        <f t="shared" si="13"/>
        <v>52.8</v>
      </c>
      <c r="DZ6" s="65">
        <f t="shared" si="13"/>
        <v>54.2</v>
      </c>
      <c r="EA6" s="65">
        <f t="shared" si="13"/>
        <v>55.4</v>
      </c>
      <c r="EB6" s="65">
        <f t="shared" si="13"/>
        <v>57.6</v>
      </c>
      <c r="EC6" s="65" t="str">
        <f>IF(EC8="-","【-】","【"&amp;SUBSTITUTE(TEXT(EC8,"#,##0.0"),"-","△")&amp;"】")</f>
        <v>【54.8】</v>
      </c>
      <c r="ED6" s="65">
        <f>IF(ED8="-",NA(),ED8)</f>
        <v>64.8</v>
      </c>
      <c r="EE6" s="65">
        <f t="shared" ref="EE6:EM6" si="14">IF(EE8="-",NA(),EE8)</f>
        <v>76.5</v>
      </c>
      <c r="EF6" s="65">
        <f t="shared" si="14"/>
        <v>78.400000000000006</v>
      </c>
      <c r="EG6" s="65">
        <f t="shared" si="14"/>
        <v>81.599999999999994</v>
      </c>
      <c r="EH6" s="65">
        <f t="shared" si="14"/>
        <v>79.400000000000006</v>
      </c>
      <c r="EI6" s="65">
        <f t="shared" si="14"/>
        <v>70.5</v>
      </c>
      <c r="EJ6" s="65">
        <f t="shared" si="14"/>
        <v>68.900000000000006</v>
      </c>
      <c r="EK6" s="65">
        <f t="shared" si="14"/>
        <v>70.2</v>
      </c>
      <c r="EL6" s="65">
        <f t="shared" si="14"/>
        <v>72</v>
      </c>
      <c r="EM6" s="65">
        <f t="shared" si="14"/>
        <v>72.3</v>
      </c>
      <c r="EN6" s="65" t="str">
        <f>IF(EN8="-","【-】","【"&amp;SUBSTITUTE(TEXT(EN8,"#,##0.0"),"-","△")&amp;"】")</f>
        <v>【70.3】</v>
      </c>
      <c r="EO6" s="66">
        <f>IF(EO8="-",NA(),EO8)</f>
        <v>20630368</v>
      </c>
      <c r="EP6" s="66">
        <f t="shared" ref="EP6:EX6" si="15">IF(EP8="-",NA(),EP8)</f>
        <v>20649316</v>
      </c>
      <c r="EQ6" s="66">
        <f t="shared" si="15"/>
        <v>21271289</v>
      </c>
      <c r="ER6" s="66">
        <f t="shared" si="15"/>
        <v>20870237</v>
      </c>
      <c r="ES6" s="66">
        <f t="shared" si="15"/>
        <v>21221658</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160</v>
      </c>
      <c r="B7" s="63">
        <f t="shared" ref="B7:AH7" si="16">B8</f>
        <v>2020</v>
      </c>
      <c r="C7" s="63">
        <f t="shared" si="16"/>
        <v>42056</v>
      </c>
      <c r="D7" s="63">
        <f t="shared" si="16"/>
        <v>46</v>
      </c>
      <c r="E7" s="63">
        <f t="shared" si="16"/>
        <v>6</v>
      </c>
      <c r="F7" s="63">
        <f t="shared" si="16"/>
        <v>0</v>
      </c>
      <c r="G7" s="63">
        <f t="shared" si="16"/>
        <v>2</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5</v>
      </c>
      <c r="R7" s="63" t="str">
        <f t="shared" si="16"/>
        <v>-</v>
      </c>
      <c r="S7" s="63" t="str">
        <f t="shared" si="16"/>
        <v>-</v>
      </c>
      <c r="T7" s="63" t="str">
        <f t="shared" si="16"/>
        <v>-</v>
      </c>
      <c r="U7" s="64">
        <f>U8</f>
        <v>61445</v>
      </c>
      <c r="V7" s="64">
        <f>V8</f>
        <v>1902</v>
      </c>
      <c r="W7" s="63" t="str">
        <f>W8</f>
        <v>第１種該当</v>
      </c>
      <c r="X7" s="63" t="str">
        <f t="shared" si="16"/>
        <v>-</v>
      </c>
      <c r="Y7" s="63" t="str">
        <f t="shared" si="16"/>
        <v>１３：１</v>
      </c>
      <c r="Z7" s="64">
        <f t="shared" si="16"/>
        <v>38</v>
      </c>
      <c r="AA7" s="64" t="str">
        <f t="shared" si="16"/>
        <v>-</v>
      </c>
      <c r="AB7" s="64" t="str">
        <f t="shared" si="16"/>
        <v>-</v>
      </c>
      <c r="AC7" s="64" t="str">
        <f t="shared" si="16"/>
        <v>-</v>
      </c>
      <c r="AD7" s="64" t="str">
        <f t="shared" si="16"/>
        <v>-</v>
      </c>
      <c r="AE7" s="64">
        <f t="shared" si="16"/>
        <v>38</v>
      </c>
      <c r="AF7" s="64">
        <f t="shared" si="16"/>
        <v>27</v>
      </c>
      <c r="AG7" s="64" t="str">
        <f t="shared" si="16"/>
        <v>-</v>
      </c>
      <c r="AH7" s="64">
        <f t="shared" si="16"/>
        <v>27</v>
      </c>
      <c r="AI7" s="65">
        <f>AI8</f>
        <v>101.9</v>
      </c>
      <c r="AJ7" s="65">
        <f t="shared" ref="AJ7:AR7" si="17">AJ8</f>
        <v>100.5</v>
      </c>
      <c r="AK7" s="65">
        <f t="shared" si="17"/>
        <v>102.5</v>
      </c>
      <c r="AL7" s="65">
        <f t="shared" si="17"/>
        <v>96.8</v>
      </c>
      <c r="AM7" s="65">
        <f t="shared" si="17"/>
        <v>99.7</v>
      </c>
      <c r="AN7" s="65">
        <f t="shared" si="17"/>
        <v>96.2</v>
      </c>
      <c r="AO7" s="65">
        <f t="shared" si="17"/>
        <v>94.8</v>
      </c>
      <c r="AP7" s="65">
        <f t="shared" si="17"/>
        <v>96.1</v>
      </c>
      <c r="AQ7" s="65">
        <f t="shared" si="17"/>
        <v>96.7</v>
      </c>
      <c r="AR7" s="65">
        <f t="shared" si="17"/>
        <v>98</v>
      </c>
      <c r="AS7" s="65"/>
      <c r="AT7" s="65">
        <f>AT8</f>
        <v>61.5</v>
      </c>
      <c r="AU7" s="65">
        <f t="shared" ref="AU7:BC7" si="18">AU8</f>
        <v>65.8</v>
      </c>
      <c r="AV7" s="65">
        <f t="shared" si="18"/>
        <v>71.2</v>
      </c>
      <c r="AW7" s="65">
        <f t="shared" si="18"/>
        <v>67.3</v>
      </c>
      <c r="AX7" s="65">
        <f t="shared" si="18"/>
        <v>64</v>
      </c>
      <c r="AY7" s="65">
        <f t="shared" si="18"/>
        <v>69.5</v>
      </c>
      <c r="AZ7" s="65">
        <f t="shared" si="18"/>
        <v>67.7</v>
      </c>
      <c r="BA7" s="65">
        <f t="shared" si="18"/>
        <v>66.8</v>
      </c>
      <c r="BB7" s="65">
        <f t="shared" si="18"/>
        <v>67.8</v>
      </c>
      <c r="BC7" s="65">
        <f t="shared" si="18"/>
        <v>65</v>
      </c>
      <c r="BD7" s="65"/>
      <c r="BE7" s="65">
        <f>BE8</f>
        <v>31.7</v>
      </c>
      <c r="BF7" s="65">
        <f t="shared" ref="BF7:BN7" si="19">BF8</f>
        <v>27.8</v>
      </c>
      <c r="BG7" s="65">
        <f t="shared" si="19"/>
        <v>22.4</v>
      </c>
      <c r="BH7" s="65">
        <f t="shared" si="19"/>
        <v>28.8</v>
      </c>
      <c r="BI7" s="65">
        <f t="shared" si="19"/>
        <v>30.6</v>
      </c>
      <c r="BJ7" s="65">
        <f t="shared" si="19"/>
        <v>156.6</v>
      </c>
      <c r="BK7" s="65">
        <f t="shared" si="19"/>
        <v>106</v>
      </c>
      <c r="BL7" s="65">
        <f t="shared" si="19"/>
        <v>118.7</v>
      </c>
      <c r="BM7" s="65">
        <f t="shared" si="19"/>
        <v>121.7</v>
      </c>
      <c r="BN7" s="65">
        <f t="shared" si="19"/>
        <v>132.30000000000001</v>
      </c>
      <c r="BO7" s="65"/>
      <c r="BP7" s="65">
        <f>BP8</f>
        <v>43</v>
      </c>
      <c r="BQ7" s="65">
        <f t="shared" ref="BQ7:BY7" si="20">BQ8</f>
        <v>52.5</v>
      </c>
      <c r="BR7" s="65">
        <f t="shared" si="20"/>
        <v>53.7</v>
      </c>
      <c r="BS7" s="65">
        <f t="shared" si="20"/>
        <v>52.7</v>
      </c>
      <c r="BT7" s="65">
        <f t="shared" si="20"/>
        <v>52.3</v>
      </c>
      <c r="BU7" s="65">
        <f t="shared" si="20"/>
        <v>63.4</v>
      </c>
      <c r="BV7" s="65">
        <f t="shared" si="20"/>
        <v>62.3</v>
      </c>
      <c r="BW7" s="65">
        <f t="shared" si="20"/>
        <v>59.4</v>
      </c>
      <c r="BX7" s="65">
        <f t="shared" si="20"/>
        <v>61.4</v>
      </c>
      <c r="BY7" s="65">
        <f t="shared" si="20"/>
        <v>55.9</v>
      </c>
      <c r="BZ7" s="65"/>
      <c r="CA7" s="66">
        <f>CA8</f>
        <v>23566</v>
      </c>
      <c r="CB7" s="66">
        <f t="shared" ref="CB7:CJ7" si="21">CB8</f>
        <v>23420</v>
      </c>
      <c r="CC7" s="66">
        <f t="shared" si="21"/>
        <v>24638</v>
      </c>
      <c r="CD7" s="66">
        <f t="shared" si="21"/>
        <v>23518</v>
      </c>
      <c r="CE7" s="66">
        <f t="shared" si="21"/>
        <v>23719</v>
      </c>
      <c r="CF7" s="66">
        <f t="shared" si="21"/>
        <v>24479</v>
      </c>
      <c r="CG7" s="66">
        <f t="shared" si="21"/>
        <v>25136</v>
      </c>
      <c r="CH7" s="66">
        <f t="shared" si="21"/>
        <v>26485</v>
      </c>
      <c r="CI7" s="66">
        <f t="shared" si="21"/>
        <v>27761</v>
      </c>
      <c r="CJ7" s="66">
        <f t="shared" si="21"/>
        <v>29162</v>
      </c>
      <c r="CK7" s="65"/>
      <c r="CL7" s="66">
        <f>CL8</f>
        <v>7092</v>
      </c>
      <c r="CM7" s="66">
        <f t="shared" ref="CM7:CU7" si="22">CM8</f>
        <v>7263</v>
      </c>
      <c r="CN7" s="66">
        <f t="shared" si="22"/>
        <v>7620</v>
      </c>
      <c r="CO7" s="66">
        <f t="shared" si="22"/>
        <v>7353</v>
      </c>
      <c r="CP7" s="66">
        <f t="shared" si="22"/>
        <v>7994</v>
      </c>
      <c r="CQ7" s="66">
        <f t="shared" si="22"/>
        <v>8000</v>
      </c>
      <c r="CR7" s="66">
        <f t="shared" si="22"/>
        <v>8023</v>
      </c>
      <c r="CS7" s="66">
        <f t="shared" si="22"/>
        <v>8109</v>
      </c>
      <c r="CT7" s="66">
        <f t="shared" si="22"/>
        <v>8307</v>
      </c>
      <c r="CU7" s="66">
        <f t="shared" si="22"/>
        <v>8904</v>
      </c>
      <c r="CV7" s="65"/>
      <c r="CW7" s="65">
        <f>CW8</f>
        <v>83.8</v>
      </c>
      <c r="CX7" s="65">
        <f t="shared" ref="CX7:DF7" si="23">CX8</f>
        <v>78.900000000000006</v>
      </c>
      <c r="CY7" s="65">
        <f t="shared" si="23"/>
        <v>74.599999999999994</v>
      </c>
      <c r="CZ7" s="65">
        <f t="shared" si="23"/>
        <v>79.2</v>
      </c>
      <c r="DA7" s="65">
        <f t="shared" si="23"/>
        <v>97.3</v>
      </c>
      <c r="DB7" s="65">
        <f t="shared" si="23"/>
        <v>79.5</v>
      </c>
      <c r="DC7" s="65">
        <f t="shared" si="23"/>
        <v>81.099999999999994</v>
      </c>
      <c r="DD7" s="65">
        <f t="shared" si="23"/>
        <v>81.599999999999994</v>
      </c>
      <c r="DE7" s="65">
        <f t="shared" si="23"/>
        <v>80.099999999999994</v>
      </c>
      <c r="DF7" s="65">
        <f t="shared" si="23"/>
        <v>87.1</v>
      </c>
      <c r="DG7" s="65"/>
      <c r="DH7" s="65">
        <f>DH8</f>
        <v>11.6</v>
      </c>
      <c r="DI7" s="65">
        <f t="shared" ref="DI7:DQ7" si="24">DI8</f>
        <v>13.3</v>
      </c>
      <c r="DJ7" s="65">
        <f t="shared" si="24"/>
        <v>12.2</v>
      </c>
      <c r="DK7" s="65">
        <f t="shared" si="24"/>
        <v>12.2</v>
      </c>
      <c r="DL7" s="65">
        <f t="shared" si="24"/>
        <v>12.7</v>
      </c>
      <c r="DM7" s="65">
        <f t="shared" si="24"/>
        <v>17.600000000000001</v>
      </c>
      <c r="DN7" s="65">
        <f t="shared" si="24"/>
        <v>17.399999999999999</v>
      </c>
      <c r="DO7" s="65">
        <f t="shared" si="24"/>
        <v>16</v>
      </c>
      <c r="DP7" s="65">
        <f t="shared" si="24"/>
        <v>16</v>
      </c>
      <c r="DQ7" s="65">
        <f t="shared" si="24"/>
        <v>15.9</v>
      </c>
      <c r="DR7" s="65"/>
      <c r="DS7" s="65">
        <f>DS8</f>
        <v>51.6</v>
      </c>
      <c r="DT7" s="65">
        <f t="shared" ref="DT7:EB7" si="25">DT8</f>
        <v>57</v>
      </c>
      <c r="DU7" s="65">
        <f t="shared" si="25"/>
        <v>59.9</v>
      </c>
      <c r="DV7" s="65">
        <f t="shared" si="25"/>
        <v>62.9</v>
      </c>
      <c r="DW7" s="65">
        <f t="shared" si="25"/>
        <v>65.3</v>
      </c>
      <c r="DX7" s="65">
        <f t="shared" si="25"/>
        <v>52.7</v>
      </c>
      <c r="DY7" s="65">
        <f t="shared" si="25"/>
        <v>52.8</v>
      </c>
      <c r="DZ7" s="65">
        <f t="shared" si="25"/>
        <v>54.2</v>
      </c>
      <c r="EA7" s="65">
        <f t="shared" si="25"/>
        <v>55.4</v>
      </c>
      <c r="EB7" s="65">
        <f t="shared" si="25"/>
        <v>57.6</v>
      </c>
      <c r="EC7" s="65"/>
      <c r="ED7" s="65">
        <f>ED8</f>
        <v>64.8</v>
      </c>
      <c r="EE7" s="65">
        <f t="shared" ref="EE7:EM7" si="26">EE8</f>
        <v>76.5</v>
      </c>
      <c r="EF7" s="65">
        <f t="shared" si="26"/>
        <v>78.400000000000006</v>
      </c>
      <c r="EG7" s="65">
        <f t="shared" si="26"/>
        <v>81.599999999999994</v>
      </c>
      <c r="EH7" s="65">
        <f t="shared" si="26"/>
        <v>79.400000000000006</v>
      </c>
      <c r="EI7" s="65">
        <f t="shared" si="26"/>
        <v>70.5</v>
      </c>
      <c r="EJ7" s="65">
        <f t="shared" si="26"/>
        <v>68.900000000000006</v>
      </c>
      <c r="EK7" s="65">
        <f t="shared" si="26"/>
        <v>70.2</v>
      </c>
      <c r="EL7" s="65">
        <f t="shared" si="26"/>
        <v>72</v>
      </c>
      <c r="EM7" s="65">
        <f t="shared" si="26"/>
        <v>72.3</v>
      </c>
      <c r="EN7" s="65"/>
      <c r="EO7" s="66">
        <f>EO8</f>
        <v>20630368</v>
      </c>
      <c r="EP7" s="66">
        <f t="shared" ref="EP7:EX7" si="27">EP8</f>
        <v>20649316</v>
      </c>
      <c r="EQ7" s="66">
        <f t="shared" si="27"/>
        <v>21271289</v>
      </c>
      <c r="ER7" s="66">
        <f t="shared" si="27"/>
        <v>20870237</v>
      </c>
      <c r="ES7" s="66">
        <f t="shared" si="27"/>
        <v>21221658</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42056</v>
      </c>
      <c r="D8" s="68">
        <v>46</v>
      </c>
      <c r="E8" s="68">
        <v>6</v>
      </c>
      <c r="F8" s="68">
        <v>0</v>
      </c>
      <c r="G8" s="68">
        <v>2</v>
      </c>
      <c r="H8" s="68" t="s">
        <v>161</v>
      </c>
      <c r="I8" s="68" t="s">
        <v>162</v>
      </c>
      <c r="J8" s="68" t="s">
        <v>163</v>
      </c>
      <c r="K8" s="68" t="s">
        <v>164</v>
      </c>
      <c r="L8" s="68" t="s">
        <v>165</v>
      </c>
      <c r="M8" s="68" t="s">
        <v>166</v>
      </c>
      <c r="N8" s="68" t="s">
        <v>167</v>
      </c>
      <c r="O8" s="68" t="s">
        <v>168</v>
      </c>
      <c r="P8" s="68" t="s">
        <v>169</v>
      </c>
      <c r="Q8" s="69">
        <v>5</v>
      </c>
      <c r="R8" s="68" t="s">
        <v>39</v>
      </c>
      <c r="S8" s="68" t="s">
        <v>39</v>
      </c>
      <c r="T8" s="68" t="s">
        <v>39</v>
      </c>
      <c r="U8" s="69">
        <v>61445</v>
      </c>
      <c r="V8" s="69">
        <v>1902</v>
      </c>
      <c r="W8" s="68" t="s">
        <v>170</v>
      </c>
      <c r="X8" s="68" t="s">
        <v>39</v>
      </c>
      <c r="Y8" s="70" t="s">
        <v>171</v>
      </c>
      <c r="Z8" s="69">
        <v>38</v>
      </c>
      <c r="AA8" s="69" t="s">
        <v>39</v>
      </c>
      <c r="AB8" s="69" t="s">
        <v>39</v>
      </c>
      <c r="AC8" s="69" t="s">
        <v>39</v>
      </c>
      <c r="AD8" s="69" t="s">
        <v>39</v>
      </c>
      <c r="AE8" s="69">
        <v>38</v>
      </c>
      <c r="AF8" s="69">
        <v>27</v>
      </c>
      <c r="AG8" s="69" t="s">
        <v>39</v>
      </c>
      <c r="AH8" s="69">
        <v>27</v>
      </c>
      <c r="AI8" s="71">
        <v>101.9</v>
      </c>
      <c r="AJ8" s="71">
        <v>100.5</v>
      </c>
      <c r="AK8" s="71">
        <v>102.5</v>
      </c>
      <c r="AL8" s="71">
        <v>96.8</v>
      </c>
      <c r="AM8" s="71">
        <v>99.7</v>
      </c>
      <c r="AN8" s="71">
        <v>96.2</v>
      </c>
      <c r="AO8" s="71">
        <v>94.8</v>
      </c>
      <c r="AP8" s="71">
        <v>96.1</v>
      </c>
      <c r="AQ8" s="71">
        <v>96.7</v>
      </c>
      <c r="AR8" s="71">
        <v>98</v>
      </c>
      <c r="AS8" s="71">
        <v>102.5</v>
      </c>
      <c r="AT8" s="71">
        <v>61.5</v>
      </c>
      <c r="AU8" s="71">
        <v>65.8</v>
      </c>
      <c r="AV8" s="71">
        <v>71.2</v>
      </c>
      <c r="AW8" s="71">
        <v>67.3</v>
      </c>
      <c r="AX8" s="71">
        <v>64</v>
      </c>
      <c r="AY8" s="71">
        <v>69.5</v>
      </c>
      <c r="AZ8" s="71">
        <v>67.7</v>
      </c>
      <c r="BA8" s="71">
        <v>66.8</v>
      </c>
      <c r="BB8" s="71">
        <v>67.8</v>
      </c>
      <c r="BC8" s="71">
        <v>65</v>
      </c>
      <c r="BD8" s="71">
        <v>84.7</v>
      </c>
      <c r="BE8" s="72">
        <v>31.7</v>
      </c>
      <c r="BF8" s="72">
        <v>27.8</v>
      </c>
      <c r="BG8" s="72">
        <v>22.4</v>
      </c>
      <c r="BH8" s="72">
        <v>28.8</v>
      </c>
      <c r="BI8" s="72">
        <v>30.6</v>
      </c>
      <c r="BJ8" s="72">
        <v>156.6</v>
      </c>
      <c r="BK8" s="72">
        <v>106</v>
      </c>
      <c r="BL8" s="72">
        <v>118.7</v>
      </c>
      <c r="BM8" s="72">
        <v>121.7</v>
      </c>
      <c r="BN8" s="72">
        <v>132.30000000000001</v>
      </c>
      <c r="BO8" s="72">
        <v>69.3</v>
      </c>
      <c r="BP8" s="71">
        <v>43</v>
      </c>
      <c r="BQ8" s="71">
        <v>52.5</v>
      </c>
      <c r="BR8" s="71">
        <v>53.7</v>
      </c>
      <c r="BS8" s="71">
        <v>52.7</v>
      </c>
      <c r="BT8" s="71">
        <v>52.3</v>
      </c>
      <c r="BU8" s="71">
        <v>63.4</v>
      </c>
      <c r="BV8" s="71">
        <v>62.3</v>
      </c>
      <c r="BW8" s="71">
        <v>59.4</v>
      </c>
      <c r="BX8" s="71">
        <v>61.4</v>
      </c>
      <c r="BY8" s="71">
        <v>55.9</v>
      </c>
      <c r="BZ8" s="71">
        <v>67.2</v>
      </c>
      <c r="CA8" s="72">
        <v>23566</v>
      </c>
      <c r="CB8" s="72">
        <v>23420</v>
      </c>
      <c r="CC8" s="72">
        <v>24638</v>
      </c>
      <c r="CD8" s="72">
        <v>23518</v>
      </c>
      <c r="CE8" s="72">
        <v>23719</v>
      </c>
      <c r="CF8" s="72">
        <v>24479</v>
      </c>
      <c r="CG8" s="72">
        <v>25136</v>
      </c>
      <c r="CH8" s="72">
        <v>26485</v>
      </c>
      <c r="CI8" s="72">
        <v>27761</v>
      </c>
      <c r="CJ8" s="72">
        <v>29162</v>
      </c>
      <c r="CK8" s="71">
        <v>56733</v>
      </c>
      <c r="CL8" s="72">
        <v>7092</v>
      </c>
      <c r="CM8" s="72">
        <v>7263</v>
      </c>
      <c r="CN8" s="72">
        <v>7620</v>
      </c>
      <c r="CO8" s="72">
        <v>7353</v>
      </c>
      <c r="CP8" s="72">
        <v>7994</v>
      </c>
      <c r="CQ8" s="72">
        <v>8000</v>
      </c>
      <c r="CR8" s="72">
        <v>8023</v>
      </c>
      <c r="CS8" s="72">
        <v>8109</v>
      </c>
      <c r="CT8" s="72">
        <v>8307</v>
      </c>
      <c r="CU8" s="72">
        <v>8904</v>
      </c>
      <c r="CV8" s="71">
        <v>16778</v>
      </c>
      <c r="CW8" s="72">
        <v>83.8</v>
      </c>
      <c r="CX8" s="72">
        <v>78.900000000000006</v>
      </c>
      <c r="CY8" s="72">
        <v>74.599999999999994</v>
      </c>
      <c r="CZ8" s="72">
        <v>79.2</v>
      </c>
      <c r="DA8" s="72">
        <v>97.3</v>
      </c>
      <c r="DB8" s="72">
        <v>79.5</v>
      </c>
      <c r="DC8" s="72">
        <v>81.099999999999994</v>
      </c>
      <c r="DD8" s="72">
        <v>81.599999999999994</v>
      </c>
      <c r="DE8" s="72">
        <v>80.099999999999994</v>
      </c>
      <c r="DF8" s="72">
        <v>87.1</v>
      </c>
      <c r="DG8" s="72">
        <v>58.8</v>
      </c>
      <c r="DH8" s="72">
        <v>11.6</v>
      </c>
      <c r="DI8" s="72">
        <v>13.3</v>
      </c>
      <c r="DJ8" s="72">
        <v>12.2</v>
      </c>
      <c r="DK8" s="72">
        <v>12.2</v>
      </c>
      <c r="DL8" s="72">
        <v>12.7</v>
      </c>
      <c r="DM8" s="72">
        <v>17.600000000000001</v>
      </c>
      <c r="DN8" s="72">
        <v>17.399999999999999</v>
      </c>
      <c r="DO8" s="72">
        <v>16</v>
      </c>
      <c r="DP8" s="72">
        <v>16</v>
      </c>
      <c r="DQ8" s="72">
        <v>15.9</v>
      </c>
      <c r="DR8" s="72">
        <v>24.8</v>
      </c>
      <c r="DS8" s="71">
        <v>51.6</v>
      </c>
      <c r="DT8" s="71">
        <v>57</v>
      </c>
      <c r="DU8" s="71">
        <v>59.9</v>
      </c>
      <c r="DV8" s="71">
        <v>62.9</v>
      </c>
      <c r="DW8" s="71">
        <v>65.3</v>
      </c>
      <c r="DX8" s="71">
        <v>52.7</v>
      </c>
      <c r="DY8" s="71">
        <v>52.8</v>
      </c>
      <c r="DZ8" s="71">
        <v>54.2</v>
      </c>
      <c r="EA8" s="71">
        <v>55.4</v>
      </c>
      <c r="EB8" s="71">
        <v>57.6</v>
      </c>
      <c r="EC8" s="71">
        <v>54.8</v>
      </c>
      <c r="ED8" s="71">
        <v>64.8</v>
      </c>
      <c r="EE8" s="71">
        <v>76.5</v>
      </c>
      <c r="EF8" s="71">
        <v>78.400000000000006</v>
      </c>
      <c r="EG8" s="71">
        <v>81.599999999999994</v>
      </c>
      <c r="EH8" s="71">
        <v>79.400000000000006</v>
      </c>
      <c r="EI8" s="71">
        <v>70.5</v>
      </c>
      <c r="EJ8" s="71">
        <v>68.900000000000006</v>
      </c>
      <c r="EK8" s="71">
        <v>70.2</v>
      </c>
      <c r="EL8" s="71">
        <v>72</v>
      </c>
      <c r="EM8" s="71">
        <v>72.3</v>
      </c>
      <c r="EN8" s="71">
        <v>70.3</v>
      </c>
      <c r="EO8" s="72">
        <v>20630368</v>
      </c>
      <c r="EP8" s="72">
        <v>20649316</v>
      </c>
      <c r="EQ8" s="72">
        <v>21271289</v>
      </c>
      <c r="ER8" s="72">
        <v>20870237</v>
      </c>
      <c r="ES8" s="72">
        <v>21221658</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2022-01-12T01:36:37Z</cp:lastPrinted>
  <dcterms:created xsi:type="dcterms:W3CDTF">2021-12-03T08:38:02Z</dcterms:created>
  <dcterms:modified xsi:type="dcterms:W3CDTF">2022-01-12T01:38:22Z</dcterms:modified>
  <cp:category/>
</cp:coreProperties>
</file>