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6 七ヶ宿町★☆\"/>
    </mc:Choice>
  </mc:AlternateContent>
  <workbookProtection workbookAlgorithmName="SHA-512" workbookHashValue="/nkZdjZkbXha5v2NT8wFWIOPMnll/ggc1/1LTszJ52/jr+0iSqFm9dEJviMtsoM9JIlMwyqFk8sDwK1NJzR9jA==" workbookSaltValue="tbodIY42Gv4MyRTMXsZ3Ew==" workbookSpinCount="100000" lockStructure="1"/>
  <bookViews>
    <workbookView xWindow="-120" yWindow="-120" windowWidth="20730" windowHeight="1116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P6" i="5"/>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W10" i="4"/>
  <c r="P10" i="4"/>
  <c r="I10" i="4"/>
  <c r="BB8" i="4"/>
  <c r="AD8" i="4"/>
  <c r="W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<sst xmlns="http://schemas.openxmlformats.org/spreadsheetml/2006/main" count="233" uniqueCount="117">
  <si>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</si>
  <si>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</si>
  <si>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</si>
  <si>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</si>
  <si>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</si>
  <si>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</si>
  <si>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</si>
  <si>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</si>
  <si>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</si>
  <si>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</si>
  <si>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</si>
  <si>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</si>
  <si>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</si>
  <si>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</si>
  <si>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</si>
  <si>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</si>
  <si>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</si>
  <si>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</si>
  <si>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</si>
  <si>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</si>
  <si>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</si>
  <si>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</si>
  <si>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</si>
  <si>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</si>
  <si>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</si>
  <si>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</si>
  <si>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</si>
  <si>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</si>
  <si>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</si>
  <si>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</si>
  <si>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</si>
  <si>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</si>
  <si>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</si>
  <si>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</si>
  <si>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</si>
  <si>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</si>
  <si>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</si>
  <si>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</si>
  <si>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</si>
  <si>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</si>
  <si>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</si>
  <si>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</si>
  <si>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</si>
  <si>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</si>
  <si>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</si>
  <si>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</si>
  <si>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</si>
  <si>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</si>
  <si>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</si>
  <si>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</si>
  <si>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</si>
  <si>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</si>
  <si>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</si>
  <si>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</si>
  <si>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</si>
  <si>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</si>
  <si>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</si>
  <si>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</si>
  <si>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</si>
  <si>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</si>
  <si>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</si>
  <si>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</si>
  <si>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</si>
  <si>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</si>
  <si>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</si>
  <si>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</si>
  <si>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</si>
  <si>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</si>
  <si>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</si>
  <si>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</si>
  <si>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</si>
  <si>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</si>
  <si>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</si>
  <si>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</si>
  <si>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</si>
  <si>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</si>
  <si>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</si>
  <si>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</si>
  <si>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</si>
  <si>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</si>
  <si>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</si>
  <si>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</si>
  <si>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</si>
  <si>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</si>
  <si>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</si>
  <si>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</si>
  <si>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</si>
  <si>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</si>
  <si>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</si>
  <si>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</si>
  <si>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</si>
  <si>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</si>
  <si>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</si>
  <si>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</si>
  <si>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</si>
  <si>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</si>
  <si>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</si>
  <si>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</si>
  <si>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</si>
  <si>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</si>
  <si>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</si>
  <si>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</si>
  <si>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</si>
  <si>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</si>
  <si>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</si>
  <si>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</si>
  <si>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</si>
  <si>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</si>
  <si>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</si>
  <si>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</si>
  <si>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</si>
  <si>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</si>
  <si>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</si>
  <si>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</si>
  <si>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の更新を先送りにしてきたことから、管路更新率及び有収率が全国平均より低いため、平成28年度に「水道事業基本計画」を策定し、地域防災計画に定められている避難所のある幹線、漏水事故が多い路線を優先路線に掲げ、必要最低限の投資で計画的に改善事業を行っている状況である。平成29年度においては、費用対効果を踏まえた上で漏水事故が多い水道管を廃止し、他の地区から給水を行う水道管整備を行ったことで管路延長の短縮を行い、ダウンサイジングを実施し、施設利用率の向上を図っている。また、流量計や水位計等の計装設備の更新も計画的に行い、監視体制強化や、施設の延命化を図っていく。</t>
  </si>
  <si>
    <t>今後は、先延ばししてきた管路及び施設の更新を開始したため、有収率増加が見込まれるが、改良工事が増加することによって、給水原価の高騰、債務残高が増加し、水道事業経営をさらに圧迫すると予測される。
　従って、「地域の水道」という認識を再度確認し、水道事業運営基盤安定化のため、料金適正化を実施する必要があると考えられる。
　そのためには、給水人口が減少し、過大となった施設（水道管を含む）の廃止等を行いながら、平成28年度に策定した「水道事業基本計画」に基づき、必要最低限の設備投資に努め、住民同意を得ながら、水道事業運営を行う。</t>
    <phoneticPr fontId="4"/>
  </si>
  <si>
    <t xml:space="preserve">①令和2年度の収益的収支比率は全国平均73.22％のところ59.88％となっており、R2年度決算では大きく減少している。これは、新型コロナウイルス感染症に係る経済対策として基本料金の減免を行ったことによるものであり、減免分については新型コロナウイルス感染症対応地方創生臨時交付金を活用し一般会計から繰り入れて財源の補填を行った。また、平成28年度から改良事業を開始したため、今後発生する修繕料の減額が見込まれる。
④企業債残高対給水収益比率（以下、債務残高。）は平成28年度より老朽化対策として改良事業を開始したため、債務残高が増加しており、類似団体と比較すると高い値となっている。今後も水道管の更新事業を実施する計画であるため、債務残高が上昇していくと予想される。
⑤料金回収率は100%を下回っており、繰入金等で賄っている状況である。未納入者への周知を強化し回収率の増加を図る。例年と比較すると割合が低い理由としては、前述した新型コロナウイルス感染症対策としての水道料金の減免が挙げられる。
⑦施設利用率は平成28年頃から入浴施設等を建築したため、50.20%と類似団体と同等の数値である。しかし、給水人口は年々減少しているため、将来的にはダウンサイジング等の施設効率等の改善が求められる。
⑧有収率は、43.23%と全国平均、類似団体と比べ大きく下回っている。計画的に、老朽化した管渠等の更新を行い、有収率の上昇を図る。
</t>
    <rPh sb="77" eb="78">
      <t>カカ</t>
    </rPh>
    <rPh sb="79" eb="81">
      <t>ケイザイ</t>
    </rPh>
    <rPh sb="154" eb="156">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</si>
</sst>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A6-4DEE-B304-C8679D9F568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CBA6-4DEE-B304-C8679D9F568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44.31</c:v>
                </c:pt>
                <c:pt idx="1">
                  <c:v>45.81</c:v>
                </c:pt>
                <c:pt idx="2">
                  <c:v>45.15</c:v>
                </c:pt>
                <c:pt idx="3">
                  <c:v>48.13</c:v>
                </c:pt>
                <c:pt idx="4">
                  <c:v>50.2</c:v>
                </c:pt>
              </c:numCache>
            </c:numRef>
          </c:val>
          <c:extLst>
            <c:ext xmlns:c16="http://schemas.microsoft.com/office/drawing/2014/chart" uri="{C3380CC4-5D6E-409C-BE32-E72D297353CC}">
              <c16:uniqueId val="{00000000-F554-4179-95F2-3D335C0B80E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F554-4179-95F2-3D335C0B80E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58.04</c:v>
                </c:pt>
                <c:pt idx="1">
                  <c:v>55.85</c:v>
                </c:pt>
                <c:pt idx="2">
                  <c:v>53.72</c:v>
                </c:pt>
                <c:pt idx="3">
                  <c:v>52.62</c:v>
                </c:pt>
                <c:pt idx="4">
                  <c:v>43.23</c:v>
                </c:pt>
              </c:numCache>
            </c:numRef>
          </c:val>
          <c:extLst>
            <c:ext xmlns:c16="http://schemas.microsoft.com/office/drawing/2014/chart" uri="{C3380CC4-5D6E-409C-BE32-E72D297353CC}">
              <c16:uniqueId val="{00000000-C612-4E91-8746-2B625A99D1D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C612-4E91-8746-2B625A99D1D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86.92</c:v>
                </c:pt>
                <c:pt idx="1">
                  <c:v>80.81</c:v>
                </c:pt>
                <c:pt idx="2">
                  <c:v>82.23</c:v>
                </c:pt>
                <c:pt idx="3">
                  <c:v>78.42</c:v>
                </c:pt>
                <c:pt idx="4">
                  <c:v>59.88</c:v>
                </c:pt>
              </c:numCache>
            </c:numRef>
          </c:val>
          <c:extLst>
            <c:ext xmlns:c16="http://schemas.microsoft.com/office/drawing/2014/chart" uri="{C3380CC4-5D6E-409C-BE32-E72D297353CC}">
              <c16:uniqueId val="{00000000-97D0-49A1-B86E-9F600D5379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97D0-49A1-B86E-9F600D5379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2F-4B88-B487-F872D77C402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F-4B88-B487-F872D77C402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07-42CA-92B5-9268421E84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7-42CA-92B5-9268421E84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8-47BA-A247-B87B224D504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8-47BA-A247-B87B224D504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B-42DE-B270-2FD18648666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B-42DE-B270-2FD18648666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284.27</c:v>
                </c:pt>
                <c:pt idx="1">
                  <c:v>498.56</c:v>
                </c:pt>
                <c:pt idx="2">
                  <c:v>715.79</c:v>
                </c:pt>
                <c:pt idx="3">
                  <c:v>1011.57</c:v>
                </c:pt>
                <c:pt idx="4">
                  <c:v>1410.05</c:v>
                </c:pt>
              </c:numCache>
            </c:numRef>
          </c:val>
          <c:extLst>
            <c:ext xmlns:c16="http://schemas.microsoft.com/office/drawing/2014/chart" uri="{C3380CC4-5D6E-409C-BE32-E72D297353CC}">
              <c16:uniqueId val="{00000000-BA49-45A8-ADD5-FE148AA13F6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BA49-45A8-ADD5-FE148AA13F6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40.89</c:v>
                </c:pt>
                <c:pt idx="1">
                  <c:v>71.86</c:v>
                </c:pt>
                <c:pt idx="2">
                  <c:v>63.11</c:v>
                </c:pt>
                <c:pt idx="3">
                  <c:v>62.42</c:v>
                </c:pt>
                <c:pt idx="4">
                  <c:v>37.619999999999997</c:v>
                </c:pt>
              </c:numCache>
            </c:numRef>
          </c:val>
          <c:extLst>
            <c:ext xmlns:c16="http://schemas.microsoft.com/office/drawing/2014/chart" uri="{C3380CC4-5D6E-409C-BE32-E72D297353CC}">
              <c16:uniqueId val="{00000000-AC29-4329-9CF1-8F12B753DD2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AC29-4329-9CF1-8F12B753DD2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442.6</c:v>
                </c:pt>
                <c:pt idx="1">
                  <c:v>252.02</c:v>
                </c:pt>
                <c:pt idx="2">
                  <c:v>286.48</c:v>
                </c:pt>
                <c:pt idx="3">
                  <c:v>287.18</c:v>
                </c:pt>
                <c:pt idx="4">
                  <c:v>382</c:v>
                </c:pt>
              </c:numCache>
            </c:numRef>
          </c:val>
          <c:extLst>
            <c:ext xmlns:c16="http://schemas.microsoft.com/office/drawing/2014/chart" uri="{C3380CC4-5D6E-409C-BE32-E72D297353CC}">
              <c16:uniqueId val="{00000000-884C-4C17-9AFB-58F2DB19955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84C-4C17-9AFB-58F2DB19955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七ケ宿町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1321</v>
      </c>
      <c r="AM8" s="51"/>
      <c r="AN8" s="51"/>
      <c r="AO8" s="51"/>
      <c r="AP8" s="51"/>
      <c r="AQ8" s="51"/>
      <c r="AR8" s="51"/>
      <c r="AS8" s="51"/>
      <c r="AT8" s="47">
        <f>データ!$S$6</f>
        <v>263.08999999999997</v>
      </c>
      <c r="AU8" s="47"/>
      <c r="AV8" s="47"/>
      <c r="AW8" s="47"/>
      <c r="AX8" s="47"/>
      <c r="AY8" s="47"/>
      <c r="AZ8" s="47"/>
      <c r="BA8" s="47"/>
      <c r="BB8" s="47">
        <f>データ!$T$6</f>
        <v>5.0199999999999996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96.54</v>
      </c>
      <c r="Q10" s="47"/>
      <c r="R10" s="47"/>
      <c r="S10" s="47"/>
      <c r="T10" s="47"/>
      <c r="U10" s="47"/>
      <c r="V10" s="47"/>
      <c r="W10" s="51">
        <f>データ!$Q$6</f>
        <v>3388</v>
      </c>
      <c r="X10" s="51"/>
      <c r="Y10" s="51"/>
      <c r="Z10" s="51"/>
      <c r="AA10" s="51"/>
      <c r="AB10" s="51"/>
      <c r="AC10" s="51"/>
      <c r="AD10" s="2"/>
      <c r="AE10" s="2"/>
      <c r="AF10" s="2"/>
      <c r="AG10" s="2"/>
      <c r="AH10" s="2"/>
      <c r="AI10" s="2"/>
      <c r="AJ10" s="2"/>
      <c r="AK10" s="2"/>
      <c r="AL10" s="51">
        <f>データ!$U$6</f>
        <v>1257</v>
      </c>
      <c r="AM10" s="51"/>
      <c r="AN10" s="51"/>
      <c r="AO10" s="51"/>
      <c r="AP10" s="51"/>
      <c r="AQ10" s="51"/>
      <c r="AR10" s="51"/>
      <c r="AS10" s="51"/>
      <c r="AT10" s="47">
        <f>データ!$V$6</f>
        <v>5.54</v>
      </c>
      <c r="AU10" s="47"/>
      <c r="AV10" s="47"/>
      <c r="AW10" s="47"/>
      <c r="AX10" s="47"/>
      <c r="AY10" s="47"/>
      <c r="AZ10" s="47"/>
      <c r="BA10" s="47"/>
      <c r="BB10" s="47">
        <f>データ!$W$6</f>
        <v>226.9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sIW6XWlTIHt5S6Pp8u746yjoQomjBE3Jvvxtwl6A3+LPCfMdEJZP2hATvg3BAOIIhIdLuzugebHBVS/VFGZYSA==" saltValue="h3D5x+oFses8h1FWpwKJ2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43028</v>
      </c>
      <c r="D6" s="34">
        <f t="shared" si="3"/>
        <v>47</v>
      </c>
      <c r="E6" s="34">
        <f t="shared" si="3"/>
        <v>1</v>
      </c>
      <c r="F6" s="34">
        <f t="shared" si="3"/>
        <v>0</v>
      </c>
      <c r="G6" s="34">
        <f t="shared" si="3"/>
        <v>0</v>
      </c>
      <c r="H6" s="34" t="str">
        <f t="shared" si="3"/>
        <v>宮城県　七ケ宿町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96.54</v>
      </c>
      <c r="Q6" s="35">
        <f t="shared" si="3"/>
        <v>3388</v>
      </c>
      <c r="R6" s="35">
        <f t="shared" si="3"/>
        <v>1321</v>
      </c>
      <c r="S6" s="35">
        <f t="shared" si="3"/>
        <v>263.08999999999997</v>
      </c>
      <c r="T6" s="35">
        <f t="shared" si="3"/>
        <v>5.0199999999999996</v>
      </c>
      <c r="U6" s="35">
        <f t="shared" si="3"/>
        <v>1257</v>
      </c>
      <c r="V6" s="35">
        <f t="shared" si="3"/>
        <v>5.54</v>
      </c>
      <c r="W6" s="35">
        <f t="shared" si="3"/>
        <v>226.9</v>
      </c>
      <c r="X6" s="36">
        <f>IF(X7="",NA(),X7)</f>
        <v>86.92</v>
      </c>
      <c r="Y6" s="36">
        <f t="shared" ref="Y6:AG6" si="4">IF(Y7="",NA(),Y7)</f>
        <v>80.81</v>
      </c>
      <c r="Z6" s="36">
        <f t="shared" si="4"/>
        <v>82.23</v>
      </c>
      <c r="AA6" s="36">
        <f t="shared" si="4"/>
        <v>78.42</v>
      </c>
      <c r="AB6" s="36">
        <f t="shared" si="4"/>
        <v>59.88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284.27</v>
      </c>
      <c r="BF6" s="36">
        <f t="shared" ref="BF6:BN6" si="7">IF(BF7="",NA(),BF7)</f>
        <v>498.56</v>
      </c>
      <c r="BG6" s="36">
        <f t="shared" si="7"/>
        <v>715.79</v>
      </c>
      <c r="BH6" s="36">
        <f t="shared" si="7"/>
        <v>1011.57</v>
      </c>
      <c r="BI6" s="36">
        <f t="shared" si="7"/>
        <v>1410.05</v>
      </c>
      <c r="BJ6" s="36">
        <f t="shared" si="7"/>
        <v>1595.62</v>
      </c>
      <c r="BK6" s="36">
        <f t="shared" si="7"/>
        <v>1302.33</v>
      </c>
      <c r="BL6" s="36">
        <f t="shared" si="7"/>
        <v>1274.21</v>
      </c>
      <c r="BM6" s="36">
        <f t="shared" si="7"/>
        <v>1183.92</v>
      </c>
      <c r="BN6" s="36">
        <f t="shared" si="7"/>
        <v>1128.72</v>
      </c>
      <c r="BO6" s="35" t="str">
        <f>IF(BO7="","",IF(BO7="-","【-】","【"&amp;SUBSTITUTE(TEXT(BO7,"#,##0.00"),"-","△")&amp;"】"))</f>
        <v>【949.15】</v>
      </c>
      <c r="BP6" s="36">
        <f>IF(BP7="",NA(),BP7)</f>
        <v>40.89</v>
      </c>
      <c r="BQ6" s="36">
        <f t="shared" ref="BQ6:BY6" si="8">IF(BQ7="",NA(),BQ7)</f>
        <v>71.86</v>
      </c>
      <c r="BR6" s="36">
        <f t="shared" si="8"/>
        <v>63.11</v>
      </c>
      <c r="BS6" s="36">
        <f t="shared" si="8"/>
        <v>62.42</v>
      </c>
      <c r="BT6" s="36">
        <f t="shared" si="8"/>
        <v>37.619999999999997</v>
      </c>
      <c r="BU6" s="36">
        <f t="shared" si="8"/>
        <v>37.92</v>
      </c>
      <c r="BV6" s="36">
        <f t="shared" si="8"/>
        <v>40.89</v>
      </c>
      <c r="BW6" s="36">
        <f t="shared" si="8"/>
        <v>41.25</v>
      </c>
      <c r="BX6" s="36">
        <f t="shared" si="8"/>
        <v>42.5</v>
      </c>
      <c r="BY6" s="36">
        <f t="shared" si="8"/>
        <v>41.84</v>
      </c>
      <c r="BZ6" s="35" t="str">
        <f>IF(BZ7="","",IF(BZ7="-","【-】","【"&amp;SUBSTITUTE(TEXT(BZ7,"#,##0.00"),"-","△")&amp;"】"))</f>
        <v>【55.87】</v>
      </c>
      <c r="CA6" s="36">
        <f>IF(CA7="",NA(),CA7)</f>
        <v>442.6</v>
      </c>
      <c r="CB6" s="36">
        <f t="shared" ref="CB6:CJ6" si="9">IF(CB7="",NA(),CB7)</f>
        <v>252.02</v>
      </c>
      <c r="CC6" s="36">
        <f t="shared" si="9"/>
        <v>286.48</v>
      </c>
      <c r="CD6" s="36">
        <f t="shared" si="9"/>
        <v>287.18</v>
      </c>
      <c r="CE6" s="36">
        <f t="shared" si="9"/>
        <v>382</v>
      </c>
      <c r="CF6" s="36">
        <f t="shared" si="9"/>
        <v>423.18</v>
      </c>
      <c r="CG6" s="36">
        <f t="shared" si="9"/>
        <v>383.2</v>
      </c>
      <c r="CH6" s="36">
        <f t="shared" si="9"/>
        <v>383.25</v>
      </c>
      <c r="CI6" s="36">
        <f t="shared" si="9"/>
        <v>377.72</v>
      </c>
      <c r="CJ6" s="36">
        <f t="shared" si="9"/>
        <v>390.47</v>
      </c>
      <c r="CK6" s="35" t="str">
        <f>IF(CK7="","",IF(CK7="-","【-】","【"&amp;SUBSTITUTE(TEXT(CK7,"#,##0.00"),"-","△")&amp;"】"))</f>
        <v>【288.19】</v>
      </c>
      <c r="CL6" s="36">
        <f>IF(CL7="",NA(),CL7)</f>
        <v>44.31</v>
      </c>
      <c r="CM6" s="36">
        <f t="shared" ref="CM6:CU6" si="10">IF(CM7="",NA(),CM7)</f>
        <v>45.81</v>
      </c>
      <c r="CN6" s="36">
        <f t="shared" si="10"/>
        <v>45.15</v>
      </c>
      <c r="CO6" s="36">
        <f t="shared" si="10"/>
        <v>48.13</v>
      </c>
      <c r="CP6" s="36">
        <f t="shared" si="10"/>
        <v>50.2</v>
      </c>
      <c r="CQ6" s="36">
        <f t="shared" si="10"/>
        <v>46.9</v>
      </c>
      <c r="CR6" s="36">
        <f t="shared" si="10"/>
        <v>47.95</v>
      </c>
      <c r="CS6" s="36">
        <f t="shared" si="10"/>
        <v>48.26</v>
      </c>
      <c r="CT6" s="36">
        <f t="shared" si="10"/>
        <v>48.01</v>
      </c>
      <c r="CU6" s="36">
        <f t="shared" si="10"/>
        <v>49.08</v>
      </c>
      <c r="CV6" s="35" t="str">
        <f>IF(CV7="","",IF(CV7="-","【-】","【"&amp;SUBSTITUTE(TEXT(CV7,"#,##0.00"),"-","△")&amp;"】"))</f>
        <v>【56.31】</v>
      </c>
      <c r="CW6" s="36">
        <f>IF(CW7="",NA(),CW7)</f>
        <v>58.04</v>
      </c>
      <c r="CX6" s="36">
        <f t="shared" ref="CX6:DF6" si="11">IF(CX7="",NA(),CX7)</f>
        <v>55.85</v>
      </c>
      <c r="CY6" s="36">
        <f t="shared" si="11"/>
        <v>53.72</v>
      </c>
      <c r="CZ6" s="36">
        <f t="shared" si="11"/>
        <v>52.62</v>
      </c>
      <c r="DA6" s="36">
        <f t="shared" si="11"/>
        <v>43.23</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43028</v>
      </c>
      <c r="D7" s="38">
        <v>47</v>
      </c>
      <c r="E7" s="38">
        <v>1</v>
      </c>
      <c r="F7" s="38">
        <v>0</v>
      </c>
      <c r="G7" s="38">
        <v>0</v>
      </c>
      <c r="H7" s="38" t="s">
        <v>95</v>
      </c>
      <c r="I7" s="38" t="s">
        <v>96</v>
      </c>
      <c r="J7" s="38" t="s">
        <v>97</v>
      </c>
      <c r="K7" s="38" t="s">
        <v>98</v>
      </c>
      <c r="L7" s="38" t="s">
        <v>99</v>
      </c>
      <c r="M7" s="38" t="s">
        <v>100</v>
      </c>
      <c r="N7" s="39" t="s">
        <v>101</v>
      </c>
      <c r="O7" s="39" t="s">
        <v>102</v>
      </c>
      <c r="P7" s="39">
        <v>96.54</v>
      </c>
      <c r="Q7" s="39">
        <v>3388</v>
      </c>
      <c r="R7" s="39">
        <v>1321</v>
      </c>
      <c r="S7" s="39">
        <v>263.08999999999997</v>
      </c>
      <c r="T7" s="39">
        <v>5.0199999999999996</v>
      </c>
      <c r="U7" s="39">
        <v>1257</v>
      </c>
      <c r="V7" s="39">
        <v>5.54</v>
      </c>
      <c r="W7" s="39">
        <v>226.9</v>
      </c>
      <c r="X7" s="39">
        <v>86.92</v>
      </c>
      <c r="Y7" s="39">
        <v>80.81</v>
      </c>
      <c r="Z7" s="39">
        <v>82.23</v>
      </c>
      <c r="AA7" s="39">
        <v>78.42</v>
      </c>
      <c r="AB7" s="39">
        <v>59.88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284.27</v>
      </c>
      <c r="BF7" s="39">
        <v>498.56</v>
      </c>
      <c r="BG7" s="39">
        <v>715.79</v>
      </c>
      <c r="BH7" s="39">
        <v>1011.57</v>
      </c>
      <c r="BI7" s="39">
        <v>1410.05</v>
      </c>
      <c r="BJ7" s="39">
        <v>1595.62</v>
      </c>
      <c r="BK7" s="39">
        <v>1302.33</v>
      </c>
      <c r="BL7" s="39">
        <v>1274.21</v>
      </c>
      <c r="BM7" s="39">
        <v>1183.92</v>
      </c>
      <c r="BN7" s="39">
        <v>1128.72</v>
      </c>
      <c r="BO7" s="39">
        <v>949.15</v>
      </c>
      <c r="BP7" s="39">
        <v>40.89</v>
      </c>
      <c r="BQ7" s="39">
        <v>71.86</v>
      </c>
      <c r="BR7" s="39">
        <v>63.11</v>
      </c>
      <c r="BS7" s="39">
        <v>62.42</v>
      </c>
      <c r="BT7" s="39">
        <v>37.619999999999997</v>
      </c>
      <c r="BU7" s="39">
        <v>37.92</v>
      </c>
      <c r="BV7" s="39">
        <v>40.89</v>
      </c>
      <c r="BW7" s="39">
        <v>41.25</v>
      </c>
      <c r="BX7" s="39">
        <v>42.5</v>
      </c>
      <c r="BY7" s="39">
        <v>41.84</v>
      </c>
      <c r="BZ7" s="39">
        <v>55.87</v>
      </c>
      <c r="CA7" s="39">
        <v>442.6</v>
      </c>
      <c r="CB7" s="39">
        <v>252.02</v>
      </c>
      <c r="CC7" s="39">
        <v>286.48</v>
      </c>
      <c r="CD7" s="39">
        <v>287.18</v>
      </c>
      <c r="CE7" s="39">
        <v>382</v>
      </c>
      <c r="CF7" s="39">
        <v>423.18</v>
      </c>
      <c r="CG7" s="39">
        <v>383.2</v>
      </c>
      <c r="CH7" s="39">
        <v>383.25</v>
      </c>
      <c r="CI7" s="39">
        <v>377.72</v>
      </c>
      <c r="CJ7" s="39">
        <v>390.47</v>
      </c>
      <c r="CK7" s="39">
        <v>288.19</v>
      </c>
      <c r="CL7" s="39">
        <v>44.31</v>
      </c>
      <c r="CM7" s="39">
        <v>45.81</v>
      </c>
      <c r="CN7" s="39">
        <v>45.15</v>
      </c>
      <c r="CO7" s="39">
        <v>48.13</v>
      </c>
      <c r="CP7" s="39">
        <v>50.2</v>
      </c>
      <c r="CQ7" s="39">
        <v>46.9</v>
      </c>
      <c r="CR7" s="39">
        <v>47.95</v>
      </c>
      <c r="CS7" s="39">
        <v>48.26</v>
      </c>
      <c r="CT7" s="39">
        <v>48.01</v>
      </c>
      <c r="CU7" s="39">
        <v>49.08</v>
      </c>
      <c r="CV7" s="39">
        <v>56.31</v>
      </c>
      <c r="CW7" s="39">
        <v>58.04</v>
      </c>
      <c r="CX7" s="39">
        <v>55.85</v>
      </c>
      <c r="CY7" s="39">
        <v>53.72</v>
      </c>
      <c r="CZ7" s="39">
        <v>52.62</v>
      </c>
      <c r="DA7" s="39">
        <v>43.23</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2022-01-31T10:39:46Z</cp:lastPrinted>
  <dcterms:created xsi:type="dcterms:W3CDTF">2021-12-03T07:02:01Z</dcterms:created>
  <dcterms:modified xsi:type="dcterms:W3CDTF">2022-02-01T00:59:29Z</dcterms:modified>
  <cp:category/>
</cp:coreProperties>
</file>