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0.102\data\総務課\財政係\13_公営企業\R3\040111公営企業に係る経営比較分析表（令和２年度決算）の分析等について\県提出\2.9修正\"/>
    </mc:Choice>
  </mc:AlternateContent>
  <workbookProtection workbookAlgorithmName="SHA-512" workbookHashValue="7LtAezakppYTTXfhQxsIs0RWOS95Hyep8tebbCou2juwFGeN/0bJ/7Ai5wNCB2SVzHGhTg7kFrvp5gKBXsBSIg==" workbookSaltValue="k/NNJYu7ouyADO4zo6YUQQ==" workbookSpinCount="100000" lockStructure="1"/>
  <bookViews>
    <workbookView xWindow="0" yWindow="0" windowWidth="20490" windowHeight="88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<sst xmlns="http://schemas.openxmlformats.org/spreadsheetml/2006/main" count="236" uniqueCount="117">
  <si>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</si>
  <si>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</si>
  <si>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</si>
  <si>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</si>
  <si>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</si>
  <si>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</si>
  <si>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</si>
  <si>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</si>
  <si>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</si>
  <si>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</si>
  <si>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</si>
  <si>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</si>
  <si>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</si>
  <si>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</si>
  <si>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</si>
  <si>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</si>
  <si>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</si>
  <si>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</si>
  <si>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</si>
  <si>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</si>
  <si>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</si>
  <si>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</si>
  <si>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</si>
  <si>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</si>
  <si>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</si>
  <si>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</si>
  <si>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</si>
  <si>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</si>
  <si>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</si>
  <si>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</si>
  <si>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</si>
  <si>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</si>
  <si>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</si>
  <si>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</si>
  <si>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</si>
  <si>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</si>
  <si>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</si>
  <si>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</si>
  <si>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</si>
  <si>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</si>
  <si>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</si>
  <si>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</si>
  <si>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</si>
  <si>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</si>
  <si>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</si>
  <si>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</si>
  <si>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</si>
  <si>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</si>
  <si>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</si>
  <si>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</si>
  <si>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</si>
  <si>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</si>
  <si>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</si>
  <si>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</si>
  <si>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</si>
  <si>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</si>
  <si>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</si>
  <si>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</si>
  <si>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</si>
  <si>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</si>
  <si>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</si>
  <si>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</si>
  <si>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</si>
  <si>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</si>
  <si>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</si>
  <si>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</si>
  <si>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</si>
  <si>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</si>
  <si>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</si>
  <si>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</si>
  <si>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</si>
  <si>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</si>
  <si>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</si>
  <si>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</si>
  <si>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</si>
  <si>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</si>
  <si>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</si>
  <si>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</si>
  <si>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</si>
  <si>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</si>
  <si>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</si>
  <si>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</si>
  <si>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</si>
  <si>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</si>
  <si>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</si>
  <si>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</si>
  <si>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</si>
  <si>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</si>
  <si>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</si>
  <si>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</si>
  <si>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</si>
  <si>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</si>
  <si>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</si>
  <si>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</si>
  <si>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</si>
  <si>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</si>
  <si>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南三陸町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</si>
  <si>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</si>
  <si>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</si>
  <si>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</si>
  <si>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</si>
  <si>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</si>
  <si>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</si>
  <si>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</si>
  <si>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</si>
  <si>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</si>
  <si>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</si>
  <si>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</si>
  <si>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</si>
  <si>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</si>
  <si>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</si>
  <si>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</si>
  <si>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</si>
  <si>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</si>
  <si>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２箇所あった汚水処理場が被災したため、１箇所は廃止、１箇所は災害復旧事業により平成２４年度に整備している。
　管渠については、防潮堤工事により移設工事が完了した箇所はあるが、その他の管渠は、法定耐用年数の２分の１に達しているが、不具合も生じていないことから、引き続き適切な維持管理に努める。</t>
    <rPh sb="2" eb="4">
      <t>カショ</t>
    </rPh>
    <rPh sb="7" eb="12">
      <t>オスイショリジョウ</t>
    </rPh>
    <rPh sb="13" eb="15">
      <t>ヒサイ</t>
    </rPh>
    <rPh sb="21" eb="23">
      <t>カショ</t>
    </rPh>
    <rPh sb="24" eb="26">
      <t>ハイシ</t>
    </rPh>
    <rPh sb="28" eb="30">
      <t>カショ</t>
    </rPh>
    <rPh sb="31" eb="35">
      <t>サイガ</t>
    </rPh>
    <rPh sb="35" eb="37">
      <t>ジギョウ</t>
    </rPh>
    <rPh sb="40" eb="42">
      <t>ヘイセイ</t>
    </rPh>
    <rPh sb="44" eb="46">
      <t>ネンド</t>
    </rPh>
    <rPh sb="47" eb="49">
      <t>セイビ</t>
    </rPh>
    <rPh sb="56" eb="58">
      <t>カンキョ</t>
    </rPh>
    <rPh sb="64" eb="69">
      <t>ボウチョウテイコウジ</t>
    </rPh>
    <rPh sb="72" eb="74">
      <t>イセツ</t>
    </rPh>
    <rPh sb="74" eb="76">
      <t>コウジ</t>
    </rPh>
    <rPh sb="77" eb="79">
      <t>カンリョウ</t>
    </rPh>
    <rPh sb="81" eb="83">
      <t>カショ</t>
    </rPh>
    <rPh sb="90" eb="91">
      <t>タ</t>
    </rPh>
    <rPh sb="92" eb="94">
      <t>カンキョ</t>
    </rPh>
    <rPh sb="96" eb="98">
      <t>ホウテイ</t>
    </rPh>
    <rPh sb="98" eb="100">
      <t>タイヨウ</t>
    </rPh>
    <rPh sb="100" eb="102">
      <t>ネンスウ</t>
    </rPh>
    <rPh sb="104" eb="105">
      <t>ブン</t>
    </rPh>
    <rPh sb="108" eb="109">
      <t>タッ</t>
    </rPh>
    <rPh sb="115" eb="118">
      <t>フグアイ</t>
    </rPh>
    <rPh sb="119" eb="120">
      <t>ショウ</t>
    </rPh>
    <rPh sb="130" eb="131">
      <t>ヒ</t>
    </rPh>
    <rPh sb="132" eb="133">
      <t>ツヅ</t>
    </rPh>
    <rPh sb="134" eb="136">
      <t>テキセツ</t>
    </rPh>
    <rPh sb="137" eb="139">
      <t>イジ</t>
    </rPh>
    <rPh sb="139" eb="141">
      <t>カンリ</t>
    </rPh>
    <rPh sb="142" eb="143">
      <t>ツト</t>
    </rPh>
    <phoneticPr fontId="4"/>
  </si>
  <si>
    <t>　当該地区の復興事業は、完了していることから人口・有収水量等の増加は見込めない状況にある。今後は不明水対策など引き続き経費削減等の経営努力を進め、健全で効率の良い経営を図る必要がある。</t>
    <rPh sb="1" eb="5">
      <t>トウガイチク</t>
    </rPh>
    <rPh sb="6" eb="8">
      <t>フッコウ</t>
    </rPh>
    <rPh sb="8" eb="10">
      <t>ジギョウ</t>
    </rPh>
    <rPh sb="12" eb="14">
      <t>カンリョウ</t>
    </rPh>
    <rPh sb="22" eb="24">
      <t>ジンコウ</t>
    </rPh>
    <rPh sb="25" eb="27">
      <t>ユウシュウ</t>
    </rPh>
    <rPh sb="27" eb="29">
      <t>スイリョウ</t>
    </rPh>
    <rPh sb="29" eb="30">
      <t>トウ</t>
    </rPh>
    <rPh sb="31" eb="33">
      <t>ゾウカ</t>
    </rPh>
    <rPh sb="34" eb="36">
      <t>ミコ</t>
    </rPh>
    <rPh sb="39" eb="41">
      <t>ジョウキョウ</t>
    </rPh>
    <rPh sb="45" eb="47">
      <t>コンゴ</t>
    </rPh>
    <rPh sb="48" eb="51">
      <t>フメイスイ</t>
    </rPh>
    <rPh sb="51" eb="53">
      <t>タイサク</t>
    </rPh>
    <rPh sb="55" eb="56">
      <t>ヒ</t>
    </rPh>
    <rPh sb="57" eb="58">
      <t>ツヅ</t>
    </rPh>
    <rPh sb="59" eb="61">
      <t>ケイヒ</t>
    </rPh>
    <rPh sb="61" eb="64">
      <t>サクゲントウ</t>
    </rPh>
    <rPh sb="65" eb="67">
      <t>ケイエイ</t>
    </rPh>
    <rPh sb="67" eb="69">
      <t>ドリョク</t>
    </rPh>
    <rPh sb="70" eb="71">
      <t>スス</t>
    </rPh>
    <rPh sb="73" eb="75">
      <t>ケンゼン</t>
    </rPh>
    <rPh sb="76" eb="78">
      <t>コウリツ</t>
    </rPh>
    <rPh sb="79" eb="80">
      <t>ヨ</t>
    </rPh>
    <rPh sb="81" eb="83">
      <t>ケイエイ</t>
    </rPh>
    <rPh sb="84" eb="85">
      <t>ハカ</t>
    </rPh>
    <rPh sb="86" eb="88">
      <t>ヒツヨウ</t>
    </rPh>
    <phoneticPr fontId="4"/>
  </si>
  <si>
    <t>　①については、数値を上げているが、１００％に達しておらず、今後も未接続世帯の接続促進を図っていくとともに、経費削減等に努め、経営の健全化を図っていく。
　④については、受益戸数が少ないこと及び震災で廃止した処理区の償還が大きいことから、一般会計からの繰入れに頼らざるを得ない状況となっている。
　⑤、⑥については、受益戸数が少ないこと及び人口減による有収水量の減により、経費回収率の低下、汚水処理原価の増加となっている。
　⑦、⑧については、震災後の住宅再建等の数値も落ち着きを見せており、例年並みに推移しているが、今後も経費節減等により経営の健全化を図る必要がある。</t>
    <rPh sb="8" eb="10">
      <t>スウチ</t>
    </rPh>
    <rPh sb="11" eb="12">
      <t>ア</t>
    </rPh>
    <rPh sb="23" eb="24">
      <t>タッ</t>
    </rPh>
    <rPh sb="30" eb="32">
      <t>コンゴ</t>
    </rPh>
    <rPh sb="33" eb="36">
      <t>ミセツゾク</t>
    </rPh>
    <rPh sb="36" eb="38">
      <t>セタイ</t>
    </rPh>
    <rPh sb="39" eb="41">
      <t>セツゾク</t>
    </rPh>
    <rPh sb="41" eb="43">
      <t>ソクシン</t>
    </rPh>
    <rPh sb="44" eb="45">
      <t>ハカ</t>
    </rPh>
    <rPh sb="54" eb="58">
      <t>ケイヒサクゲン</t>
    </rPh>
    <rPh sb="58" eb="59">
      <t>トウ</t>
    </rPh>
    <rPh sb="60" eb="61">
      <t>ツト</t>
    </rPh>
    <rPh sb="63" eb="65">
      <t>ケイエイ</t>
    </rPh>
    <rPh sb="66" eb="69">
      <t>ケンゼンカ</t>
    </rPh>
    <rPh sb="70" eb="71">
      <t>ハカ</t>
    </rPh>
    <rPh sb="85" eb="87">
      <t>ジュエキ</t>
    </rPh>
    <rPh sb="87" eb="89">
      <t>コスウ</t>
    </rPh>
    <rPh sb="90" eb="91">
      <t>スク</t>
    </rPh>
    <rPh sb="95" eb="96">
      <t>オヨ</t>
    </rPh>
    <rPh sb="97" eb="99">
      <t>シンサイ</t>
    </rPh>
    <rPh sb="100" eb="102">
      <t>ハイシ</t>
    </rPh>
    <rPh sb="104" eb="107">
      <t>ショリク</t>
    </rPh>
    <rPh sb="108" eb="110">
      <t>ショウカン</t>
    </rPh>
    <rPh sb="111" eb="112">
      <t>オオ</t>
    </rPh>
    <rPh sb="119" eb="123">
      <t>イッパンカイケイ</t>
    </rPh>
    <rPh sb="126" eb="128">
      <t>クリイ</t>
    </rPh>
    <rPh sb="130" eb="131">
      <t>タヨ</t>
    </rPh>
    <rPh sb="135" eb="136">
      <t>エ</t>
    </rPh>
    <rPh sb="138" eb="140">
      <t>ジョウキョウ</t>
    </rPh>
    <rPh sb="158" eb="162">
      <t>ジュエキコスウ</t>
    </rPh>
    <rPh sb="163" eb="164">
      <t>スク</t>
    </rPh>
    <rPh sb="168" eb="169">
      <t>オヨ</t>
    </rPh>
    <rPh sb="170" eb="172">
      <t>ジンコウ</t>
    </rPh>
    <rPh sb="172" eb="173">
      <t>ゲン</t>
    </rPh>
    <rPh sb="176" eb="178">
      <t>ユウシュウ</t>
    </rPh>
    <rPh sb="178" eb="180">
      <t>スイリョウ</t>
    </rPh>
    <rPh sb="181" eb="182">
      <t>ゲン</t>
    </rPh>
    <rPh sb="186" eb="190">
      <t>ケイヒカイシュウ</t>
    </rPh>
    <rPh sb="190" eb="191">
      <t>リツ</t>
    </rPh>
    <rPh sb="192" eb="194">
      <t>テイカ</t>
    </rPh>
    <rPh sb="195" eb="201">
      <t>オスイショリゲンカ</t>
    </rPh>
    <rPh sb="202" eb="204">
      <t>ゾウカ</t>
    </rPh>
    <rPh sb="222" eb="225">
      <t>シンサイゴ</t>
    </rPh>
    <rPh sb="230" eb="231">
      <t>トウ</t>
    </rPh>
    <rPh sb="232" eb="234">
      <t>スウチ</t>
    </rPh>
    <rPh sb="235" eb="236">
      <t>オ</t>
    </rPh>
    <rPh sb="237" eb="238">
      <t>ツ</t>
    </rPh>
    <rPh sb="240" eb="241">
      <t>ミ</t>
    </rPh>
    <rPh sb="246" eb="249">
      <t>レイネンナ</t>
    </rPh>
    <rPh sb="251" eb="253">
      <t>スイイ</t>
    </rPh>
    <rPh sb="259" eb="261">
      <t>コンゴ</t>
    </rPh>
    <rPh sb="262" eb="266">
      <t>ケイヒセツゲン</t>
    </rPh>
    <rPh sb="266" eb="267">
      <t>トウ</t>
    </rPh>
    <rPh sb="270" eb="272">
      <t>ケイエイ</t>
    </rPh>
    <rPh sb="273" eb="276">
      <t>ケンゼンカ</t>
    </rPh>
    <rPh sb="277" eb="278">
      <t>ハカ</t>
    </rPh>
    <rPh sb="279" eb="28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</si>
</sst>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formatCode="#,##0.00;&quot;△&quot;#,##0.00;&quot;-&quot;">
                  <c:v>17</c:v>
                </c:pt>
                <c:pt idx="3">
                  <c:v>0</c:v>
                </c:pt>
                <c:pt idx="4">
                  <c:v>0</c:v>
                </c:pt>
              </c:numCache>
            </c:numRef>
          </c:val>
          <c:extLst>
            <c:ext xmlns:c16="http://schemas.microsoft.com/office/drawing/2014/chart" uri="{C3380CC4-5D6E-409C-BE32-E72D297353CC}">
              <c16:uniqueId val="{00000000-F4CF-437A-A58C-D3FB4D3CCC1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0.09</c:v>
                </c:pt>
                <c:pt idx="2">
                  <c:v>0.02</c:v>
                </c:pt>
                <c:pt idx="3">
                  <c:v>0.01</c:v>
                </c:pt>
                <c:pt idx="4">
                  <c:v>1.6</c:v>
                </c:pt>
              </c:numCache>
            </c:numRef>
          </c:val>
          <c:smooth val="0"/>
          <c:extLst>
            <c:ext xmlns:c16="http://schemas.microsoft.com/office/drawing/2014/chart" uri="{C3380CC4-5D6E-409C-BE32-E72D297353CC}">
              <c16:uniqueId val="{00000001-F4CF-437A-A58C-D3FB4D3CCC1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22.45</c:v>
                </c:pt>
                <c:pt idx="1">
                  <c:v>19.18</c:v>
                </c:pt>
                <c:pt idx="2">
                  <c:v>18.78</c:v>
                </c:pt>
                <c:pt idx="3" formatCode="#,##0.00;&quot;△&quot;#,##0.00">
                  <c:v>0</c:v>
                </c:pt>
                <c:pt idx="4">
                  <c:v>22.45</c:v>
                </c:pt>
              </c:numCache>
            </c:numRef>
          </c:val>
          <c:extLst>
            <c:ext xmlns:c16="http://schemas.microsoft.com/office/drawing/2014/chart" uri="{C3380CC4-5D6E-409C-BE32-E72D297353CC}">
              <c16:uniqueId val="{00000000-B1BF-441A-921A-79F3C3DFC83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33.729999999999997</c:v>
                </c:pt>
                <c:pt idx="1">
                  <c:v>33.21</c:v>
                </c:pt>
                <c:pt idx="2">
                  <c:v>32.229999999999997</c:v>
                </c:pt>
                <c:pt idx="3">
                  <c:v>32.479999999999997</c:v>
                </c:pt>
                <c:pt idx="4">
                  <c:v>30.19</c:v>
                </c:pt>
              </c:numCache>
            </c:numRef>
          </c:val>
          <c:smooth val="0"/>
          <c:extLst>
            <c:ext xmlns:c16="http://schemas.microsoft.com/office/drawing/2014/chart" uri="{C3380CC4-5D6E-409C-BE32-E72D297353CC}">
              <c16:uniqueId val="{00000001-B1BF-441A-921A-79F3C3DFC83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92.05</c:v>
                </c:pt>
                <c:pt idx="1">
                  <c:v>88.89</c:v>
                </c:pt>
                <c:pt idx="2">
                  <c:v>88.57</c:v>
                </c:pt>
                <c:pt idx="3">
                  <c:v>86.57</c:v>
                </c:pt>
                <c:pt idx="4">
                  <c:v>90.7</c:v>
                </c:pt>
              </c:numCache>
            </c:numRef>
          </c:val>
          <c:extLst>
            <c:ext xmlns:c16="http://schemas.microsoft.com/office/drawing/2014/chart" uri="{C3380CC4-5D6E-409C-BE32-E72D297353CC}">
              <c16:uniqueId val="{00000000-F94C-4761-9590-C935051EDA9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79.989999999999995</c:v>
                </c:pt>
                <c:pt idx="1">
                  <c:v>79.98</c:v>
                </c:pt>
                <c:pt idx="2">
                  <c:v>80.8</c:v>
                </c:pt>
                <c:pt idx="3">
                  <c:v>79.2</c:v>
                </c:pt>
                <c:pt idx="4">
                  <c:v>79.09</c:v>
                </c:pt>
              </c:numCache>
            </c:numRef>
          </c:val>
          <c:smooth val="0"/>
          <c:extLst>
            <c:ext xmlns:c16="http://schemas.microsoft.com/office/drawing/2014/chart" uri="{C3380CC4-5D6E-409C-BE32-E72D297353CC}">
              <c16:uniqueId val="{00000001-F94C-4761-9590-C935051EDA9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96.05</c:v>
                </c:pt>
                <c:pt idx="1">
                  <c:v>85.23</c:v>
                </c:pt>
                <c:pt idx="2">
                  <c:v>94.7</c:v>
                </c:pt>
                <c:pt idx="3">
                  <c:v>97.9</c:v>
                </c:pt>
                <c:pt idx="4">
                  <c:v>98.37</c:v>
                </c:pt>
              </c:numCache>
            </c:numRef>
          </c:val>
          <c:extLst>
            <c:ext xmlns:c16="http://schemas.microsoft.com/office/drawing/2014/chart" uri="{C3380CC4-5D6E-409C-BE32-E72D297353CC}">
              <c16:uniqueId val="{00000000-93BE-4FBD-8B77-543A799751A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BE-4FBD-8B77-543A799751A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3D-4E77-A326-3915F12667C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3D-4E77-A326-3915F12667C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D0-4B06-97A0-7789014D68C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D0-4B06-97A0-7789014D68C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DD8-4C3F-A90C-739442BE381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D8-4C3F-A90C-739442BE381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833-4EEF-8EE4-42ADF60924B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33-4EEF-8EE4-42ADF60924B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C6-41AF-8ADD-7A5BB96F80C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1063.93</c:v>
                </c:pt>
                <c:pt idx="1">
                  <c:v>1060.8599999999999</c:v>
                </c:pt>
                <c:pt idx="2">
                  <c:v>1006.65</c:v>
                </c:pt>
                <c:pt idx="3">
                  <c:v>998.42</c:v>
                </c:pt>
                <c:pt idx="4">
                  <c:v>1095.52</c:v>
                </c:pt>
              </c:numCache>
            </c:numRef>
          </c:val>
          <c:smooth val="0"/>
          <c:extLst>
            <c:ext xmlns:c16="http://schemas.microsoft.com/office/drawing/2014/chart" uri="{C3380CC4-5D6E-409C-BE32-E72D297353CC}">
              <c16:uniqueId val="{00000001-A4C6-41AF-8ADD-7A5BB96F80C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13.48</c:v>
                </c:pt>
                <c:pt idx="1">
                  <c:v>40.520000000000003</c:v>
                </c:pt>
                <c:pt idx="2">
                  <c:v>46.99</c:v>
                </c:pt>
                <c:pt idx="3">
                  <c:v>39.619999999999997</c:v>
                </c:pt>
                <c:pt idx="4">
                  <c:v>22.42</c:v>
                </c:pt>
              </c:numCache>
            </c:numRef>
          </c:val>
          <c:extLst>
            <c:ext xmlns:c16="http://schemas.microsoft.com/office/drawing/2014/chart" uri="{C3380CC4-5D6E-409C-BE32-E72D297353CC}">
              <c16:uniqueId val="{00000000-80BF-4A8F-BE0B-979C60BC58A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46.26</c:v>
                </c:pt>
                <c:pt idx="1">
                  <c:v>45.81</c:v>
                </c:pt>
                <c:pt idx="2">
                  <c:v>43.43</c:v>
                </c:pt>
                <c:pt idx="3">
                  <c:v>41.41</c:v>
                </c:pt>
                <c:pt idx="4">
                  <c:v>39.64</c:v>
                </c:pt>
              </c:numCache>
            </c:numRef>
          </c:val>
          <c:smooth val="0"/>
          <c:extLst>
            <c:ext xmlns:c16="http://schemas.microsoft.com/office/drawing/2014/chart" uri="{C3380CC4-5D6E-409C-BE32-E72D297353CC}">
              <c16:uniqueId val="{00000001-80BF-4A8F-BE0B-979C60BC58A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1176.31</c:v>
                </c:pt>
                <c:pt idx="1">
                  <c:v>411.79</c:v>
                </c:pt>
                <c:pt idx="2">
                  <c:v>344.73</c:v>
                </c:pt>
                <c:pt idx="3">
                  <c:v>412.96</c:v>
                </c:pt>
                <c:pt idx="4">
                  <c:v>736.97</c:v>
                </c:pt>
              </c:numCache>
            </c:numRef>
          </c:val>
          <c:extLst>
            <c:ext xmlns:c16="http://schemas.microsoft.com/office/drawing/2014/chart" uri="{C3380CC4-5D6E-409C-BE32-E72D297353CC}">
              <c16:uniqueId val="{00000000-4C1F-47D3-BBA4-B14278ED4FA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376.4</c:v>
                </c:pt>
                <c:pt idx="1">
                  <c:v>383.92</c:v>
                </c:pt>
                <c:pt idx="2">
                  <c:v>400.44</c:v>
                </c:pt>
                <c:pt idx="3">
                  <c:v>417.56</c:v>
                </c:pt>
                <c:pt idx="4">
                  <c:v>449.72</c:v>
                </c:pt>
              </c:numCache>
            </c:numRef>
          </c:val>
          <c:smooth val="0"/>
          <c:extLst>
            <c:ext xmlns:c16="http://schemas.microsoft.com/office/drawing/2014/chart" uri="{C3380CC4-5D6E-409C-BE32-E72D297353CC}">
              <c16:uniqueId val="{00000001-4C1F-47D3-BBA4-B14278ED4FA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election activeCell="CC37" sqref="CC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宮城県　南三陸町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12426</v>
      </c>
      <c r="AM8" s="51"/>
      <c r="AN8" s="51"/>
      <c r="AO8" s="51"/>
      <c r="AP8" s="51"/>
      <c r="AQ8" s="51"/>
      <c r="AR8" s="51"/>
      <c r="AS8" s="51"/>
      <c r="AT8" s="46">
        <f>データ!T6</f>
        <v>163.4</v>
      </c>
      <c r="AU8" s="46"/>
      <c r="AV8" s="46"/>
      <c r="AW8" s="46"/>
      <c r="AX8" s="46"/>
      <c r="AY8" s="46"/>
      <c r="AZ8" s="46"/>
      <c r="BA8" s="46"/>
      <c r="BB8" s="46">
        <f>データ!U6</f>
        <v>76.05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1.04</v>
      </c>
      <c r="Q10" s="46"/>
      <c r="R10" s="46"/>
      <c r="S10" s="46"/>
      <c r="T10" s="46"/>
      <c r="U10" s="46"/>
      <c r="V10" s="46"/>
      <c r="W10" s="46">
        <f>データ!Q6</f>
        <v>52.68</v>
      </c>
      <c r="X10" s="46"/>
      <c r="Y10" s="46"/>
      <c r="Z10" s="46"/>
      <c r="AA10" s="46"/>
      <c r="AB10" s="46"/>
      <c r="AC10" s="46"/>
      <c r="AD10" s="51">
        <f>データ!R6</f>
        <v>3240</v>
      </c>
      <c r="AE10" s="51"/>
      <c r="AF10" s="51"/>
      <c r="AG10" s="51"/>
      <c r="AH10" s="51"/>
      <c r="AI10" s="51"/>
      <c r="AJ10" s="51"/>
      <c r="AK10" s="2"/>
      <c r="AL10" s="51">
        <f>データ!V6</f>
        <v>129</v>
      </c>
      <c r="AM10" s="51"/>
      <c r="AN10" s="51"/>
      <c r="AO10" s="51"/>
      <c r="AP10" s="51"/>
      <c r="AQ10" s="51"/>
      <c r="AR10" s="51"/>
      <c r="AS10" s="51"/>
      <c r="AT10" s="46">
        <f>データ!W6</f>
        <v>0.17</v>
      </c>
      <c r="AU10" s="46"/>
      <c r="AV10" s="46"/>
      <c r="AW10" s="46"/>
      <c r="AX10" s="46"/>
      <c r="AY10" s="46"/>
      <c r="AZ10" s="46"/>
      <c r="BA10" s="46"/>
      <c r="BB10" s="46">
        <f>データ!X6</f>
        <v>758.82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【1,042.34】</v>
      </c>
      <c r="I86" s="26" t="str">
        <f>データ!CA6</f>
        <v>【42.60】</v>
      </c>
      <c r="J86" s="26" t="str">
        <f>データ!CL6</f>
        <v>【410.22】</v>
      </c>
      <c r="K86" s="26" t="str">
        <f>データ!CW6</f>
        <v>【32.98】</v>
      </c>
      <c r="L86" s="26" t="str">
        <f>データ!DH6</f>
        <v>【80.45】</v>
      </c>
      <c r="M86" s="26" t="s">
        <v>43</v>
      </c>
      <c r="N86" s="26" t="s">
        <v>43</v>
      </c>
      <c r="O86" s="26" t="str">
        <f>データ!EO6</f>
        <v>【1.09】</v>
      </c>
    </row>
  </sheetData>
  <sheetProtection algorithmName="SHA-512" hashValue="7B7dInt36NxF8yZraxZpIoNvBTFw49RYWavEKkK3Q3UFzctk5sMIYTTKLPCP/Lp7dxbPUbNPnFsmQozild50RA==" saltValue="liygcLPg91p6bbVI6Ea2a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5"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5" s="36" customFormat="1" x14ac:dyDescent="0.15">
      <c r="A6" s="28" t="s">
        <v>95</v>
      </c>
      <c r="B6" s="33">
        <f>B7</f>
        <v>2020</v>
      </c>
      <c r="C6" s="33">
        <f t="shared" ref="C6:X6" si="3">C7</f>
        <v>46060</v>
      </c>
      <c r="D6" s="33">
        <f t="shared" si="3"/>
        <v>47</v>
      </c>
      <c r="E6" s="33">
        <f t="shared" si="3"/>
        <v>17</v>
      </c>
      <c r="F6" s="33">
        <f t="shared" si="3"/>
        <v>6</v>
      </c>
      <c r="G6" s="33">
        <f t="shared" si="3"/>
        <v>0</v>
      </c>
      <c r="H6" s="33" t="str">
        <f t="shared" si="3"/>
        <v>宮城県　南三陸町</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1.04</v>
      </c>
      <c r="Q6" s="34">
        <f t="shared" si="3"/>
        <v>52.68</v>
      </c>
      <c r="R6" s="34">
        <f t="shared" si="3"/>
        <v>3240</v>
      </c>
      <c r="S6" s="34">
        <f t="shared" si="3"/>
        <v>12426</v>
      </c>
      <c r="T6" s="34">
        <f t="shared" si="3"/>
        <v>163.4</v>
      </c>
      <c r="U6" s="34">
        <f t="shared" si="3"/>
        <v>76.05</v>
      </c>
      <c r="V6" s="34">
        <f t="shared" si="3"/>
        <v>129</v>
      </c>
      <c r="W6" s="34">
        <f t="shared" si="3"/>
        <v>0.17</v>
      </c>
      <c r="X6" s="34">
        <f t="shared" si="3"/>
        <v>758.82</v>
      </c>
      <c r="Y6" s="35">
        <f>IF(Y7="",NA(),Y7)</f>
        <v>96.05</v>
      </c>
      <c r="Z6" s="35">
        <f t="shared" ref="Z6:AH6" si="4">IF(Z7="",NA(),Z7)</f>
        <v>85.23</v>
      </c>
      <c r="AA6" s="35">
        <f t="shared" si="4"/>
        <v>94.7</v>
      </c>
      <c r="AB6" s="35">
        <f t="shared" si="4"/>
        <v>97.9</v>
      </c>
      <c r="AC6" s="35">
        <f t="shared" si="4"/>
        <v>98.37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1063.93</v>
      </c>
      <c r="BL6" s="35">
        <f t="shared" si="7"/>
        <v>1060.8599999999999</v>
      </c>
      <c r="BM6" s="35">
        <f t="shared" si="7"/>
        <v>1006.65</v>
      </c>
      <c r="BN6" s="35">
        <f t="shared" si="7"/>
        <v>998.42</v>
      </c>
      <c r="BO6" s="35">
        <f t="shared" si="7"/>
        <v>1095.52</v>
      </c>
      <c r="BP6" s="34" t="str">
        <f>IF(BP7="","",IF(BP7="-","【-】","【"&amp;SUBSTITUTE(TEXT(BP7,"#,##0.00"),"-","△")&amp;"】"))</f>
        <v>【1,042.34】</v>
      </c>
      <c r="BQ6" s="35">
        <f>IF(BQ7="",NA(),BQ7)</f>
        <v>13.48</v>
      </c>
      <c r="BR6" s="35">
        <f t="shared" ref="BR6:BZ6" si="8">IF(BR7="",NA(),BR7)</f>
        <v>40.520000000000003</v>
      </c>
      <c r="BS6" s="35">
        <f t="shared" si="8"/>
        <v>46.99</v>
      </c>
      <c r="BT6" s="35">
        <f t="shared" si="8"/>
        <v>39.619999999999997</v>
      </c>
      <c r="BU6" s="35">
        <f t="shared" si="8"/>
        <v>22.42</v>
      </c>
      <c r="BV6" s="35">
        <f t="shared" si="8"/>
        <v>46.26</v>
      </c>
      <c r="BW6" s="35">
        <f t="shared" si="8"/>
        <v>45.81</v>
      </c>
      <c r="BX6" s="35">
        <f t="shared" si="8"/>
        <v>43.43</v>
      </c>
      <c r="BY6" s="35">
        <f t="shared" si="8"/>
        <v>41.41</v>
      </c>
      <c r="BZ6" s="35">
        <f t="shared" si="8"/>
        <v>39.64</v>
      </c>
      <c r="CA6" s="34" t="str">
        <f>IF(CA7="","",IF(CA7="-","【-】","【"&amp;SUBSTITUTE(TEXT(CA7,"#,##0.00"),"-","△")&amp;"】"))</f>
        <v>【42.60】</v>
      </c>
      <c r="CB6" s="35">
        <f>IF(CB7="",NA(),CB7)</f>
        <v>1176.31</v>
      </c>
      <c r="CC6" s="35">
        <f t="shared" ref="CC6:CK6" si="9">IF(CC7="",NA(),CC7)</f>
        <v>411.79</v>
      </c>
      <c r="CD6" s="35">
        <f t="shared" si="9"/>
        <v>344.73</v>
      </c>
      <c r="CE6" s="35">
        <f t="shared" si="9"/>
        <v>412.96</v>
      </c>
      <c r="CF6" s="35">
        <f t="shared" si="9"/>
        <v>736.97</v>
      </c>
      <c r="CG6" s="35">
        <f t="shared" si="9"/>
        <v>376.4</v>
      </c>
      <c r="CH6" s="35">
        <f t="shared" si="9"/>
        <v>383.92</v>
      </c>
      <c r="CI6" s="35">
        <f t="shared" si="9"/>
        <v>400.44</v>
      </c>
      <c r="CJ6" s="35">
        <f t="shared" si="9"/>
        <v>417.56</v>
      </c>
      <c r="CK6" s="35">
        <f t="shared" si="9"/>
        <v>449.72</v>
      </c>
      <c r="CL6" s="34" t="str">
        <f>IF(CL7="","",IF(CL7="-","【-】","【"&amp;SUBSTITUTE(TEXT(CL7,"#,##0.00"),"-","△")&amp;"】"))</f>
        <v>【410.22】</v>
      </c>
      <c r="CM6" s="35">
        <f>IF(CM7="",NA(),CM7)</f>
        <v>22.45</v>
      </c>
      <c r="CN6" s="35">
        <f t="shared" ref="CN6:CV6" si="10">IF(CN7="",NA(),CN7)</f>
        <v>19.18</v>
      </c>
      <c r="CO6" s="35">
        <f t="shared" si="10"/>
        <v>18.78</v>
      </c>
      <c r="CP6" s="34">
        <f t="shared" si="10"/>
        <v>0</v>
      </c>
      <c r="CQ6" s="35">
        <f t="shared" si="10"/>
        <v>22.45</v>
      </c>
      <c r="CR6" s="35">
        <f t="shared" si="10"/>
        <v>33.729999999999997</v>
      </c>
      <c r="CS6" s="35">
        <f t="shared" si="10"/>
        <v>33.21</v>
      </c>
      <c r="CT6" s="35">
        <f t="shared" si="10"/>
        <v>32.229999999999997</v>
      </c>
      <c r="CU6" s="35">
        <f t="shared" si="10"/>
        <v>32.479999999999997</v>
      </c>
      <c r="CV6" s="35">
        <f t="shared" si="10"/>
        <v>30.19</v>
      </c>
      <c r="CW6" s="34" t="str">
        <f>IF(CW7="","",IF(CW7="-","【-】","【"&amp;SUBSTITUTE(TEXT(CW7,"#,##0.00"),"-","△")&amp;"】"))</f>
        <v>【32.98】</v>
      </c>
      <c r="CX6" s="35">
        <f>IF(CX7="",NA(),CX7)</f>
        <v>92.05</v>
      </c>
      <c r="CY6" s="35">
        <f t="shared" ref="CY6:DG6" si="11">IF(CY7="",NA(),CY7)</f>
        <v>88.89</v>
      </c>
      <c r="CZ6" s="35">
        <f t="shared" si="11"/>
        <v>88.57</v>
      </c>
      <c r="DA6" s="35">
        <f t="shared" si="11"/>
        <v>86.57</v>
      </c>
      <c r="DB6" s="35">
        <f t="shared" si="11"/>
        <v>90.7</v>
      </c>
      <c r="DC6" s="35">
        <f t="shared" si="11"/>
        <v>79.989999999999995</v>
      </c>
      <c r="DD6" s="35">
        <f t="shared" si="11"/>
        <v>79.98</v>
      </c>
      <c r="DE6" s="35">
        <f t="shared" si="11"/>
        <v>80.8</v>
      </c>
      <c r="DF6" s="35">
        <f t="shared" si="11"/>
        <v>79.2</v>
      </c>
      <c r="DG6" s="35">
        <f t="shared" si="11"/>
        <v>79.09</v>
      </c>
      <c r="DH6" s="34" t="str">
        <f>IF(DH7="","",IF(DH7="-","【-】","【"&amp;SUBSTITUTE(TEXT(DH7,"#,##0.00"),"-","△")&amp;"】"))</f>
        <v>【80.45】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17</v>
      </c>
      <c r="EH6" s="34">
        <f t="shared" si="14"/>
        <v>0</v>
      </c>
      <c r="EI6" s="34">
        <f t="shared" si="14"/>
        <v>0</v>
      </c>
      <c r="EJ6" s="35">
        <f t="shared" si="14"/>
        <v>0.01</v>
      </c>
      <c r="EK6" s="35">
        <f t="shared" si="14"/>
        <v>0.09</v>
      </c>
      <c r="EL6" s="35">
        <f t="shared" si="14"/>
        <v>0.02</v>
      </c>
      <c r="EM6" s="35">
        <f t="shared" si="14"/>
        <v>0.01</v>
      </c>
      <c r="EN6" s="35">
        <f t="shared" si="14"/>
        <v>1.6</v>
      </c>
      <c r="EO6" s="34" t="str">
        <f>IF(EO7="","",IF(EO7="-","【-】","【"&amp;SUBSTITUTE(TEXT(EO7,"#,##0.00"),"-","△")&amp;"】"))</f>
        <v>【1.09】</v>
      </c>
    </row>
    <row r="7" spans="1:145" s="36" customFormat="1" x14ac:dyDescent="0.15">
      <c r="A7" s="28"/>
      <c r="B7" s="37">
        <v>2020</v>
      </c>
      <c r="C7" s="37">
        <v>46060</v>
      </c>
      <c r="D7" s="37">
        <v>47</v>
      </c>
      <c r="E7" s="37">
        <v>17</v>
      </c>
      <c r="F7" s="37">
        <v>6</v>
      </c>
      <c r="G7" s="37">
        <v>0</v>
      </c>
      <c r="H7" s="37" t="s">
        <v>96</v>
      </c>
      <c r="I7" s="37" t="s">
        <v>97</v>
      </c>
      <c r="J7" s="37" t="s">
        <v>98</v>
      </c>
      <c r="K7" s="37" t="s">
        <v>99</v>
      </c>
      <c r="L7" s="37" t="s">
        <v>100</v>
      </c>
      <c r="M7" s="37" t="s">
        <v>101</v>
      </c>
      <c r="N7" s="38" t="s">
        <v>102</v>
      </c>
      <c r="O7" s="38" t="s">
        <v>103</v>
      </c>
      <c r="P7" s="38">
        <v>1.04</v>
      </c>
      <c r="Q7" s="38">
        <v>52.68</v>
      </c>
      <c r="R7" s="38">
        <v>3240</v>
      </c>
      <c r="S7" s="38">
        <v>12426</v>
      </c>
      <c r="T7" s="38">
        <v>163.4</v>
      </c>
      <c r="U7" s="38">
        <v>76.05</v>
      </c>
      <c r="V7" s="38">
        <v>129</v>
      </c>
      <c r="W7" s="38">
        <v>0.17</v>
      </c>
      <c r="X7" s="38">
        <v>758.82</v>
      </c>
      <c r="Y7" s="38">
        <v>96.05</v>
      </c>
      <c r="Z7" s="38">
        <v>85.23</v>
      </c>
      <c r="AA7" s="38">
        <v>94.7</v>
      </c>
      <c r="AB7" s="38">
        <v>97.9</v>
      </c>
      <c r="AC7" s="38">
        <v>98.37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1063.93</v>
      </c>
      <c r="BL7" s="38">
        <v>1060.8599999999999</v>
      </c>
      <c r="BM7" s="38">
        <v>1006.65</v>
      </c>
      <c r="BN7" s="38">
        <v>998.42</v>
      </c>
      <c r="BO7" s="38">
        <v>1095.52</v>
      </c>
      <c r="BP7" s="38">
        <v>1042.3399999999999</v>
      </c>
      <c r="BQ7" s="38">
        <v>13.48</v>
      </c>
      <c r="BR7" s="38">
        <v>40.520000000000003</v>
      </c>
      <c r="BS7" s="38">
        <v>46.99</v>
      </c>
      <c r="BT7" s="38">
        <v>39.619999999999997</v>
      </c>
      <c r="BU7" s="38">
        <v>22.42</v>
      </c>
      <c r="BV7" s="38">
        <v>46.26</v>
      </c>
      <c r="BW7" s="38">
        <v>45.81</v>
      </c>
      <c r="BX7" s="38">
        <v>43.43</v>
      </c>
      <c r="BY7" s="38">
        <v>41.41</v>
      </c>
      <c r="BZ7" s="38">
        <v>39.64</v>
      </c>
      <c r="CA7" s="38">
        <v>42.6</v>
      </c>
      <c r="CB7" s="38">
        <v>1176.31</v>
      </c>
      <c r="CC7" s="38">
        <v>411.79</v>
      </c>
      <c r="CD7" s="38">
        <v>344.73</v>
      </c>
      <c r="CE7" s="38">
        <v>412.96</v>
      </c>
      <c r="CF7" s="38">
        <v>736.97</v>
      </c>
      <c r="CG7" s="38">
        <v>376.4</v>
      </c>
      <c r="CH7" s="38">
        <v>383.92</v>
      </c>
      <c r="CI7" s="38">
        <v>400.44</v>
      </c>
      <c r="CJ7" s="38">
        <v>417.56</v>
      </c>
      <c r="CK7" s="38">
        <v>449.72</v>
      </c>
      <c r="CL7" s="38">
        <v>410.22</v>
      </c>
      <c r="CM7" s="38">
        <v>22.45</v>
      </c>
      <c r="CN7" s="38">
        <v>19.18</v>
      </c>
      <c r="CO7" s="38">
        <v>18.78</v>
      </c>
      <c r="CP7" s="38">
        <v>0</v>
      </c>
      <c r="CQ7" s="38">
        <v>22.45</v>
      </c>
      <c r="CR7" s="38">
        <v>33.729999999999997</v>
      </c>
      <c r="CS7" s="38">
        <v>33.21</v>
      </c>
      <c r="CT7" s="38">
        <v>32.229999999999997</v>
      </c>
      <c r="CU7" s="38">
        <v>32.479999999999997</v>
      </c>
      <c r="CV7" s="38">
        <v>30.19</v>
      </c>
      <c r="CW7" s="38">
        <v>32.979999999999997</v>
      </c>
      <c r="CX7" s="38">
        <v>92.05</v>
      </c>
      <c r="CY7" s="38">
        <v>88.89</v>
      </c>
      <c r="CZ7" s="38">
        <v>88.57</v>
      </c>
      <c r="DA7" s="38">
        <v>86.57</v>
      </c>
      <c r="DB7" s="38">
        <v>90.7</v>
      </c>
      <c r="DC7" s="38">
        <v>79.989999999999995</v>
      </c>
      <c r="DD7" s="38">
        <v>79.98</v>
      </c>
      <c r="DE7" s="38">
        <v>80.8</v>
      </c>
      <c r="DF7" s="38">
        <v>79.2</v>
      </c>
      <c r="DG7" s="38">
        <v>79.09</v>
      </c>
      <c r="DH7" s="38">
        <v>80.45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17</v>
      </c>
      <c r="EH7" s="38">
        <v>0</v>
      </c>
      <c r="EI7" s="38">
        <v>0</v>
      </c>
      <c r="EJ7" s="38">
        <v>0.01</v>
      </c>
      <c r="EK7" s="38">
        <v>0.09</v>
      </c>
      <c r="EL7" s="38">
        <v>0.02</v>
      </c>
      <c r="EM7" s="38">
        <v>0.01</v>
      </c>
      <c r="EN7" s="38">
        <v>1.6</v>
      </c>
      <c r="EO7" s="38">
        <v>1.0900000000000001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104</v>
      </c>
      <c r="C9" s="40" t="s">
        <v>105</v>
      </c>
      <c r="D9" s="40" t="s">
        <v>106</v>
      </c>
      <c r="E9" s="40" t="s">
        <v>107</v>
      </c>
      <c r="F9" s="40" t="s">
        <v>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109</v>
      </c>
    </row>
    <row r="12" spans="1:145" x14ac:dyDescent="0.15">
      <c r="B12">
        <v>1</v>
      </c>
      <c r="C12">
        <v>1</v>
      </c>
      <c r="D12">
        <v>1</v>
      </c>
      <c r="E12">
        <v>1</v>
      </c>
      <c r="F12">
        <v>2</v>
      </c>
      <c r="G12" t="s">
        <v>110</v>
      </c>
    </row>
    <row r="13" spans="1:145" x14ac:dyDescent="0.15">
      <c r="B13" t="s">
        <v>111</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2022-01-26T00:24:17Z</cp:lastPrinted>
  <dcterms:created xsi:type="dcterms:W3CDTF">2021-12-03T08:04:55Z</dcterms:created>
  <dcterms:modified xsi:type="dcterms:W3CDTF">2022-02-08T00:15:34Z</dcterms:modified>
  <cp:category/>
</cp:coreProperties>
</file>