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lgfl01\総務課\R03\A_R03_財政係\10庶務\04.照会\01.国・県照会\20220111_公営企業に係る経営比較分析表（令和２年度決算）の分析等について\20220202県修正依頼\"/>
    </mc:Choice>
  </mc:AlternateContent>
  <xr:revisionPtr revIDLastSave="0" documentId="13_ncr:1_{98874D28-AA38-4A14-9F5C-F7E58D3EF98C}" xr6:coauthVersionLast="45" xr6:coauthVersionMax="45" xr10:uidLastSave="{00000000-0000-0000-0000-000000000000}"/>
  <workbookProtection workbookAlgorithmName="SHA-512" workbookHashValue="SjZlFb4i6ziZQOo+JfvaautRJNqgn1dchpUCLXDTgFa9Scc67pm9/TX89nwxEoZY+mZXSMihovSE5d9xHP78HA==" workbookSaltValue="kfeADbQbse7ZqUBYuHC6O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<sst xmlns="http://schemas.openxmlformats.org/spreadsheetml/2006/main" count="252" uniqueCount="120">
  <si>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</si>
  <si>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</si>
  <si>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</si>
  <si>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</si>
  <si>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</si>
  <si>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</si>
  <si>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</si>
  <si>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</si>
  <si>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</si>
  <si>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</si>
  <si>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</si>
  <si>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</si>
  <si>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</si>
  <si>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</si>
  <si>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</si>
  <si>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</si>
  <si>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</si>
  <si>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</si>
  <si>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</si>
  <si>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</si>
  <si>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</si>
  <si>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</si>
  <si>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</si>
  <si>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</si>
  <si>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</si>
  <si>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</si>
  <si>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</si>
  <si>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</si>
  <si>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</si>
  <si>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</si>
  <si>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</si>
  <si>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</si>
  <si>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</si>
  <si>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</si>
  <si>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</si>
  <si>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</si>
  <si>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</si>
  <si>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</si>
  <si>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</si>
  <si>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</si>
  <si>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</si>
  <si>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</si>
  <si>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</si>
  <si>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</si>
  <si>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</si>
  <si>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</si>
  <si>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</si>
  <si>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</si>
  <si>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</si>
  <si>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</si>
  <si>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</si>
  <si>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</si>
  <si>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</si>
  <si>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</si>
  <si>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</si>
  <si>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</si>
  <si>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</si>
  <si>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</si>
  <si>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</si>
  <si>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</si>
  <si>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</si>
  <si>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</si>
  <si>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</si>
  <si>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</si>
  <si>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</si>
  <si>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</si>
  <si>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</si>
  <si>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</si>
  <si>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</si>
  <si>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</si>
  <si>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</si>
  <si>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</si>
  <si>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</si>
  <si>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</si>
  <si>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</si>
  <si>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</si>
  <si>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</si>
  <si>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</si>
  <si>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</si>
  <si>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</si>
  <si>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</si>
  <si>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</si>
  <si>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</si>
  <si>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</si>
  <si>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</si>
  <si>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</si>
  <si>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</si>
  <si>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</si>
  <si>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</si>
  <si>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</si>
  <si>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</si>
  <si>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</si>
  <si>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</si>
  <si>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</si>
  <si>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</si>
  <si>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</si>
  <si>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</si>
  <si>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女川町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</si>
  <si>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</si>
  <si>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</si>
  <si>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</si>
  <si>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</si>
  <si>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</si>
  <si>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</si>
  <si>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</si>
  <si>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</si>
  <si>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</si>
  <si>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</si>
  <si>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</si>
  <si>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</si>
  <si>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</si>
  <si>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</si>
  <si>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</si>
  <si>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</si>
  <si>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</si>
  <si>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</si>
  <si>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</si>
  <si>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平成23年度開始の事業で順次供用を開始した。令和４年度からの地方公営企業法適用後、老朽化する施設の更新計画等を検討していく予定である。</t>
    <rPh sb="23" eb="25">
      <t>レイワ</t>
    </rPh>
    <rPh sb="26" eb="28">
      <t>ネンド</t>
    </rPh>
    <rPh sb="31" eb="33">
      <t>チホウ</t>
    </rPh>
    <rPh sb="33" eb="35">
      <t>コウエイ</t>
    </rPh>
    <rPh sb="35" eb="37">
      <t>キギョウ</t>
    </rPh>
    <rPh sb="37" eb="38">
      <t>ホウ</t>
    </rPh>
    <rPh sb="38" eb="40">
      <t>テキヨウ</t>
    </rPh>
    <rPh sb="40" eb="41">
      <t>ゴ</t>
    </rPh>
    <rPh sb="47" eb="49">
      <t>シセツ</t>
    </rPh>
    <rPh sb="50" eb="52">
      <t>コウシン</t>
    </rPh>
    <rPh sb="52" eb="54">
      <t>ケイカク</t>
    </rPh>
    <rPh sb="54" eb="55">
      <t>トウ</t>
    </rPh>
    <rPh sb="56" eb="58">
      <t>ケントウ</t>
    </rPh>
    <rPh sb="62" eb="64">
      <t>ヨテイ</t>
    </rPh>
    <phoneticPr fontId="4"/>
  </si>
  <si>
    <t>平成23年度開始の事業であり、女川町復興計画に基づき整備した。
　復旧・復興事業に伴う集合処理浄化槽の増加等により水洗化率も向上し、また、使用料回収率も向上したが、依然として一般会計からの繰入金に依存していることが課題となる。
　経営戦略を策定するとともに令和４年度から地方公営企業法を適用することにより、適正な料金設定を行い浄化槽事業の健全な経営を目指す。</t>
    <rPh sb="115" eb="117">
      <t>ケイエイ</t>
    </rPh>
    <rPh sb="117" eb="119">
      <t>センリャク</t>
    </rPh>
    <rPh sb="120" eb="122">
      <t>サクテイ</t>
    </rPh>
    <phoneticPr fontId="4"/>
  </si>
  <si>
    <t>　平成23年度開始の事業で女川町復興計画に基づき整備した。
　収益的収支比率は100％となっている。経費回収率は、類似団体平均値を上回り前年度より増加している。汚水処理原価は、類似団体平均値を下回り前年度と比較しても減少している。水洗化率は前年度より1.87増加したが前年度より増加率は鈍化している。これは、復興事業による住宅再建等がある程度落ち着いたことによるものである。
　経営基盤の強化のための収入確保としては、汚水処理人口普及率の向上が必至であるが、女川町復興計画に基づく浄化槽普及促進及び災害復旧・復興事業等の面整備が令和２年度で完了し、有収水量が増加した。
　復旧・復興事業の完了に伴い使用料の回収も増加している。併せて、経費の節減は重要な課題であるので、各種業務への民間活力の活用（委託）や工事等のコスト縮減などを積極的に行い維持管理費の抑制に継続して取り組む。
　令和４年度から地方公営企業法を適用し、適正な経営管理を目指す。</t>
    <rPh sb="7" eb="9">
      <t>カイシ</t>
    </rPh>
    <rPh sb="96" eb="98">
      <t>シタマワ</t>
    </rPh>
    <rPh sb="134" eb="137">
      <t>ゼンネンド</t>
    </rPh>
    <rPh sb="139" eb="141">
      <t>ゾウカ</t>
    </rPh>
    <rPh sb="141" eb="142">
      <t>リツ</t>
    </rPh>
    <rPh sb="143" eb="145">
      <t>ドンカ</t>
    </rPh>
    <rPh sb="165" eb="166">
      <t>トウ</t>
    </rPh>
    <rPh sb="169" eb="171">
      <t>テイド</t>
    </rPh>
    <rPh sb="171" eb="172">
      <t>オ</t>
    </rPh>
    <rPh sb="173" eb="174">
      <t>ツ</t>
    </rPh>
    <rPh sb="390" eb="392">
      <t>レイワ</t>
    </rPh>
    <rPh sb="393" eb="395">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</si>
</sst>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CF-4BA2-A6CA-163921B6604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5CF-4BA2-A6CA-163921B6604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87-42DB-B829-D070CFC9782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56.45</c:v>
                </c:pt>
              </c:numCache>
            </c:numRef>
          </c:val>
          <c:smooth val="0"/>
          <c:extLst>
            <c:ext xmlns:c16="http://schemas.microsoft.com/office/drawing/2014/chart" uri="{C3380CC4-5D6E-409C-BE32-E72D297353CC}">
              <c16:uniqueId val="{00000001-A887-42DB-B829-D070CFC9782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35.76</c:v>
                </c:pt>
                <c:pt idx="1">
                  <c:v>63.13</c:v>
                </c:pt>
                <c:pt idx="2">
                  <c:v>69.81</c:v>
                </c:pt>
                <c:pt idx="3">
                  <c:v>72.81</c:v>
                </c:pt>
                <c:pt idx="4">
                  <c:v>74.680000000000007</c:v>
                </c:pt>
              </c:numCache>
            </c:numRef>
          </c:val>
          <c:extLst>
            <c:ext xmlns:c16="http://schemas.microsoft.com/office/drawing/2014/chart" uri="{C3380CC4-5D6E-409C-BE32-E72D297353CC}">
              <c16:uniqueId val="{00000000-3B51-4C0A-AE28-014EA29C7E2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54.99</c:v>
                </c:pt>
              </c:numCache>
            </c:numRef>
          </c:val>
          <c:smooth val="0"/>
          <c:extLst>
            <c:ext xmlns:c16="http://schemas.microsoft.com/office/drawing/2014/chart" uri="{C3380CC4-5D6E-409C-BE32-E72D297353CC}">
              <c16:uniqueId val="{00000001-3B51-4C0A-AE28-014EA29C7E2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3D1-49E5-A5F7-4F261C646CA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D1-49E5-A5F7-4F261C646CA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2B-4718-8E1E-4BE41EF1BDA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2B-4718-8E1E-4BE41EF1BDA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6C-439F-9398-93AE1679E68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6C-439F-9398-93AE1679E68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49-4573-BEFF-917215FB523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49-4573-BEFF-917215FB523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98-4726-B482-DF73748D82D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98-4726-B482-DF73748D82D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FF-4680-8716-142BCD0EB35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398.42</c:v>
                </c:pt>
              </c:numCache>
            </c:numRef>
          </c:val>
          <c:smooth val="0"/>
          <c:extLst>
            <c:ext xmlns:c16="http://schemas.microsoft.com/office/drawing/2014/chart" uri="{C3380CC4-5D6E-409C-BE32-E72D297353CC}">
              <c16:uniqueId val="{00000001-3CFF-4680-8716-142BCD0EB35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45.08</c:v>
                </c:pt>
                <c:pt idx="1">
                  <c:v>54.02</c:v>
                </c:pt>
                <c:pt idx="2">
                  <c:v>65.36</c:v>
                </c:pt>
                <c:pt idx="3">
                  <c:v>71.88</c:v>
                </c:pt>
                <c:pt idx="4">
                  <c:v>75.06</c:v>
                </c:pt>
              </c:numCache>
            </c:numRef>
          </c:val>
          <c:extLst>
            <c:ext xmlns:c16="http://schemas.microsoft.com/office/drawing/2014/chart" uri="{C3380CC4-5D6E-409C-BE32-E72D297353CC}">
              <c16:uniqueId val="{00000000-F43E-40BE-B2CF-85F08D585A4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50.7</c:v>
                </c:pt>
              </c:numCache>
            </c:numRef>
          </c:val>
          <c:smooth val="0"/>
          <c:extLst>
            <c:ext xmlns:c16="http://schemas.microsoft.com/office/drawing/2014/chart" uri="{C3380CC4-5D6E-409C-BE32-E72D297353CC}">
              <c16:uniqueId val="{00000001-F43E-40BE-B2CF-85F08D585A4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439.56</c:v>
                </c:pt>
                <c:pt idx="1">
                  <c:v>361.83</c:v>
                </c:pt>
                <c:pt idx="2">
                  <c:v>296.43</c:v>
                </c:pt>
                <c:pt idx="3">
                  <c:v>273.77</c:v>
                </c:pt>
                <c:pt idx="4">
                  <c:v>264.12</c:v>
                </c:pt>
              </c:numCache>
            </c:numRef>
          </c:val>
          <c:extLst>
            <c:ext xmlns:c16="http://schemas.microsoft.com/office/drawing/2014/chart" uri="{C3380CC4-5D6E-409C-BE32-E72D297353CC}">
              <c16:uniqueId val="{00000000-A747-4E0F-B0E7-F406BBBC3A7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289.81</c:v>
                </c:pt>
              </c:numCache>
            </c:numRef>
          </c:val>
          <c:smooth val="0"/>
          <c:extLst>
            <c:ext xmlns:c16="http://schemas.microsoft.com/office/drawing/2014/chart" uri="{C3380CC4-5D6E-409C-BE32-E72D297353CC}">
              <c16:uniqueId val="{00000001-A747-4E0F-B0E7-F406BBBC3A7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13" zoomScale="85" zoomScaleNormal="85" workbookViewId="0">
      <selection activeCell="CE35" sqref="CE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女川町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非設置</v>
      </c>
      <c r="AE8" s="73"/>
      <c r="AF8" s="73"/>
      <c r="AG8" s="73"/>
      <c r="AH8" s="73"/>
      <c r="AI8" s="73"/>
      <c r="AJ8" s="73"/>
      <c r="AK8" s="3"/>
      <c r="AL8" s="69">
        <f>データ!S6</f>
        <v>6232</v>
      </c>
      <c r="AM8" s="69"/>
      <c r="AN8" s="69"/>
      <c r="AO8" s="69"/>
      <c r="AP8" s="69"/>
      <c r="AQ8" s="69"/>
      <c r="AR8" s="69"/>
      <c r="AS8" s="69"/>
      <c r="AT8" s="68">
        <f>データ!T6</f>
        <v>65.349999999999994</v>
      </c>
      <c r="AU8" s="68"/>
      <c r="AV8" s="68"/>
      <c r="AW8" s="68"/>
      <c r="AX8" s="68"/>
      <c r="AY8" s="68"/>
      <c r="AZ8" s="68"/>
      <c r="BA8" s="68"/>
      <c r="BB8" s="68">
        <f>データ!U6</f>
        <v>95.36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12.65</v>
      </c>
      <c r="Q10" s="68"/>
      <c r="R10" s="68"/>
      <c r="S10" s="68"/>
      <c r="T10" s="68"/>
      <c r="U10" s="68"/>
      <c r="V10" s="68"/>
      <c r="W10" s="68">
        <f>データ!Q6</f>
        <v>100</v>
      </c>
      <c r="X10" s="68"/>
      <c r="Y10" s="68"/>
      <c r="Z10" s="68"/>
      <c r="AA10" s="68"/>
      <c r="AB10" s="68"/>
      <c r="AC10" s="68"/>
      <c r="AD10" s="69">
        <f>データ!R6</f>
        <v>3520</v>
      </c>
      <c r="AE10" s="69"/>
      <c r="AF10" s="69"/>
      <c r="AG10" s="69"/>
      <c r="AH10" s="69"/>
      <c r="AI10" s="69"/>
      <c r="AJ10" s="69"/>
      <c r="AK10" s="2"/>
      <c r="AL10" s="69">
        <f>データ!V6</f>
        <v>786</v>
      </c>
      <c r="AM10" s="69"/>
      <c r="AN10" s="69"/>
      <c r="AO10" s="69"/>
      <c r="AP10" s="69"/>
      <c r="AQ10" s="69"/>
      <c r="AR10" s="69"/>
      <c r="AS10" s="69"/>
      <c r="AT10" s="68">
        <f>データ!W6</f>
        <v>0.35</v>
      </c>
      <c r="AU10" s="68"/>
      <c r="AV10" s="68"/>
      <c r="AW10" s="68"/>
      <c r="AX10" s="68"/>
      <c r="AY10" s="68"/>
      <c r="AZ10" s="68"/>
      <c r="BA10" s="68"/>
      <c r="BB10" s="68">
        <f>データ!X6</f>
        <v>2245.71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43</v>
      </c>
      <c r="N86" s="26" t="s">
        <v>43</v>
      </c>
      <c r="O86" s="26" t="str">
        <f>データ!EO6</f>
        <v>【-】</v>
      </c>
    </row>
  </sheetData>
  <sheetProtection algorithmName="SHA-512" hashValue="I2zyw8C0ol8iQoptbp3GbLTKLHSU2u073QjBoASz3rgL7jI0jyMfJlhlk/9YgwGUEh8OJYutDDBRM9FsKlBx4g==" saltValue="N5UZ4XzomZ5JZ3TERaj77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45811</v>
      </c>
      <c r="D6" s="33">
        <f t="shared" si="3"/>
        <v>47</v>
      </c>
      <c r="E6" s="33">
        <f t="shared" si="3"/>
        <v>18</v>
      </c>
      <c r="F6" s="33">
        <f t="shared" si="3"/>
        <v>0</v>
      </c>
      <c r="G6" s="33">
        <f t="shared" si="3"/>
        <v>0</v>
      </c>
      <c r="H6" s="33" t="str">
        <f t="shared" si="3"/>
        <v>宮城県　女川町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12.65</v>
      </c>
      <c r="Q6" s="34">
        <f t="shared" si="3"/>
        <v>100</v>
      </c>
      <c r="R6" s="34">
        <f t="shared" si="3"/>
        <v>3520</v>
      </c>
      <c r="S6" s="34">
        <f t="shared" si="3"/>
        <v>6232</v>
      </c>
      <c r="T6" s="34">
        <f t="shared" si="3"/>
        <v>65.349999999999994</v>
      </c>
      <c r="U6" s="34">
        <f t="shared" si="3"/>
        <v>95.36</v>
      </c>
      <c r="V6" s="34">
        <f t="shared" si="3"/>
        <v>786</v>
      </c>
      <c r="W6" s="34">
        <f t="shared" si="3"/>
        <v>0.35</v>
      </c>
      <c r="X6" s="34">
        <f t="shared" si="3"/>
        <v>2245.71</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413.5</v>
      </c>
      <c r="BL6" s="35">
        <f t="shared" si="7"/>
        <v>407.42</v>
      </c>
      <c r="BM6" s="35">
        <f t="shared" si="7"/>
        <v>386.46</v>
      </c>
      <c r="BN6" s="35">
        <f t="shared" si="7"/>
        <v>421.25</v>
      </c>
      <c r="BO6" s="35">
        <f t="shared" si="7"/>
        <v>398.42</v>
      </c>
      <c r="BP6" s="34" t="str">
        <f>IF(BP7="","",IF(BP7="-","【-】","【"&amp;SUBSTITUTE(TEXT(BP7,"#,##0.00"),"-","△")&amp;"】"))</f>
        <v>【314.13】</v>
      </c>
      <c r="BQ6" s="35">
        <f>IF(BQ7="",NA(),BQ7)</f>
        <v>45.08</v>
      </c>
      <c r="BR6" s="35">
        <f t="shared" ref="BR6:BZ6" si="8">IF(BR7="",NA(),BR7)</f>
        <v>54.02</v>
      </c>
      <c r="BS6" s="35">
        <f t="shared" si="8"/>
        <v>65.36</v>
      </c>
      <c r="BT6" s="35">
        <f t="shared" si="8"/>
        <v>71.88</v>
      </c>
      <c r="BU6" s="35">
        <f t="shared" si="8"/>
        <v>75.06</v>
      </c>
      <c r="BV6" s="35">
        <f t="shared" si="8"/>
        <v>55.84</v>
      </c>
      <c r="BW6" s="35">
        <f t="shared" si="8"/>
        <v>57.08</v>
      </c>
      <c r="BX6" s="35">
        <f t="shared" si="8"/>
        <v>55.85</v>
      </c>
      <c r="BY6" s="35">
        <f t="shared" si="8"/>
        <v>53.23</v>
      </c>
      <c r="BZ6" s="35">
        <f t="shared" si="8"/>
        <v>50.7</v>
      </c>
      <c r="CA6" s="34" t="str">
        <f>IF(CA7="","",IF(CA7="-","【-】","【"&amp;SUBSTITUTE(TEXT(CA7,"#,##0.00"),"-","△")&amp;"】"))</f>
        <v>【58.42】</v>
      </c>
      <c r="CB6" s="35">
        <f>IF(CB7="",NA(),CB7)</f>
        <v>439.56</v>
      </c>
      <c r="CC6" s="35">
        <f t="shared" ref="CC6:CK6" si="9">IF(CC7="",NA(),CC7)</f>
        <v>361.83</v>
      </c>
      <c r="CD6" s="35">
        <f t="shared" si="9"/>
        <v>296.43</v>
      </c>
      <c r="CE6" s="35">
        <f t="shared" si="9"/>
        <v>273.77</v>
      </c>
      <c r="CF6" s="35">
        <f t="shared" si="9"/>
        <v>264.12</v>
      </c>
      <c r="CG6" s="35">
        <f t="shared" si="9"/>
        <v>287.57</v>
      </c>
      <c r="CH6" s="35">
        <f t="shared" si="9"/>
        <v>286.86</v>
      </c>
      <c r="CI6" s="35">
        <f t="shared" si="9"/>
        <v>287.91000000000003</v>
      </c>
      <c r="CJ6" s="35">
        <f t="shared" si="9"/>
        <v>283.3</v>
      </c>
      <c r="CK6" s="35">
        <f t="shared" si="9"/>
        <v>289.81</v>
      </c>
      <c r="CL6" s="34" t="str">
        <f>IF(CL7="","",IF(CL7="-","【-】","【"&amp;SUBSTITUTE(TEXT(CL7,"#,##0.00"),"-","△")&amp;"】"))</f>
        <v>【282.28】</v>
      </c>
      <c r="CM6" s="35" t="str">
        <f>IF(CM7="",NA(),CM7)</f>
        <v>-</v>
      </c>
      <c r="CN6" s="35" t="str">
        <f t="shared" ref="CN6:CV6" si="10">IF(CN7="",NA(),CN7)</f>
        <v>-</v>
      </c>
      <c r="CO6" s="35" t="str">
        <f t="shared" si="10"/>
        <v>-</v>
      </c>
      <c r="CP6" s="35" t="str">
        <f t="shared" si="10"/>
        <v>-</v>
      </c>
      <c r="CQ6" s="35" t="str">
        <f t="shared" si="10"/>
        <v>-</v>
      </c>
      <c r="CR6" s="35">
        <f t="shared" si="10"/>
        <v>61.55</v>
      </c>
      <c r="CS6" s="35">
        <f t="shared" si="10"/>
        <v>57.22</v>
      </c>
      <c r="CT6" s="35">
        <f t="shared" si="10"/>
        <v>54.93</v>
      </c>
      <c r="CU6" s="35">
        <f t="shared" si="10"/>
        <v>55.96</v>
      </c>
      <c r="CV6" s="35">
        <f t="shared" si="10"/>
        <v>56.45</v>
      </c>
      <c r="CW6" s="34" t="str">
        <f>IF(CW7="","",IF(CW7="-","【-】","【"&amp;SUBSTITUTE(TEXT(CW7,"#,##0.00"),"-","△")&amp;"】"))</f>
        <v>【57.83】</v>
      </c>
      <c r="CX6" s="35">
        <f>IF(CX7="",NA(),CX7)</f>
        <v>35.76</v>
      </c>
      <c r="CY6" s="35">
        <f t="shared" ref="CY6:DG6" si="11">IF(CY7="",NA(),CY7)</f>
        <v>63.13</v>
      </c>
      <c r="CZ6" s="35">
        <f t="shared" si="11"/>
        <v>69.81</v>
      </c>
      <c r="DA6" s="35">
        <f t="shared" si="11"/>
        <v>72.81</v>
      </c>
      <c r="DB6" s="35">
        <f t="shared" si="11"/>
        <v>74.680000000000007</v>
      </c>
      <c r="DC6" s="35">
        <f t="shared" si="11"/>
        <v>67.489999999999995</v>
      </c>
      <c r="DD6" s="35">
        <f t="shared" si="11"/>
        <v>67.290000000000006</v>
      </c>
      <c r="DE6" s="35">
        <f t="shared" si="11"/>
        <v>65.569999999999993</v>
      </c>
      <c r="DF6" s="35">
        <f t="shared" si="11"/>
        <v>60.12</v>
      </c>
      <c r="DG6" s="35">
        <f t="shared" si="11"/>
        <v>54.99</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45811</v>
      </c>
      <c r="D7" s="37">
        <v>47</v>
      </c>
      <c r="E7" s="37">
        <v>18</v>
      </c>
      <c r="F7" s="37">
        <v>0</v>
      </c>
      <c r="G7" s="37">
        <v>0</v>
      </c>
      <c r="H7" s="37" t="s">
        <v>97</v>
      </c>
      <c r="I7" s="37" t="s">
        <v>98</v>
      </c>
      <c r="J7" s="37" t="s">
        <v>99</v>
      </c>
      <c r="K7" s="37" t="s">
        <v>100</v>
      </c>
      <c r="L7" s="37" t="s">
        <v>101</v>
      </c>
      <c r="M7" s="37" t="s">
        <v>102</v>
      </c>
      <c r="N7" s="38" t="s">
        <v>103</v>
      </c>
      <c r="O7" s="38" t="s">
        <v>104</v>
      </c>
      <c r="P7" s="38">
        <v>12.65</v>
      </c>
      <c r="Q7" s="38">
        <v>100</v>
      </c>
      <c r="R7" s="38">
        <v>3520</v>
      </c>
      <c r="S7" s="38">
        <v>6232</v>
      </c>
      <c r="T7" s="38">
        <v>65.349999999999994</v>
      </c>
      <c r="U7" s="38">
        <v>95.36</v>
      </c>
      <c r="V7" s="38">
        <v>786</v>
      </c>
      <c r="W7" s="38">
        <v>0.35</v>
      </c>
      <c r="X7" s="38">
        <v>2245.71</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413.5</v>
      </c>
      <c r="BL7" s="38">
        <v>407.42</v>
      </c>
      <c r="BM7" s="38">
        <v>386.46</v>
      </c>
      <c r="BN7" s="38">
        <v>421.25</v>
      </c>
      <c r="BO7" s="38">
        <v>398.42</v>
      </c>
      <c r="BP7" s="38">
        <v>314.13</v>
      </c>
      <c r="BQ7" s="38">
        <v>45.08</v>
      </c>
      <c r="BR7" s="38">
        <v>54.02</v>
      </c>
      <c r="BS7" s="38">
        <v>65.36</v>
      </c>
      <c r="BT7" s="38">
        <v>71.88</v>
      </c>
      <c r="BU7" s="38">
        <v>75.06</v>
      </c>
      <c r="BV7" s="38">
        <v>55.84</v>
      </c>
      <c r="BW7" s="38">
        <v>57.08</v>
      </c>
      <c r="BX7" s="38">
        <v>55.85</v>
      </c>
      <c r="BY7" s="38">
        <v>53.23</v>
      </c>
      <c r="BZ7" s="38">
        <v>50.7</v>
      </c>
      <c r="CA7" s="38">
        <v>58.42</v>
      </c>
      <c r="CB7" s="38">
        <v>439.56</v>
      </c>
      <c r="CC7" s="38">
        <v>361.83</v>
      </c>
      <c r="CD7" s="38">
        <v>296.43</v>
      </c>
      <c r="CE7" s="38">
        <v>273.77</v>
      </c>
      <c r="CF7" s="38">
        <v>264.12</v>
      </c>
      <c r="CG7" s="38">
        <v>287.57</v>
      </c>
      <c r="CH7" s="38">
        <v>286.86</v>
      </c>
      <c r="CI7" s="38">
        <v>287.91000000000003</v>
      </c>
      <c r="CJ7" s="38">
        <v>283.3</v>
      </c>
      <c r="CK7" s="38">
        <v>289.81</v>
      </c>
      <c r="CL7" s="38">
        <v>282.27999999999997</v>
      </c>
      <c r="CM7" s="38" t="s">
        <v>103</v>
      </c>
      <c r="CN7" s="38" t="s">
        <v>103</v>
      </c>
      <c r="CO7" s="38" t="s">
        <v>103</v>
      </c>
      <c r="CP7" s="38" t="s">
        <v>103</v>
      </c>
      <c r="CQ7" s="38" t="s">
        <v>103</v>
      </c>
      <c r="CR7" s="38">
        <v>61.55</v>
      </c>
      <c r="CS7" s="38">
        <v>57.22</v>
      </c>
      <c r="CT7" s="38">
        <v>54.93</v>
      </c>
      <c r="CU7" s="38">
        <v>55.96</v>
      </c>
      <c r="CV7" s="38">
        <v>56.45</v>
      </c>
      <c r="CW7" s="38">
        <v>57.83</v>
      </c>
      <c r="CX7" s="38">
        <v>35.76</v>
      </c>
      <c r="CY7" s="38">
        <v>63.13</v>
      </c>
      <c r="CZ7" s="38">
        <v>69.81</v>
      </c>
      <c r="DA7" s="38">
        <v>72.81</v>
      </c>
      <c r="DB7" s="38">
        <v>74.680000000000007</v>
      </c>
      <c r="DC7" s="38">
        <v>67.489999999999995</v>
      </c>
      <c r="DD7" s="38">
        <v>67.290000000000006</v>
      </c>
      <c r="DE7" s="38">
        <v>65.569999999999993</v>
      </c>
      <c r="DF7" s="38">
        <v>60.12</v>
      </c>
      <c r="DG7" s="38">
        <v>54.99</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2022-01-14T08:58:40Z</cp:lastPrinted>
  <dcterms:created xsi:type="dcterms:W3CDTF">2021-12-03T08:09:04Z</dcterms:created>
  <dcterms:modified xsi:type="dcterms:W3CDTF">2022-02-02T02:39:54Z</dcterms:modified>
  <cp:category/>
</cp:coreProperties>
</file>