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kensetu02\Desktop\経営分析〆1.26\"/>
    </mc:Choice>
  </mc:AlternateContent>
  <xr:revisionPtr revIDLastSave="0" documentId="13_ncr:1_{856AC716-278C-486D-9067-3B390B3857A4}" xr6:coauthVersionLast="44" xr6:coauthVersionMax="44" xr10:uidLastSave="{00000000-0000-0000-0000-000000000000}"/>
  <workbookProtection workbookAlgorithmName="SHA-512" workbookHashValue="mHE0upIi4EtdSGJfwPfQ8X+9mBw6gBnf6DephZUHo8MLPEeJqMNZ7bFZQ7Ru1CLOfyPhDRp2ZyNpJB8MwIusxg==" workbookSaltValue="7UJsTwXn2imF0N/LXEkDLA==" workbookSpinCount="100000" lockStructure="1"/>
  <bookViews>
    <workbookView xWindow="-108" yWindow="-108" windowWidth="23256" windowHeight="125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M6" i="5"/>
  <c r="AD8" i="4" s="1"/>
  <c r="L6" i="5"/>
  <c r="K6" i="5"/>
  <c r="P8" i="4" s="1"/>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G85" i="4"/>
  <c r="BB10" i="4"/>
  <c r="AT10" i="4"/>
  <c r="AL10" i="4"/>
  <c r="W10" i="4"/>
  <c r="I10" i="4"/>
  <c r="B10" i="4"/>
  <c r="BB8" i="4"/>
  <c r="AT8" i="4"/>
  <c r="W8" i="4"/>
  <c r="B8"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<sst xmlns="http://schemas.openxmlformats.org/spreadsheetml/2006/main" count="228" uniqueCount="114">
  <si>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</si>
  <si>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</si>
  <si>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</si>
  <si>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</si>
  <si>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</si>
  <si>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</si>
  <si>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</si>
  <si>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</si>
  <si>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</si>
  <si>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</si>
  <si>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</si>
  <si>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</si>
  <si>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</si>
  <si>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</si>
  <si>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</si>
  <si>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</si>
  <si>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</si>
  <si>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</si>
  <si>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</si>
  <si>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</si>
  <si>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</si>
  <si>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</si>
  <si>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</si>
  <si>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</si>
  <si>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</si>
  <si>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</si>
  <si>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</si>
  <si>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</si>
  <si>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</si>
  <si>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</si>
  <si>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</si>
  <si>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</si>
  <si>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</si>
  <si>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</si>
  <si>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</si>
  <si>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</si>
  <si>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</si>
  <si>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</si>
  <si>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</si>
  <si>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</si>
  <si>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</si>
  <si>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</si>
  <si>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</si>
  <si>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</si>
  <si>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</si>
  <si>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</si>
  <si>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</si>
  <si>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</si>
  <si>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</si>
  <si>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</si>
  <si>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</si>
  <si>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</si>
  <si>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</si>
  <si>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</si>
  <si>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</si>
  <si>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</si>
  <si>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</si>
  <si>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</si>
  <si>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</si>
  <si>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</si>
  <si>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</si>
  <si>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</si>
  <si>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</si>
  <si>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</si>
  <si>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</si>
  <si>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</si>
  <si>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</si>
  <si>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</si>
  <si>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</si>
  <si>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</si>
  <si>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</si>
  <si>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</si>
  <si>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</si>
  <si>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</si>
  <si>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</si>
  <si>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</si>
  <si>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</si>
  <si>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</si>
  <si>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</si>
  <si>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</si>
  <si>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</si>
  <si>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</si>
  <si>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</si>
  <si>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</si>
  <si>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</si>
  <si>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</si>
  <si>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</si>
  <si>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</si>
  <si>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</si>
  <si>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</si>
  <si>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</si>
  <si>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</si>
  <si>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女川町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</si>
  <si>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</si>
  <si>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</si>
  <si>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</si>
  <si>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</si>
  <si>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</si>
  <si>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</si>
  <si>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</si>
  <si>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</si>
  <si>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</si>
  <si>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</si>
  <si>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</si>
  <si>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</si>
  <si>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</si>
  <si>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</si>
  <si>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</si>
  <si>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</si>
  <si>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</si>
  <si>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</si>
  <si>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①経常収支比率及び⑤料金回収率について
　東日本大震災による人口減少により経常収支比率、料金回収率が低くなっているため、今後は適切な料金設定を検討する。
②累積欠損金比率について
　東日本大震災による料金収入の減少と特別損失の計上が影響して著しく増加傾向にある。今後は欠損金を徐々に減少できるような料金設定を検討する。
④企業債残高対給水収益比率について
　災害復旧事業においては国の交付金を主な財源として施工してきたが、東日本大震災の影響がない地区の配水管布設工事施工のため、企業債の借入が増加している。今後も計画的に布設替工事を施工していくため、工事費に充てられる交付金等を探し、料金への負担を軽減していく。
⑦施設利用率について
　東日本大震災の影響で給水量が減少していることに伴い低くなっている。
⑧有収率について
　今後も漏水調査を進めて修繕を行い、有収水量の増加に努めていく。</t>
    <rPh sb="1" eb="3">
      <t>ケイジョウ</t>
    </rPh>
    <rPh sb="3" eb="5">
      <t>シュウシ</t>
    </rPh>
    <rPh sb="5" eb="7">
      <t>ヒリツ</t>
    </rPh>
    <rPh sb="7" eb="8">
      <t>オヨ</t>
    </rPh>
    <rPh sb="10" eb="12">
      <t>リョウキン</t>
    </rPh>
    <rPh sb="12" eb="15">
      <t>カイシュウリツ</t>
    </rPh>
    <rPh sb="21" eb="24">
      <t>ヒガシニホン</t>
    </rPh>
    <rPh sb="24" eb="27">
      <t>ダイシンサイ</t>
    </rPh>
    <rPh sb="30" eb="32">
      <t>ジンコウ</t>
    </rPh>
    <rPh sb="32" eb="34">
      <t>ゲンショウ</t>
    </rPh>
    <rPh sb="37" eb="39">
      <t>ケイジョウ</t>
    </rPh>
    <rPh sb="39" eb="41">
      <t>シュウシ</t>
    </rPh>
    <rPh sb="41" eb="43">
      <t>ヒリツ</t>
    </rPh>
    <rPh sb="44" eb="46">
      <t>リョウキン</t>
    </rPh>
    <rPh sb="46" eb="49">
      <t>カイシュウリツ</t>
    </rPh>
    <rPh sb="50" eb="51">
      <t>ヒク</t>
    </rPh>
    <rPh sb="60" eb="62">
      <t>コンゴ</t>
    </rPh>
    <rPh sb="63" eb="65">
      <t>テキセツ</t>
    </rPh>
    <rPh sb="66" eb="68">
      <t>リョウキン</t>
    </rPh>
    <rPh sb="68" eb="70">
      <t>セッテイ</t>
    </rPh>
    <rPh sb="71" eb="73">
      <t>ケントウ</t>
    </rPh>
    <rPh sb="78" eb="80">
      <t>ルイセキ</t>
    </rPh>
    <rPh sb="80" eb="83">
      <t>ケッソンキン</t>
    </rPh>
    <rPh sb="83" eb="85">
      <t>ヒリツ</t>
    </rPh>
    <rPh sb="91" eb="94">
      <t>ヒガシニホン</t>
    </rPh>
    <rPh sb="94" eb="97">
      <t>ダイシンサイ</t>
    </rPh>
    <rPh sb="100" eb="102">
      <t>リョウキン</t>
    </rPh>
    <rPh sb="102" eb="104">
      <t>シュウニュウ</t>
    </rPh>
    <rPh sb="105" eb="107">
      <t>ゲンショウ</t>
    </rPh>
    <rPh sb="108" eb="112">
      <t>トクベツソンシツ</t>
    </rPh>
    <rPh sb="113" eb="115">
      <t>ケイジョウ</t>
    </rPh>
    <rPh sb="116" eb="118">
      <t>エイキョウ</t>
    </rPh>
    <rPh sb="120" eb="121">
      <t>イチジル</t>
    </rPh>
    <rPh sb="123" eb="125">
      <t>ゾウカ</t>
    </rPh>
    <rPh sb="125" eb="127">
      <t>ケイコウ</t>
    </rPh>
    <rPh sb="131" eb="133">
      <t>コンゴ</t>
    </rPh>
    <rPh sb="134" eb="137">
      <t>ケッソンキン</t>
    </rPh>
    <rPh sb="138" eb="140">
      <t>ジョジョ</t>
    </rPh>
    <rPh sb="141" eb="143">
      <t>ゲンショウ</t>
    </rPh>
    <rPh sb="149" eb="151">
      <t>リョウキン</t>
    </rPh>
    <rPh sb="151" eb="153">
      <t>セッテイ</t>
    </rPh>
    <rPh sb="154" eb="156">
      <t>ケントウ</t>
    </rPh>
    <rPh sb="161" eb="164">
      <t>キギョウサイ</t>
    </rPh>
    <rPh sb="164" eb="166">
      <t>ザンダカ</t>
    </rPh>
    <rPh sb="166" eb="167">
      <t>タイ</t>
    </rPh>
    <rPh sb="167" eb="169">
      <t>キュウスイ</t>
    </rPh>
    <rPh sb="169" eb="171">
      <t>シュウエキ</t>
    </rPh>
    <rPh sb="171" eb="173">
      <t>ヒリツ</t>
    </rPh>
    <rPh sb="190" eb="191">
      <t>クニ</t>
    </rPh>
    <rPh sb="192" eb="195">
      <t>コウフキン</t>
    </rPh>
    <rPh sb="196" eb="197">
      <t>オモ</t>
    </rPh>
    <rPh sb="198" eb="200">
      <t>ザイゲン</t>
    </rPh>
    <rPh sb="203" eb="205">
      <t>セコウ</t>
    </rPh>
    <rPh sb="211" eb="214">
      <t>ヒガシニホン</t>
    </rPh>
    <rPh sb="214" eb="215">
      <t>ダイ</t>
    </rPh>
    <rPh sb="215" eb="217">
      <t>シンサイ</t>
    </rPh>
    <rPh sb="218" eb="220">
      <t>エイキョウ</t>
    </rPh>
    <rPh sb="223" eb="225">
      <t>チク</t>
    </rPh>
    <rPh sb="226" eb="229">
      <t>ハイスイカン</t>
    </rPh>
    <rPh sb="229" eb="231">
      <t>フセツ</t>
    </rPh>
    <rPh sb="231" eb="233">
      <t>コウジ</t>
    </rPh>
    <rPh sb="233" eb="235">
      <t>セコウ</t>
    </rPh>
    <rPh sb="239" eb="242">
      <t>キギョウサイ</t>
    </rPh>
    <rPh sb="243" eb="245">
      <t>カリイレ</t>
    </rPh>
    <rPh sb="246" eb="248">
      <t>ゾウカ</t>
    </rPh>
    <rPh sb="253" eb="255">
      <t>コンゴ</t>
    </rPh>
    <rPh sb="256" eb="259">
      <t>ケイカクテキ</t>
    </rPh>
    <rPh sb="260" eb="263">
      <t>フセツガ</t>
    </rPh>
    <rPh sb="263" eb="265">
      <t>コウジ</t>
    </rPh>
    <rPh sb="266" eb="268">
      <t>セコウ</t>
    </rPh>
    <rPh sb="275" eb="278">
      <t>コウジヒ</t>
    </rPh>
    <rPh sb="279" eb="280">
      <t>ア</t>
    </rPh>
    <rPh sb="284" eb="287">
      <t>コウフキン</t>
    </rPh>
    <rPh sb="287" eb="288">
      <t>トウ</t>
    </rPh>
    <rPh sb="289" eb="290">
      <t>サガ</t>
    </rPh>
    <rPh sb="292" eb="294">
      <t>リョウキン</t>
    </rPh>
    <rPh sb="296" eb="298">
      <t>フタン</t>
    </rPh>
    <rPh sb="299" eb="301">
      <t>ケイゲン</t>
    </rPh>
    <rPh sb="308" eb="310">
      <t>シセツ</t>
    </rPh>
    <rPh sb="310" eb="313">
      <t>リヨウリツ</t>
    </rPh>
    <rPh sb="319" eb="322">
      <t>ヒガシニホン</t>
    </rPh>
    <rPh sb="322" eb="325">
      <t>ダイシンサイ</t>
    </rPh>
    <rPh sb="326" eb="328">
      <t>エイキョウ</t>
    </rPh>
    <rPh sb="329" eb="332">
      <t>キュウスイリョウ</t>
    </rPh>
    <rPh sb="333" eb="335">
      <t>ゲンショウ</t>
    </rPh>
    <rPh sb="342" eb="343">
      <t>トモナ</t>
    </rPh>
    <rPh sb="344" eb="345">
      <t>ヒク</t>
    </rPh>
    <rPh sb="354" eb="356">
      <t>ユウシュウ</t>
    </rPh>
    <rPh sb="356" eb="357">
      <t>リツ</t>
    </rPh>
    <rPh sb="363" eb="365">
      <t>コンゴ</t>
    </rPh>
    <rPh sb="366" eb="368">
      <t>ロウスイ</t>
    </rPh>
    <rPh sb="368" eb="370">
      <t>チョウサ</t>
    </rPh>
    <rPh sb="371" eb="372">
      <t>スス</t>
    </rPh>
    <rPh sb="374" eb="376">
      <t>シュウゼン</t>
    </rPh>
    <rPh sb="377" eb="378">
      <t>オコナ</t>
    </rPh>
    <rPh sb="380" eb="382">
      <t>ユウシュウ</t>
    </rPh>
    <rPh sb="382" eb="384">
      <t>スイリョウ</t>
    </rPh>
    <rPh sb="385" eb="387">
      <t>ゾウカ</t>
    </rPh>
    <rPh sb="388" eb="389">
      <t>ツト</t>
    </rPh>
    <phoneticPr fontId="4"/>
  </si>
  <si>
    <t>　災害復旧事業により、町内の70～80％が新設管（耐震管）となっており、その部分については当面の間、布設替工事は考えていない。残る20～30％については、令和２年度に策定したアセットマネジメント計画に沿い、令和３年度より優先度の高い順に順次更新していく。</t>
    <rPh sb="1" eb="3">
      <t>サイガイ</t>
    </rPh>
    <rPh sb="3" eb="5">
      <t>フッキュウ</t>
    </rPh>
    <rPh sb="5" eb="7">
      <t>ジギョウ</t>
    </rPh>
    <rPh sb="77" eb="79">
      <t>レイワ</t>
    </rPh>
    <rPh sb="80" eb="82">
      <t>ネンド</t>
    </rPh>
    <rPh sb="83" eb="85">
      <t>サクテイ</t>
    </rPh>
    <rPh sb="97" eb="99">
      <t>ケイカク</t>
    </rPh>
    <rPh sb="100" eb="101">
      <t>ソ</t>
    </rPh>
    <rPh sb="103" eb="105">
      <t>レイワ</t>
    </rPh>
    <rPh sb="106" eb="108">
      <t>ネンド</t>
    </rPh>
    <rPh sb="110" eb="113">
      <t>ユウセンド</t>
    </rPh>
    <rPh sb="114" eb="115">
      <t>タカ</t>
    </rPh>
    <rPh sb="116" eb="117">
      <t>ジュン</t>
    </rPh>
    <rPh sb="118" eb="120">
      <t>ジュンジ</t>
    </rPh>
    <rPh sb="120" eb="122">
      <t>コウシン</t>
    </rPh>
    <phoneticPr fontId="4"/>
  </si>
  <si>
    <t>　現在は復旧復興事業の最中であるが、東日本大震災前以前とは水需要の減少など、水道事業を取り巻く状況が著しく変化しているため、町の状況と課題を把握し、時代に沿った経営戦略を持って経営基盤を安定させ、持続可能で安心安全・良質な水の供給を図って行く必要があ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</si>
</sst>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408-418E-937C-A7E656E9C21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0.44</c:v>
                </c:pt>
                <c:pt idx="2">
                  <c:v>0.52</c:v>
                </c:pt>
                <c:pt idx="3">
                  <c:v>0.47</c:v>
                </c:pt>
                <c:pt idx="4">
                  <c:v>0.4</c:v>
                </c:pt>
              </c:numCache>
            </c:numRef>
          </c:val>
          <c:smooth val="0"/>
          <c:extLst>
            <c:ext xmlns:c16="http://schemas.microsoft.com/office/drawing/2014/chart" uri="{C3380CC4-5D6E-409C-BE32-E72D297353CC}">
              <c16:uniqueId val="{00000001-E408-418E-937C-A7E656E9C21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25</c:v>
                </c:pt>
                <c:pt idx="1">
                  <c:v>24.8</c:v>
                </c:pt>
                <c:pt idx="2">
                  <c:v>25.58</c:v>
                </c:pt>
                <c:pt idx="3">
                  <c:v>24.54</c:v>
                </c:pt>
                <c:pt idx="4">
                  <c:v>27.08</c:v>
                </c:pt>
              </c:numCache>
            </c:numRef>
          </c:val>
          <c:extLst>
            <c:ext xmlns:c16="http://schemas.microsoft.com/office/drawing/2014/chart" uri="{C3380CC4-5D6E-409C-BE32-E72D297353CC}">
              <c16:uniqueId val="{00000000-679B-4777-B02E-6236EE84D46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49.32</c:v>
                </c:pt>
                <c:pt idx="1">
                  <c:v>50.24</c:v>
                </c:pt>
                <c:pt idx="2">
                  <c:v>50.29</c:v>
                </c:pt>
                <c:pt idx="3">
                  <c:v>49.64</c:v>
                </c:pt>
                <c:pt idx="4">
                  <c:v>49.38</c:v>
                </c:pt>
              </c:numCache>
            </c:numRef>
          </c:val>
          <c:smooth val="0"/>
          <c:extLst>
            <c:ext xmlns:c16="http://schemas.microsoft.com/office/drawing/2014/chart" uri="{C3380CC4-5D6E-409C-BE32-E72D297353CC}">
              <c16:uniqueId val="{00000001-679B-4777-B02E-6236EE84D46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84.5</c:v>
                </c:pt>
                <c:pt idx="1">
                  <c:v>89.4</c:v>
                </c:pt>
                <c:pt idx="2">
                  <c:v>87.09</c:v>
                </c:pt>
                <c:pt idx="3">
                  <c:v>88.65</c:v>
                </c:pt>
                <c:pt idx="4">
                  <c:v>84.15</c:v>
                </c:pt>
              </c:numCache>
            </c:numRef>
          </c:val>
          <c:extLst>
            <c:ext xmlns:c16="http://schemas.microsoft.com/office/drawing/2014/chart" uri="{C3380CC4-5D6E-409C-BE32-E72D297353CC}">
              <c16:uniqueId val="{00000000-051D-424C-89DD-AB555A7CE21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79.34</c:v>
                </c:pt>
                <c:pt idx="1">
                  <c:v>78.650000000000006</c:v>
                </c:pt>
                <c:pt idx="2">
                  <c:v>77.73</c:v>
                </c:pt>
                <c:pt idx="3">
                  <c:v>78.09</c:v>
                </c:pt>
                <c:pt idx="4">
                  <c:v>78.010000000000005</c:v>
                </c:pt>
              </c:numCache>
            </c:numRef>
          </c:val>
          <c:smooth val="0"/>
          <c:extLst>
            <c:ext xmlns:c16="http://schemas.microsoft.com/office/drawing/2014/chart" uri="{C3380CC4-5D6E-409C-BE32-E72D297353CC}">
              <c16:uniqueId val="{00000001-051D-424C-89DD-AB555A7CE21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89.27</c:v>
                </c:pt>
                <c:pt idx="1">
                  <c:v>82.7</c:v>
                </c:pt>
                <c:pt idx="2">
                  <c:v>85.63</c:v>
                </c:pt>
                <c:pt idx="3">
                  <c:v>74.77</c:v>
                </c:pt>
                <c:pt idx="4">
                  <c:v>95.33</c:v>
                </c:pt>
              </c:numCache>
            </c:numRef>
          </c:val>
          <c:extLst>
            <c:ext xmlns:c16="http://schemas.microsoft.com/office/drawing/2014/chart" uri="{C3380CC4-5D6E-409C-BE32-E72D297353CC}">
              <c16:uniqueId val="{00000000-4426-4DD2-8FB8-6DC0AB8425D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104.47</c:v>
                </c:pt>
                <c:pt idx="2">
                  <c:v>103.81</c:v>
                </c:pt>
                <c:pt idx="3">
                  <c:v>104.35</c:v>
                </c:pt>
                <c:pt idx="4">
                  <c:v>105.34</c:v>
                </c:pt>
              </c:numCache>
            </c:numRef>
          </c:val>
          <c:smooth val="0"/>
          <c:extLst>
            <c:ext xmlns:c16="http://schemas.microsoft.com/office/drawing/2014/chart" uri="{C3380CC4-5D6E-409C-BE32-E72D297353CC}">
              <c16:uniqueId val="{00000001-4426-4DD2-8FB8-6DC0AB8425D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35.840000000000003</c:v>
                </c:pt>
                <c:pt idx="1">
                  <c:v>9.51</c:v>
                </c:pt>
                <c:pt idx="2">
                  <c:v>12.34</c:v>
                </c:pt>
                <c:pt idx="3">
                  <c:v>7.85</c:v>
                </c:pt>
                <c:pt idx="4">
                  <c:v>11.26</c:v>
                </c:pt>
              </c:numCache>
            </c:numRef>
          </c:val>
          <c:extLst>
            <c:ext xmlns:c16="http://schemas.microsoft.com/office/drawing/2014/chart" uri="{C3380CC4-5D6E-409C-BE32-E72D297353CC}">
              <c16:uniqueId val="{00000000-2824-4C8C-A119-D15E87871C7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48.3</c:v>
                </c:pt>
                <c:pt idx="1">
                  <c:v>45.14</c:v>
                </c:pt>
                <c:pt idx="2">
                  <c:v>45.85</c:v>
                </c:pt>
                <c:pt idx="3">
                  <c:v>47.31</c:v>
                </c:pt>
                <c:pt idx="4">
                  <c:v>47.5</c:v>
                </c:pt>
              </c:numCache>
            </c:numRef>
          </c:val>
          <c:smooth val="0"/>
          <c:extLst>
            <c:ext xmlns:c16="http://schemas.microsoft.com/office/drawing/2014/chart" uri="{C3380CC4-5D6E-409C-BE32-E72D297353CC}">
              <c16:uniqueId val="{00000001-2824-4C8C-A119-D15E87871C7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BC3-43FD-832B-69C322D0E33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12.43</c:v>
                </c:pt>
                <c:pt idx="1">
                  <c:v>13.58</c:v>
                </c:pt>
                <c:pt idx="2">
                  <c:v>14.13</c:v>
                </c:pt>
                <c:pt idx="3">
                  <c:v>16.77</c:v>
                </c:pt>
                <c:pt idx="4">
                  <c:v>17.399999999999999</c:v>
                </c:pt>
              </c:numCache>
            </c:numRef>
          </c:val>
          <c:smooth val="0"/>
          <c:extLst>
            <c:ext xmlns:c16="http://schemas.microsoft.com/office/drawing/2014/chart" uri="{C3380CC4-5D6E-409C-BE32-E72D297353CC}">
              <c16:uniqueId val="{00000001-BBC3-43FD-832B-69C322D0E33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423.45</c:v>
                </c:pt>
                <c:pt idx="1">
                  <c:v>426.99</c:v>
                </c:pt>
                <c:pt idx="2">
                  <c:v>465.9</c:v>
                </c:pt>
                <c:pt idx="3">
                  <c:v>610.07000000000005</c:v>
                </c:pt>
                <c:pt idx="4">
                  <c:v>731.27</c:v>
                </c:pt>
              </c:numCache>
            </c:numRef>
          </c:val>
          <c:extLst>
            <c:ext xmlns:c16="http://schemas.microsoft.com/office/drawing/2014/chart" uri="{C3380CC4-5D6E-409C-BE32-E72D297353CC}">
              <c16:uniqueId val="{00000000-5009-47FE-8D0E-6E403A6CFFD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12.44</c:v>
                </c:pt>
                <c:pt idx="1">
                  <c:v>16.399999999999999</c:v>
                </c:pt>
                <c:pt idx="2">
                  <c:v>25.66</c:v>
                </c:pt>
                <c:pt idx="3">
                  <c:v>21.69</c:v>
                </c:pt>
                <c:pt idx="4">
                  <c:v>24.04</c:v>
                </c:pt>
              </c:numCache>
            </c:numRef>
          </c:val>
          <c:smooth val="0"/>
          <c:extLst>
            <c:ext xmlns:c16="http://schemas.microsoft.com/office/drawing/2014/chart" uri="{C3380CC4-5D6E-409C-BE32-E72D297353CC}">
              <c16:uniqueId val="{00000001-5009-47FE-8D0E-6E403A6CFFD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111.17</c:v>
                </c:pt>
                <c:pt idx="1">
                  <c:v>102.14</c:v>
                </c:pt>
                <c:pt idx="2">
                  <c:v>106.86</c:v>
                </c:pt>
                <c:pt idx="3">
                  <c:v>105.92</c:v>
                </c:pt>
                <c:pt idx="4">
                  <c:v>142.15</c:v>
                </c:pt>
              </c:numCache>
            </c:numRef>
          </c:val>
          <c:extLst>
            <c:ext xmlns:c16="http://schemas.microsoft.com/office/drawing/2014/chart" uri="{C3380CC4-5D6E-409C-BE32-E72D297353CC}">
              <c16:uniqueId val="{00000000-7CAB-4B8A-8D37-545DC61D36C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371.89</c:v>
                </c:pt>
                <c:pt idx="1">
                  <c:v>293.23</c:v>
                </c:pt>
                <c:pt idx="2">
                  <c:v>300.14</c:v>
                </c:pt>
                <c:pt idx="3">
                  <c:v>301.04000000000002</c:v>
                </c:pt>
                <c:pt idx="4">
                  <c:v>305.08</c:v>
                </c:pt>
              </c:numCache>
            </c:numRef>
          </c:val>
          <c:smooth val="0"/>
          <c:extLst>
            <c:ext xmlns:c16="http://schemas.microsoft.com/office/drawing/2014/chart" uri="{C3380CC4-5D6E-409C-BE32-E72D297353CC}">
              <c16:uniqueId val="{00000001-7CAB-4B8A-8D37-545DC61D36C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155.49</c:v>
                </c:pt>
                <c:pt idx="1">
                  <c:v>229.72</c:v>
                </c:pt>
                <c:pt idx="2">
                  <c:v>283.39</c:v>
                </c:pt>
                <c:pt idx="3">
                  <c:v>307.14999999999998</c:v>
                </c:pt>
                <c:pt idx="4">
                  <c:v>290.42</c:v>
                </c:pt>
              </c:numCache>
            </c:numRef>
          </c:val>
          <c:extLst>
            <c:ext xmlns:c16="http://schemas.microsoft.com/office/drawing/2014/chart" uri="{C3380CC4-5D6E-409C-BE32-E72D297353CC}">
              <c16:uniqueId val="{00000000-50C6-498C-B52B-A19653525A3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483.11</c:v>
                </c:pt>
                <c:pt idx="1">
                  <c:v>542.29999999999995</c:v>
                </c:pt>
                <c:pt idx="2">
                  <c:v>566.65</c:v>
                </c:pt>
                <c:pt idx="3">
                  <c:v>551.62</c:v>
                </c:pt>
                <c:pt idx="4">
                  <c:v>585.59</c:v>
                </c:pt>
              </c:numCache>
            </c:numRef>
          </c:val>
          <c:smooth val="0"/>
          <c:extLst>
            <c:ext xmlns:c16="http://schemas.microsoft.com/office/drawing/2014/chart" uri="{C3380CC4-5D6E-409C-BE32-E72D297353CC}">
              <c16:uniqueId val="{00000001-50C6-498C-B52B-A19653525A3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72.05</c:v>
                </c:pt>
                <c:pt idx="1">
                  <c:v>60.24</c:v>
                </c:pt>
                <c:pt idx="2">
                  <c:v>61.56</c:v>
                </c:pt>
                <c:pt idx="3">
                  <c:v>52.12</c:v>
                </c:pt>
                <c:pt idx="4">
                  <c:v>57.83</c:v>
                </c:pt>
              </c:numCache>
            </c:numRef>
          </c:val>
          <c:extLst>
            <c:ext xmlns:c16="http://schemas.microsoft.com/office/drawing/2014/chart" uri="{C3380CC4-5D6E-409C-BE32-E72D297353CC}">
              <c16:uniqueId val="{00000000-E0F1-4E86-BBEE-F34755940F0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93.28</c:v>
                </c:pt>
                <c:pt idx="1">
                  <c:v>87.51</c:v>
                </c:pt>
                <c:pt idx="2">
                  <c:v>84.77</c:v>
                </c:pt>
                <c:pt idx="3">
                  <c:v>87.11</c:v>
                </c:pt>
                <c:pt idx="4">
                  <c:v>82.78</c:v>
                </c:pt>
              </c:numCache>
            </c:numRef>
          </c:val>
          <c:smooth val="0"/>
          <c:extLst>
            <c:ext xmlns:c16="http://schemas.microsoft.com/office/drawing/2014/chart" uri="{C3380CC4-5D6E-409C-BE32-E72D297353CC}">
              <c16:uniqueId val="{00000001-E0F1-4E86-BBEE-F34755940F0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150.58000000000001</c:v>
                </c:pt>
                <c:pt idx="1">
                  <c:v>194.55</c:v>
                </c:pt>
                <c:pt idx="2">
                  <c:v>188.6</c:v>
                </c:pt>
                <c:pt idx="3">
                  <c:v>223.79</c:v>
                </c:pt>
                <c:pt idx="4">
                  <c:v>200.23</c:v>
                </c:pt>
              </c:numCache>
            </c:numRef>
          </c:val>
          <c:extLst>
            <c:ext xmlns:c16="http://schemas.microsoft.com/office/drawing/2014/chart" uri="{C3380CC4-5D6E-409C-BE32-E72D297353CC}">
              <c16:uniqueId val="{00000000-30FF-49CA-9272-C849491E5E9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208.29</c:v>
                </c:pt>
                <c:pt idx="1">
                  <c:v>218.42</c:v>
                </c:pt>
                <c:pt idx="2">
                  <c:v>227.27</c:v>
                </c:pt>
                <c:pt idx="3">
                  <c:v>223.98</c:v>
                </c:pt>
                <c:pt idx="4">
                  <c:v>225.09</c:v>
                </c:pt>
              </c:numCache>
            </c:numRef>
          </c:val>
          <c:smooth val="0"/>
          <c:extLst>
            <c:ext xmlns:c16="http://schemas.microsoft.com/office/drawing/2014/chart" uri="{C3380CC4-5D6E-409C-BE32-E72D297353CC}">
              <c16:uniqueId val="{00000001-30FF-49CA-9272-C849491E5E9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43" zoomScaleNormal="100"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2">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2">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5" t="str">
        <f>データ!H6</f>
        <v>宮城県　女川町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2">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A8</v>
      </c>
      <c r="X8" s="83"/>
      <c r="Y8" s="83"/>
      <c r="Z8" s="83"/>
      <c r="AA8" s="83"/>
      <c r="AB8" s="83"/>
      <c r="AC8" s="83"/>
      <c r="AD8" s="83" t="str">
        <f>データ!$M$6</f>
        <v>非設置</v>
      </c>
      <c r="AE8" s="83"/>
      <c r="AF8" s="83"/>
      <c r="AG8" s="83"/>
      <c r="AH8" s="83"/>
      <c r="AI8" s="83"/>
      <c r="AJ8" s="83"/>
      <c r="AK8" s="4"/>
      <c r="AL8" s="71">
        <f>データ!$R$6</f>
        <v>6232</v>
      </c>
      <c r="AM8" s="71"/>
      <c r="AN8" s="71"/>
      <c r="AO8" s="71"/>
      <c r="AP8" s="71"/>
      <c r="AQ8" s="71"/>
      <c r="AR8" s="71"/>
      <c r="AS8" s="71"/>
      <c r="AT8" s="67">
        <f>データ!$S$6</f>
        <v>65.349999999999994</v>
      </c>
      <c r="AU8" s="68"/>
      <c r="AV8" s="68"/>
      <c r="AW8" s="68"/>
      <c r="AX8" s="68"/>
      <c r="AY8" s="68"/>
      <c r="AZ8" s="68"/>
      <c r="BA8" s="68"/>
      <c r="BB8" s="70">
        <f>データ!$T$6</f>
        <v>95.36</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2">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2">
      <c r="A10" s="2"/>
      <c r="B10" s="67" t="str">
        <f>データ!$N$6</f>
        <v>-</v>
      </c>
      <c r="C10" s="68"/>
      <c r="D10" s="68"/>
      <c r="E10" s="68"/>
      <c r="F10" s="68"/>
      <c r="G10" s="68"/>
      <c r="H10" s="68"/>
      <c r="I10" s="67">
        <f>データ!$O$6</f>
        <v>92.38</v>
      </c>
      <c r="J10" s="68"/>
      <c r="K10" s="68"/>
      <c r="L10" s="68"/>
      <c r="M10" s="68"/>
      <c r="N10" s="68"/>
      <c r="O10" s="69"/>
      <c r="P10" s="70">
        <f>データ!$P$6</f>
        <v>99.97</v>
      </c>
      <c r="Q10" s="70"/>
      <c r="R10" s="70"/>
      <c r="S10" s="70"/>
      <c r="T10" s="70"/>
      <c r="U10" s="70"/>
      <c r="V10" s="70"/>
      <c r="W10" s="71">
        <f>データ!$Q$6</f>
        <v>2470</v>
      </c>
      <c r="X10" s="71"/>
      <c r="Y10" s="71"/>
      <c r="Z10" s="71"/>
      <c r="AA10" s="71"/>
      <c r="AB10" s="71"/>
      <c r="AC10" s="71"/>
      <c r="AD10" s="2"/>
      <c r="AE10" s="2"/>
      <c r="AF10" s="2"/>
      <c r="AG10" s="2"/>
      <c r="AH10" s="4"/>
      <c r="AI10" s="4"/>
      <c r="AJ10" s="4"/>
      <c r="AK10" s="4"/>
      <c r="AL10" s="71">
        <f>データ!$U$6</f>
        <v>6209</v>
      </c>
      <c r="AM10" s="71"/>
      <c r="AN10" s="71"/>
      <c r="AO10" s="71"/>
      <c r="AP10" s="71"/>
      <c r="AQ10" s="71"/>
      <c r="AR10" s="71"/>
      <c r="AS10" s="71"/>
      <c r="AT10" s="67">
        <f>データ!$V$6</f>
        <v>7.9</v>
      </c>
      <c r="AU10" s="68"/>
      <c r="AV10" s="68"/>
      <c r="AW10" s="68"/>
      <c r="AX10" s="68"/>
      <c r="AY10" s="68"/>
      <c r="AZ10" s="68"/>
      <c r="BA10" s="68"/>
      <c r="BB10" s="70">
        <f>データ!$W$6</f>
        <v>785.95</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2">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psw/0HNeb1jIJ5lL0ZYqlR0hRNrGNev7NGPJBySN9U3cucdRLT6XOhwVKJmblXHsGKtlhThtjMD0MxpKVdlyHw==" saltValue="LO+UcKqi0CAgpByQcPRDN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2">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2">
      <c r="A6" s="29" t="s">
        <v>91</v>
      </c>
      <c r="B6" s="34">
        <f>B7</f>
        <v>2020</v>
      </c>
      <c r="C6" s="34">
        <f t="shared" ref="C6:W6" si="3">C7</f>
        <v>45811</v>
      </c>
      <c r="D6" s="34">
        <f t="shared" si="3"/>
        <v>46</v>
      </c>
      <c r="E6" s="34">
        <f t="shared" si="3"/>
        <v>1</v>
      </c>
      <c r="F6" s="34">
        <f t="shared" si="3"/>
        <v>0</v>
      </c>
      <c r="G6" s="34">
        <f t="shared" si="3"/>
        <v>1</v>
      </c>
      <c r="H6" s="34" t="str">
        <f t="shared" si="3"/>
        <v>宮城県　女川町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92.38</v>
      </c>
      <c r="P6" s="35">
        <f t="shared" si="3"/>
        <v>99.97</v>
      </c>
      <c r="Q6" s="35">
        <f t="shared" si="3"/>
        <v>2470</v>
      </c>
      <c r="R6" s="35">
        <f t="shared" si="3"/>
        <v>6232</v>
      </c>
      <c r="S6" s="35">
        <f t="shared" si="3"/>
        <v>65.349999999999994</v>
      </c>
      <c r="T6" s="35">
        <f t="shared" si="3"/>
        <v>95.36</v>
      </c>
      <c r="U6" s="35">
        <f t="shared" si="3"/>
        <v>6209</v>
      </c>
      <c r="V6" s="35">
        <f t="shared" si="3"/>
        <v>7.9</v>
      </c>
      <c r="W6" s="35">
        <f t="shared" si="3"/>
        <v>785.95</v>
      </c>
      <c r="X6" s="36">
        <f>IF(X7="",NA(),X7)</f>
        <v>89.27</v>
      </c>
      <c r="Y6" s="36">
        <f t="shared" ref="Y6:AG6" si="4">IF(Y7="",NA(),Y7)</f>
        <v>82.7</v>
      </c>
      <c r="Z6" s="36">
        <f t="shared" si="4"/>
        <v>85.63</v>
      </c>
      <c r="AA6" s="36">
        <f t="shared" si="4"/>
        <v>74.77</v>
      </c>
      <c r="AB6" s="36">
        <f t="shared" si="4"/>
        <v>95.33</v>
      </c>
      <c r="AC6" s="36">
        <f t="shared" si="4"/>
        <v>107.95</v>
      </c>
      <c r="AD6" s="36">
        <f t="shared" si="4"/>
        <v>104.47</v>
      </c>
      <c r="AE6" s="36">
        <f t="shared" si="4"/>
        <v>103.81</v>
      </c>
      <c r="AF6" s="36">
        <f t="shared" si="4"/>
        <v>104.35</v>
      </c>
      <c r="AG6" s="36">
        <f t="shared" si="4"/>
        <v>105.34</v>
      </c>
      <c r="AH6" s="35" t="str">
        <f>IF(AH7="","",IF(AH7="-","【-】","【"&amp;SUBSTITUTE(TEXT(AH7,"#,##0.00"),"-","△")&amp;"】"))</f>
        <v>【110.27】</v>
      </c>
      <c r="AI6" s="36">
        <f>IF(AI7="",NA(),AI7)</f>
        <v>423.45</v>
      </c>
      <c r="AJ6" s="36">
        <f t="shared" ref="AJ6:AR6" si="5">IF(AJ7="",NA(),AJ7)</f>
        <v>426.99</v>
      </c>
      <c r="AK6" s="36">
        <f t="shared" si="5"/>
        <v>465.9</v>
      </c>
      <c r="AL6" s="36">
        <f t="shared" si="5"/>
        <v>610.07000000000005</v>
      </c>
      <c r="AM6" s="36">
        <f t="shared" si="5"/>
        <v>731.27</v>
      </c>
      <c r="AN6" s="36">
        <f t="shared" si="5"/>
        <v>12.44</v>
      </c>
      <c r="AO6" s="36">
        <f t="shared" si="5"/>
        <v>16.399999999999999</v>
      </c>
      <c r="AP6" s="36">
        <f t="shared" si="5"/>
        <v>25.66</v>
      </c>
      <c r="AQ6" s="36">
        <f t="shared" si="5"/>
        <v>21.69</v>
      </c>
      <c r="AR6" s="36">
        <f t="shared" si="5"/>
        <v>24.04</v>
      </c>
      <c r="AS6" s="35" t="str">
        <f>IF(AS7="","",IF(AS7="-","【-】","【"&amp;SUBSTITUTE(TEXT(AS7,"#,##0.00"),"-","△")&amp;"】"))</f>
        <v>【1.15】</v>
      </c>
      <c r="AT6" s="36">
        <f>IF(AT7="",NA(),AT7)</f>
        <v>111.17</v>
      </c>
      <c r="AU6" s="36">
        <f t="shared" ref="AU6:BC6" si="6">IF(AU7="",NA(),AU7)</f>
        <v>102.14</v>
      </c>
      <c r="AV6" s="36">
        <f t="shared" si="6"/>
        <v>106.86</v>
      </c>
      <c r="AW6" s="36">
        <f t="shared" si="6"/>
        <v>105.92</v>
      </c>
      <c r="AX6" s="36">
        <f t="shared" si="6"/>
        <v>142.15</v>
      </c>
      <c r="AY6" s="36">
        <f t="shared" si="6"/>
        <v>371.89</v>
      </c>
      <c r="AZ6" s="36">
        <f t="shared" si="6"/>
        <v>293.23</v>
      </c>
      <c r="BA6" s="36">
        <f t="shared" si="6"/>
        <v>300.14</v>
      </c>
      <c r="BB6" s="36">
        <f t="shared" si="6"/>
        <v>301.04000000000002</v>
      </c>
      <c r="BC6" s="36">
        <f t="shared" si="6"/>
        <v>305.08</v>
      </c>
      <c r="BD6" s="35" t="str">
        <f>IF(BD7="","",IF(BD7="-","【-】","【"&amp;SUBSTITUTE(TEXT(BD7,"#,##0.00"),"-","△")&amp;"】"))</f>
        <v>【260.31】</v>
      </c>
      <c r="BE6" s="36">
        <f>IF(BE7="",NA(),BE7)</f>
        <v>155.49</v>
      </c>
      <c r="BF6" s="36">
        <f t="shared" ref="BF6:BN6" si="7">IF(BF7="",NA(),BF7)</f>
        <v>229.72</v>
      </c>
      <c r="BG6" s="36">
        <f t="shared" si="7"/>
        <v>283.39</v>
      </c>
      <c r="BH6" s="36">
        <f t="shared" si="7"/>
        <v>307.14999999999998</v>
      </c>
      <c r="BI6" s="36">
        <f t="shared" si="7"/>
        <v>290.42</v>
      </c>
      <c r="BJ6" s="36">
        <f t="shared" si="7"/>
        <v>483.11</v>
      </c>
      <c r="BK6" s="36">
        <f t="shared" si="7"/>
        <v>542.29999999999995</v>
      </c>
      <c r="BL6" s="36">
        <f t="shared" si="7"/>
        <v>566.65</v>
      </c>
      <c r="BM6" s="36">
        <f t="shared" si="7"/>
        <v>551.62</v>
      </c>
      <c r="BN6" s="36">
        <f t="shared" si="7"/>
        <v>585.59</v>
      </c>
      <c r="BO6" s="35" t="str">
        <f>IF(BO7="","",IF(BO7="-","【-】","【"&amp;SUBSTITUTE(TEXT(BO7,"#,##0.00"),"-","△")&amp;"】"))</f>
        <v>【275.67】</v>
      </c>
      <c r="BP6" s="36">
        <f>IF(BP7="",NA(),BP7)</f>
        <v>72.05</v>
      </c>
      <c r="BQ6" s="36">
        <f t="shared" ref="BQ6:BY6" si="8">IF(BQ7="",NA(),BQ7)</f>
        <v>60.24</v>
      </c>
      <c r="BR6" s="36">
        <f t="shared" si="8"/>
        <v>61.56</v>
      </c>
      <c r="BS6" s="36">
        <f t="shared" si="8"/>
        <v>52.12</v>
      </c>
      <c r="BT6" s="36">
        <f t="shared" si="8"/>
        <v>57.83</v>
      </c>
      <c r="BU6" s="36">
        <f t="shared" si="8"/>
        <v>93.28</v>
      </c>
      <c r="BV6" s="36">
        <f t="shared" si="8"/>
        <v>87.51</v>
      </c>
      <c r="BW6" s="36">
        <f t="shared" si="8"/>
        <v>84.77</v>
      </c>
      <c r="BX6" s="36">
        <f t="shared" si="8"/>
        <v>87.11</v>
      </c>
      <c r="BY6" s="36">
        <f t="shared" si="8"/>
        <v>82.78</v>
      </c>
      <c r="BZ6" s="35" t="str">
        <f>IF(BZ7="","",IF(BZ7="-","【-】","【"&amp;SUBSTITUTE(TEXT(BZ7,"#,##0.00"),"-","△")&amp;"】"))</f>
        <v>【100.05】</v>
      </c>
      <c r="CA6" s="36">
        <f>IF(CA7="",NA(),CA7)</f>
        <v>150.58000000000001</v>
      </c>
      <c r="CB6" s="36">
        <f t="shared" ref="CB6:CJ6" si="9">IF(CB7="",NA(),CB7)</f>
        <v>194.55</v>
      </c>
      <c r="CC6" s="36">
        <f t="shared" si="9"/>
        <v>188.6</v>
      </c>
      <c r="CD6" s="36">
        <f t="shared" si="9"/>
        <v>223.79</v>
      </c>
      <c r="CE6" s="36">
        <f t="shared" si="9"/>
        <v>200.23</v>
      </c>
      <c r="CF6" s="36">
        <f t="shared" si="9"/>
        <v>208.29</v>
      </c>
      <c r="CG6" s="36">
        <f t="shared" si="9"/>
        <v>218.42</v>
      </c>
      <c r="CH6" s="36">
        <f t="shared" si="9"/>
        <v>227.27</v>
      </c>
      <c r="CI6" s="36">
        <f t="shared" si="9"/>
        <v>223.98</v>
      </c>
      <c r="CJ6" s="36">
        <f t="shared" si="9"/>
        <v>225.09</v>
      </c>
      <c r="CK6" s="35" t="str">
        <f>IF(CK7="","",IF(CK7="-","【-】","【"&amp;SUBSTITUTE(TEXT(CK7,"#,##0.00"),"-","△")&amp;"】"))</f>
        <v>【166.40】</v>
      </c>
      <c r="CL6" s="36">
        <f>IF(CL7="",NA(),CL7)</f>
        <v>25</v>
      </c>
      <c r="CM6" s="36">
        <f t="shared" ref="CM6:CU6" si="10">IF(CM7="",NA(),CM7)</f>
        <v>24.8</v>
      </c>
      <c r="CN6" s="36">
        <f t="shared" si="10"/>
        <v>25.58</v>
      </c>
      <c r="CO6" s="36">
        <f t="shared" si="10"/>
        <v>24.54</v>
      </c>
      <c r="CP6" s="36">
        <f t="shared" si="10"/>
        <v>27.08</v>
      </c>
      <c r="CQ6" s="36">
        <f t="shared" si="10"/>
        <v>49.32</v>
      </c>
      <c r="CR6" s="36">
        <f t="shared" si="10"/>
        <v>50.24</v>
      </c>
      <c r="CS6" s="36">
        <f t="shared" si="10"/>
        <v>50.29</v>
      </c>
      <c r="CT6" s="36">
        <f t="shared" si="10"/>
        <v>49.64</v>
      </c>
      <c r="CU6" s="36">
        <f t="shared" si="10"/>
        <v>49.38</v>
      </c>
      <c r="CV6" s="35" t="str">
        <f>IF(CV7="","",IF(CV7="-","【-】","【"&amp;SUBSTITUTE(TEXT(CV7,"#,##0.00"),"-","△")&amp;"】"))</f>
        <v>【60.69】</v>
      </c>
      <c r="CW6" s="36">
        <f>IF(CW7="",NA(),CW7)</f>
        <v>84.5</v>
      </c>
      <c r="CX6" s="36">
        <f t="shared" ref="CX6:DF6" si="11">IF(CX7="",NA(),CX7)</f>
        <v>89.4</v>
      </c>
      <c r="CY6" s="36">
        <f t="shared" si="11"/>
        <v>87.09</v>
      </c>
      <c r="CZ6" s="36">
        <f t="shared" si="11"/>
        <v>88.65</v>
      </c>
      <c r="DA6" s="36">
        <f t="shared" si="11"/>
        <v>84.15</v>
      </c>
      <c r="DB6" s="36">
        <f t="shared" si="11"/>
        <v>79.34</v>
      </c>
      <c r="DC6" s="36">
        <f t="shared" si="11"/>
        <v>78.650000000000006</v>
      </c>
      <c r="DD6" s="36">
        <f t="shared" si="11"/>
        <v>77.73</v>
      </c>
      <c r="DE6" s="36">
        <f t="shared" si="11"/>
        <v>78.09</v>
      </c>
      <c r="DF6" s="36">
        <f t="shared" si="11"/>
        <v>78.010000000000005</v>
      </c>
      <c r="DG6" s="35" t="str">
        <f>IF(DG7="","",IF(DG7="-","【-】","【"&amp;SUBSTITUTE(TEXT(DG7,"#,##0.00"),"-","△")&amp;"】"))</f>
        <v>【89.82】</v>
      </c>
      <c r="DH6" s="36">
        <f>IF(DH7="",NA(),DH7)</f>
        <v>35.840000000000003</v>
      </c>
      <c r="DI6" s="36">
        <f t="shared" ref="DI6:DQ6" si="12">IF(DI7="",NA(),DI7)</f>
        <v>9.51</v>
      </c>
      <c r="DJ6" s="36">
        <f t="shared" si="12"/>
        <v>12.34</v>
      </c>
      <c r="DK6" s="36">
        <f t="shared" si="12"/>
        <v>7.85</v>
      </c>
      <c r="DL6" s="36">
        <f t="shared" si="12"/>
        <v>11.26</v>
      </c>
      <c r="DM6" s="36">
        <f t="shared" si="12"/>
        <v>48.3</v>
      </c>
      <c r="DN6" s="36">
        <f t="shared" si="12"/>
        <v>45.14</v>
      </c>
      <c r="DO6" s="36">
        <f t="shared" si="12"/>
        <v>45.85</v>
      </c>
      <c r="DP6" s="36">
        <f t="shared" si="12"/>
        <v>47.31</v>
      </c>
      <c r="DQ6" s="36">
        <f t="shared" si="12"/>
        <v>47.5</v>
      </c>
      <c r="DR6" s="35" t="str">
        <f>IF(DR7="","",IF(DR7="-","【-】","【"&amp;SUBSTITUTE(TEXT(DR7,"#,##0.00"),"-","△")&amp;"】"))</f>
        <v>【50.19】</v>
      </c>
      <c r="DS6" s="35">
        <f>IF(DS7="",NA(),DS7)</f>
        <v>0</v>
      </c>
      <c r="DT6" s="35">
        <f t="shared" ref="DT6:EB6" si="13">IF(DT7="",NA(),DT7)</f>
        <v>0</v>
      </c>
      <c r="DU6" s="35">
        <f t="shared" si="13"/>
        <v>0</v>
      </c>
      <c r="DV6" s="35">
        <f t="shared" si="13"/>
        <v>0</v>
      </c>
      <c r="DW6" s="35">
        <f t="shared" si="13"/>
        <v>0</v>
      </c>
      <c r="DX6" s="36">
        <f t="shared" si="13"/>
        <v>12.43</v>
      </c>
      <c r="DY6" s="36">
        <f t="shared" si="13"/>
        <v>13.58</v>
      </c>
      <c r="DZ6" s="36">
        <f t="shared" si="13"/>
        <v>14.13</v>
      </c>
      <c r="EA6" s="36">
        <f t="shared" si="13"/>
        <v>16.77</v>
      </c>
      <c r="EB6" s="36">
        <f t="shared" si="13"/>
        <v>17.399999999999999</v>
      </c>
      <c r="EC6" s="35" t="str">
        <f>IF(EC7="","",IF(EC7="-","【-】","【"&amp;SUBSTITUTE(TEXT(EC7,"#,##0.00"),"-","△")&amp;"】"))</f>
        <v>【20.63】</v>
      </c>
      <c r="ED6" s="35">
        <f>IF(ED7="",NA(),ED7)</f>
        <v>0</v>
      </c>
      <c r="EE6" s="35">
        <f t="shared" ref="EE6:EM6" si="14">IF(EE7="",NA(),EE7)</f>
        <v>0</v>
      </c>
      <c r="EF6" s="35">
        <f t="shared" si="14"/>
        <v>0</v>
      </c>
      <c r="EG6" s="35">
        <f t="shared" si="14"/>
        <v>0</v>
      </c>
      <c r="EH6" s="35">
        <f t="shared" si="14"/>
        <v>0</v>
      </c>
      <c r="EI6" s="36">
        <f t="shared" si="14"/>
        <v>0.46</v>
      </c>
      <c r="EJ6" s="36">
        <f t="shared" si="14"/>
        <v>0.44</v>
      </c>
      <c r="EK6" s="36">
        <f t="shared" si="14"/>
        <v>0.52</v>
      </c>
      <c r="EL6" s="36">
        <f t="shared" si="14"/>
        <v>0.47</v>
      </c>
      <c r="EM6" s="36">
        <f t="shared" si="14"/>
        <v>0.4</v>
      </c>
      <c r="EN6" s="35" t="str">
        <f>IF(EN7="","",IF(EN7="-","【-】","【"&amp;SUBSTITUTE(TEXT(EN7,"#,##0.00"),"-","△")&amp;"】"))</f>
        <v>【0.69】</v>
      </c>
    </row>
    <row r="7" spans="1:144" s="37" customFormat="1" x14ac:dyDescent="0.2">
      <c r="A7" s="29"/>
      <c r="B7" s="38">
        <v>2020</v>
      </c>
      <c r="C7" s="38">
        <v>45811</v>
      </c>
      <c r="D7" s="38">
        <v>46</v>
      </c>
      <c r="E7" s="38">
        <v>1</v>
      </c>
      <c r="F7" s="38">
        <v>0</v>
      </c>
      <c r="G7" s="38">
        <v>1</v>
      </c>
      <c r="H7" s="38" t="s">
        <v>92</v>
      </c>
      <c r="I7" s="38" t="s">
        <v>93</v>
      </c>
      <c r="J7" s="38" t="s">
        <v>94</v>
      </c>
      <c r="K7" s="38" t="s">
        <v>95</v>
      </c>
      <c r="L7" s="38" t="s">
        <v>96</v>
      </c>
      <c r="M7" s="38" t="s">
        <v>97</v>
      </c>
      <c r="N7" s="39" t="s">
        <v>98</v>
      </c>
      <c r="O7" s="39">
        <v>92.38</v>
      </c>
      <c r="P7" s="39">
        <v>99.97</v>
      </c>
      <c r="Q7" s="39">
        <v>2470</v>
      </c>
      <c r="R7" s="39">
        <v>6232</v>
      </c>
      <c r="S7" s="39">
        <v>65.349999999999994</v>
      </c>
      <c r="T7" s="39">
        <v>95.36</v>
      </c>
      <c r="U7" s="39">
        <v>6209</v>
      </c>
      <c r="V7" s="39">
        <v>7.9</v>
      </c>
      <c r="W7" s="39">
        <v>785.95</v>
      </c>
      <c r="X7" s="39">
        <v>89.27</v>
      </c>
      <c r="Y7" s="39">
        <v>82.7</v>
      </c>
      <c r="Z7" s="39">
        <v>85.63</v>
      </c>
      <c r="AA7" s="39">
        <v>74.77</v>
      </c>
      <c r="AB7" s="39">
        <v>95.33</v>
      </c>
      <c r="AC7" s="39">
        <v>107.95</v>
      </c>
      <c r="AD7" s="39">
        <v>104.47</v>
      </c>
      <c r="AE7" s="39">
        <v>103.81</v>
      </c>
      <c r="AF7" s="39">
        <v>104.35</v>
      </c>
      <c r="AG7" s="39">
        <v>105.34</v>
      </c>
      <c r="AH7" s="39">
        <v>110.27</v>
      </c>
      <c r="AI7" s="39">
        <v>423.45</v>
      </c>
      <c r="AJ7" s="39">
        <v>426.99</v>
      </c>
      <c r="AK7" s="39">
        <v>465.9</v>
      </c>
      <c r="AL7" s="39">
        <v>610.07000000000005</v>
      </c>
      <c r="AM7" s="39">
        <v>731.27</v>
      </c>
      <c r="AN7" s="39">
        <v>12.44</v>
      </c>
      <c r="AO7" s="39">
        <v>16.399999999999999</v>
      </c>
      <c r="AP7" s="39">
        <v>25.66</v>
      </c>
      <c r="AQ7" s="39">
        <v>21.69</v>
      </c>
      <c r="AR7" s="39">
        <v>24.04</v>
      </c>
      <c r="AS7" s="39">
        <v>1.1499999999999999</v>
      </c>
      <c r="AT7" s="39">
        <v>111.17</v>
      </c>
      <c r="AU7" s="39">
        <v>102.14</v>
      </c>
      <c r="AV7" s="39">
        <v>106.86</v>
      </c>
      <c r="AW7" s="39">
        <v>105.92</v>
      </c>
      <c r="AX7" s="39">
        <v>142.15</v>
      </c>
      <c r="AY7" s="39">
        <v>371.89</v>
      </c>
      <c r="AZ7" s="39">
        <v>293.23</v>
      </c>
      <c r="BA7" s="39">
        <v>300.14</v>
      </c>
      <c r="BB7" s="39">
        <v>301.04000000000002</v>
      </c>
      <c r="BC7" s="39">
        <v>305.08</v>
      </c>
      <c r="BD7" s="39">
        <v>260.31</v>
      </c>
      <c r="BE7" s="39">
        <v>155.49</v>
      </c>
      <c r="BF7" s="39">
        <v>229.72</v>
      </c>
      <c r="BG7" s="39">
        <v>283.39</v>
      </c>
      <c r="BH7" s="39">
        <v>307.14999999999998</v>
      </c>
      <c r="BI7" s="39">
        <v>290.42</v>
      </c>
      <c r="BJ7" s="39">
        <v>483.11</v>
      </c>
      <c r="BK7" s="39">
        <v>542.29999999999995</v>
      </c>
      <c r="BL7" s="39">
        <v>566.65</v>
      </c>
      <c r="BM7" s="39">
        <v>551.62</v>
      </c>
      <c r="BN7" s="39">
        <v>585.59</v>
      </c>
      <c r="BO7" s="39">
        <v>275.67</v>
      </c>
      <c r="BP7" s="39">
        <v>72.05</v>
      </c>
      <c r="BQ7" s="39">
        <v>60.24</v>
      </c>
      <c r="BR7" s="39">
        <v>61.56</v>
      </c>
      <c r="BS7" s="39">
        <v>52.12</v>
      </c>
      <c r="BT7" s="39">
        <v>57.83</v>
      </c>
      <c r="BU7" s="39">
        <v>93.28</v>
      </c>
      <c r="BV7" s="39">
        <v>87.51</v>
      </c>
      <c r="BW7" s="39">
        <v>84.77</v>
      </c>
      <c r="BX7" s="39">
        <v>87.11</v>
      </c>
      <c r="BY7" s="39">
        <v>82.78</v>
      </c>
      <c r="BZ7" s="39">
        <v>100.05</v>
      </c>
      <c r="CA7" s="39">
        <v>150.58000000000001</v>
      </c>
      <c r="CB7" s="39">
        <v>194.55</v>
      </c>
      <c r="CC7" s="39">
        <v>188.6</v>
      </c>
      <c r="CD7" s="39">
        <v>223.79</v>
      </c>
      <c r="CE7" s="39">
        <v>200.23</v>
      </c>
      <c r="CF7" s="39">
        <v>208.29</v>
      </c>
      <c r="CG7" s="39">
        <v>218.42</v>
      </c>
      <c r="CH7" s="39">
        <v>227.27</v>
      </c>
      <c r="CI7" s="39">
        <v>223.98</v>
      </c>
      <c r="CJ7" s="39">
        <v>225.09</v>
      </c>
      <c r="CK7" s="39">
        <v>166.4</v>
      </c>
      <c r="CL7" s="39">
        <v>25</v>
      </c>
      <c r="CM7" s="39">
        <v>24.8</v>
      </c>
      <c r="CN7" s="39">
        <v>25.58</v>
      </c>
      <c r="CO7" s="39">
        <v>24.54</v>
      </c>
      <c r="CP7" s="39">
        <v>27.08</v>
      </c>
      <c r="CQ7" s="39">
        <v>49.32</v>
      </c>
      <c r="CR7" s="39">
        <v>50.24</v>
      </c>
      <c r="CS7" s="39">
        <v>50.29</v>
      </c>
      <c r="CT7" s="39">
        <v>49.64</v>
      </c>
      <c r="CU7" s="39">
        <v>49.38</v>
      </c>
      <c r="CV7" s="39">
        <v>60.69</v>
      </c>
      <c r="CW7" s="39">
        <v>84.5</v>
      </c>
      <c r="CX7" s="39">
        <v>89.4</v>
      </c>
      <c r="CY7" s="39">
        <v>87.09</v>
      </c>
      <c r="CZ7" s="39">
        <v>88.65</v>
      </c>
      <c r="DA7" s="39">
        <v>84.15</v>
      </c>
      <c r="DB7" s="39">
        <v>79.34</v>
      </c>
      <c r="DC7" s="39">
        <v>78.650000000000006</v>
      </c>
      <c r="DD7" s="39">
        <v>77.73</v>
      </c>
      <c r="DE7" s="39">
        <v>78.09</v>
      </c>
      <c r="DF7" s="39">
        <v>78.010000000000005</v>
      </c>
      <c r="DG7" s="39">
        <v>89.82</v>
      </c>
      <c r="DH7" s="39">
        <v>35.840000000000003</v>
      </c>
      <c r="DI7" s="39">
        <v>9.51</v>
      </c>
      <c r="DJ7" s="39">
        <v>12.34</v>
      </c>
      <c r="DK7" s="39">
        <v>7.85</v>
      </c>
      <c r="DL7" s="39">
        <v>11.26</v>
      </c>
      <c r="DM7" s="39">
        <v>48.3</v>
      </c>
      <c r="DN7" s="39">
        <v>45.14</v>
      </c>
      <c r="DO7" s="39">
        <v>45.85</v>
      </c>
      <c r="DP7" s="39">
        <v>47.31</v>
      </c>
      <c r="DQ7" s="39">
        <v>47.5</v>
      </c>
      <c r="DR7" s="39">
        <v>50.19</v>
      </c>
      <c r="DS7" s="39">
        <v>0</v>
      </c>
      <c r="DT7" s="39">
        <v>0</v>
      </c>
      <c r="DU7" s="39">
        <v>0</v>
      </c>
      <c r="DV7" s="39">
        <v>0</v>
      </c>
      <c r="DW7" s="39">
        <v>0</v>
      </c>
      <c r="DX7" s="39">
        <v>12.43</v>
      </c>
      <c r="DY7" s="39">
        <v>13.58</v>
      </c>
      <c r="DZ7" s="39">
        <v>14.13</v>
      </c>
      <c r="EA7" s="39">
        <v>16.77</v>
      </c>
      <c r="EB7" s="39">
        <v>17.399999999999999</v>
      </c>
      <c r="EC7" s="39">
        <v>20.63</v>
      </c>
      <c r="ED7" s="39">
        <v>0</v>
      </c>
      <c r="EE7" s="39">
        <v>0</v>
      </c>
      <c r="EF7" s="39">
        <v>0</v>
      </c>
      <c r="EG7" s="39">
        <v>0</v>
      </c>
      <c r="EH7" s="39">
        <v>0</v>
      </c>
      <c r="EI7" s="39">
        <v>0.46</v>
      </c>
      <c r="EJ7" s="39">
        <v>0.44</v>
      </c>
      <c r="EK7" s="39">
        <v>0.52</v>
      </c>
      <c r="EL7" s="39">
        <v>0.47</v>
      </c>
      <c r="EM7" s="39">
        <v>0.4</v>
      </c>
      <c r="EN7" s="39">
        <v>0.69</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2">
      <c r="B11">
        <v>4</v>
      </c>
      <c r="C11">
        <v>3</v>
      </c>
      <c r="D11">
        <v>2</v>
      </c>
      <c r="E11">
        <v>1</v>
      </c>
      <c r="F11">
        <v>0</v>
      </c>
      <c r="G11" t="s">
        <v>104</v>
      </c>
    </row>
    <row r="12" spans="1:144" x14ac:dyDescent="0.2">
      <c r="B12">
        <v>1</v>
      </c>
      <c r="C12">
        <v>1</v>
      </c>
      <c r="D12">
        <v>1</v>
      </c>
      <c r="E12">
        <v>1</v>
      </c>
      <c r="F12">
        <v>2</v>
      </c>
      <c r="G12" t="s">
        <v>105</v>
      </c>
    </row>
    <row r="13" spans="1:144" x14ac:dyDescent="0.2">
      <c r="B13" t="s">
        <v>106</v>
      </c>
      <c r="C13" t="s">
        <v>107</v>
      </c>
      <c r="D13" t="s">
        <v>106</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kensetu02</cp:lastModifiedBy>
  <dcterms:created xsi:type="dcterms:W3CDTF">2021-12-03T06:43:41Z</dcterms:created>
  <dcterms:modified xsi:type="dcterms:W3CDTF">2022-01-27T04:15:06Z</dcterms:modified>
  <cp:category/>
</cp:coreProperties>
</file>