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U0420\Desktop\20220114090646_【依頼】公営企業に係る経営比較分析表（令和２年度決算）の分析等について\"/>
    </mc:Choice>
  </mc:AlternateContent>
  <xr:revisionPtr revIDLastSave="0" documentId="13_ncr:1_{A8F4F4A4-CD94-48A2-A100-2834C20ED1F1}" xr6:coauthVersionLast="36" xr6:coauthVersionMax="36" xr10:uidLastSave="{00000000-0000-0000-0000-000000000000}"/>
  <workbookProtection workbookAlgorithmName="SHA-512" workbookHashValue="4PeyWpZwobuBUcDOFS+qx8aVeTmUX6Qu29Ed7Y+5tGzCjc18i3/ZUA2BUXYeX9riKzz9gXTzBUzAr4sbxstPig==" workbookSaltValue="qDHMad9DSxCaDJfiuEjR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AL10" i="4"/>
  <c r="W10" i="4"/>
  <c r="BB8" i="4"/>
  <c r="AL8" i="4"/>
  <c r="AD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<sst xmlns="http://schemas.openxmlformats.org/spreadsheetml/2006/main" count="236" uniqueCount="117">
  <si>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</si>
  <si>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</si>
  <si>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</si>
  <si>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</si>
  <si>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</si>
  <si>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</si>
  <si>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</si>
  <si>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</si>
  <si>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</si>
  <si>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</si>
  <si>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</si>
  <si>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</si>
  <si>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</si>
  <si>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</si>
  <si>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</si>
  <si>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</si>
  <si>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</si>
  <si>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</si>
  <si>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</si>
  <si>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</si>
  <si>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</si>
  <si>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</si>
  <si>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</si>
  <si>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</si>
  <si>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</si>
  <si>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</si>
  <si>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</si>
  <si>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</si>
  <si>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</si>
  <si>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</si>
  <si>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</si>
  <si>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</si>
  <si>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</si>
  <si>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</si>
  <si>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</si>
  <si>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</si>
  <si>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</si>
  <si>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</si>
  <si>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</si>
  <si>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</si>
  <si>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</si>
  <si>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</si>
  <si>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</si>
  <si>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</si>
  <si>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</si>
  <si>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</si>
  <si>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</si>
  <si>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</si>
  <si>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</si>
  <si>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</si>
  <si>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</si>
  <si>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</si>
  <si>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</si>
  <si>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</si>
  <si>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</si>
  <si>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</si>
  <si>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</si>
  <si>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</si>
  <si>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</si>
  <si>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</si>
  <si>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</si>
  <si>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</si>
  <si>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</si>
  <si>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</si>
  <si>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</si>
  <si>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</si>
  <si>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</si>
  <si>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</si>
  <si>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</si>
  <si>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</si>
  <si>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</si>
  <si>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</si>
  <si>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</si>
  <si>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</si>
  <si>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</si>
  <si>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</si>
  <si>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</si>
  <si>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</si>
  <si>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</si>
  <si>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</si>
  <si>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</si>
  <si>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</si>
  <si>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</si>
  <si>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</si>
  <si>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</si>
  <si>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</si>
  <si>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</si>
  <si>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</si>
  <si>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</si>
  <si>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</si>
  <si>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</si>
  <si>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</si>
  <si>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</si>
  <si>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</si>
  <si>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</si>
  <si>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</si>
  <si>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</si>
  <si>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</si>
  <si>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</si>
  <si>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</si>
  <si>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</si>
  <si>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</si>
  <si>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</si>
  <si>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</si>
  <si>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</si>
  <si>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</si>
  <si>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</si>
  <si>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</si>
  <si>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</si>
  <si>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</si>
  <si>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</si>
  <si>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</si>
  <si>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</si>
  <si>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</si>
  <si>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③流動比率について
　類似団体平均値を上回っているものの、100％を下回っている。これは、平成27年度まで法非適会計であったため、現金の蓄積がなかったことが要因と考えられる。今後の現金残高の見込みを把握しつつ、資金不足に陥らないよう支払能力の確保に努める。
④企業債残高対事業規模比率について
　類似団体を上回っている。下水道区域の拡張期であるため、企業債残高が短期的に大きく減少することは見込めないが、収入の適正化を図るなど、自己資金を確保し、企業債借入の抑制に努める。
⑤経費回収率について
　100％を下回っている。費用が過大とならないよう抑制に努めるとともに有収水量の増加と収入の適正化を図っていく。
⑥汚水処理原価について
　類似団体を上回っている。今後も整備が続くため、費用が過大とならないよう抑制に努めるとともに有収水量が伸びるよう普及活動に努める。
⑧水洗化率について
　整備途中であるため、水洗化率が伸びにくい状況である。整備率の向上に併せ、新規供用開始区域及び既供与開始区域の未接続者に対し、さらなる普及活動に努める。</t>
    <phoneticPr fontId="4"/>
  </si>
  <si>
    <t>①有形固定資産減価償却率について
　マンホールポンプ等の機器が耐用年数を迎えようとしているため、計画的に順次更新を行わなければならない。</t>
    <phoneticPr fontId="4"/>
  </si>
  <si>
    <t>　短期的な課題としては、水洗化率の向上が挙げられる。
　水洗化率を向上させることが、料金収入の向上に繋がり、経費回収率等の他の指標の改善も期待できる。
　中長期的な課題としては、汚水管きょ整備の完了が挙げられる。また、企業債償還の増大により厳しい経営状況となることが見込まれる。
　整備工事を早期に完成させ、より多くの住民に利用してもらえる環境を作るとともに収入の適正化の検討を行い、経営の健全化に努めていく。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</si>
</sst>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5-46E6-B332-B0E7158377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3195-46E6-B332-B0E7158377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C8-4DC1-812D-69C5734CD6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2FC8-4DC1-812D-69C5734CD6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c:v>
                </c:pt>
                <c:pt idx="1">
                  <c:v>74.31</c:v>
                </c:pt>
                <c:pt idx="2">
                  <c:v>76.760000000000005</c:v>
                </c:pt>
                <c:pt idx="3">
                  <c:v>78.14</c:v>
                </c:pt>
                <c:pt idx="4">
                  <c:v>77.88</c:v>
                </c:pt>
              </c:numCache>
            </c:numRef>
          </c:val>
          <c:extLst>
            <c:ext xmlns:c16="http://schemas.microsoft.com/office/drawing/2014/chart" uri="{C3380CC4-5D6E-409C-BE32-E72D297353CC}">
              <c16:uniqueId val="{00000000-D5CA-424F-8958-5C41360275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D5CA-424F-8958-5C41360275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99.05</c:v>
                </c:pt>
                <c:pt idx="1">
                  <c:v>101.48</c:v>
                </c:pt>
                <c:pt idx="2">
                  <c:v>100.96</c:v>
                </c:pt>
                <c:pt idx="3">
                  <c:v>100.91</c:v>
                </c:pt>
                <c:pt idx="4">
                  <c:v>101.72</c:v>
                </c:pt>
              </c:numCache>
            </c:numRef>
          </c:val>
          <c:extLst>
            <c:ext xmlns:c16="http://schemas.microsoft.com/office/drawing/2014/chart" uri="{C3380CC4-5D6E-409C-BE32-E72D297353CC}">
              <c16:uniqueId val="{00000000-34EF-4874-A994-7F0A566628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c:ext xmlns:c16="http://schemas.microsoft.com/office/drawing/2014/chart" uri="{C3380CC4-5D6E-409C-BE32-E72D297353CC}">
              <c16:uniqueId val="{00000001-34EF-4874-A994-7F0A566628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27.49</c:v>
                </c:pt>
                <c:pt idx="1">
                  <c:v>27.48</c:v>
                </c:pt>
                <c:pt idx="2">
                  <c:v>28.42</c:v>
                </c:pt>
                <c:pt idx="3">
                  <c:v>29.41</c:v>
                </c:pt>
                <c:pt idx="4">
                  <c:v>29.73</c:v>
                </c:pt>
              </c:numCache>
            </c:numRef>
          </c:val>
          <c:extLst>
            <c:ext xmlns:c16="http://schemas.microsoft.com/office/drawing/2014/chart" uri="{C3380CC4-5D6E-409C-BE32-E72D297353CC}">
              <c16:uniqueId val="{00000000-A9F1-463E-8EC0-BD8EE51E1F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c:ext xmlns:c16="http://schemas.microsoft.com/office/drawing/2014/chart" uri="{C3380CC4-5D6E-409C-BE32-E72D297353CC}">
              <c16:uniqueId val="{00000001-A9F1-463E-8EC0-BD8EE51E1F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A0-47C9-8D49-D83CE51073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A0-47C9-8D49-D83CE51073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3.16</c:v>
                </c:pt>
                <c:pt idx="1">
                  <c:v>0</c:v>
                </c:pt>
                <c:pt idx="2">
                  <c:v>0</c:v>
                </c:pt>
                <c:pt idx="3">
                  <c:v>0</c:v>
                </c:pt>
                <c:pt idx="4">
                  <c:v>0</c:v>
                </c:pt>
              </c:numCache>
            </c:numRef>
          </c:val>
          <c:extLst>
            <c:ext xmlns:c16="http://schemas.microsoft.com/office/drawing/2014/chart" uri="{C3380CC4-5D6E-409C-BE32-E72D297353CC}">
              <c16:uniqueId val="{00000000-54CA-4A7A-BBAC-D6455FB451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c:ext xmlns:c16="http://schemas.microsoft.com/office/drawing/2014/chart" uri="{C3380CC4-5D6E-409C-BE32-E72D297353CC}">
              <c16:uniqueId val="{00000001-54CA-4A7A-BBAC-D6455FB451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53.38</c:v>
                </c:pt>
                <c:pt idx="1">
                  <c:v>49.34</c:v>
                </c:pt>
                <c:pt idx="2">
                  <c:v>61.58</c:v>
                </c:pt>
                <c:pt idx="3">
                  <c:v>65.84</c:v>
                </c:pt>
                <c:pt idx="4">
                  <c:v>55.72</c:v>
                </c:pt>
              </c:numCache>
            </c:numRef>
          </c:val>
          <c:extLst>
            <c:ext xmlns:c16="http://schemas.microsoft.com/office/drawing/2014/chart" uri="{C3380CC4-5D6E-409C-BE32-E72D297353CC}">
              <c16:uniqueId val="{00000000-E451-47C5-97E7-3A8E20B115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c:ext xmlns:c16="http://schemas.microsoft.com/office/drawing/2014/chart" uri="{C3380CC4-5D6E-409C-BE32-E72D297353CC}">
              <c16:uniqueId val="{00000001-E451-47C5-97E7-3A8E20B115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2906.99</c:v>
                </c:pt>
                <c:pt idx="1">
                  <c:v>2881.14</c:v>
                </c:pt>
                <c:pt idx="2">
                  <c:v>3358.39</c:v>
                </c:pt>
                <c:pt idx="3">
                  <c:v>2886.27</c:v>
                </c:pt>
                <c:pt idx="4">
                  <c:v>2832.3</c:v>
                </c:pt>
              </c:numCache>
            </c:numRef>
          </c:val>
          <c:extLst>
            <c:ext xmlns:c16="http://schemas.microsoft.com/office/drawing/2014/chart" uri="{C3380CC4-5D6E-409C-BE32-E72D297353CC}">
              <c16:uniqueId val="{00000000-FA93-4188-9B74-8889391A4D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FA93-4188-9B74-8889391A4D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93.91</c:v>
                </c:pt>
                <c:pt idx="1">
                  <c:v>91.75</c:v>
                </c:pt>
                <c:pt idx="2">
                  <c:v>69.41</c:v>
                </c:pt>
                <c:pt idx="3">
                  <c:v>69.790000000000006</c:v>
                </c:pt>
                <c:pt idx="4">
                  <c:v>96.93</c:v>
                </c:pt>
              </c:numCache>
            </c:numRef>
          </c:val>
          <c:extLst>
            <c:ext xmlns:c16="http://schemas.microsoft.com/office/drawing/2014/chart" uri="{C3380CC4-5D6E-409C-BE32-E72D297353CC}">
              <c16:uniqueId val="{00000000-017E-4771-A847-2A5BCA6BD8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017E-4771-A847-2A5BCA6BD8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209.61</c:v>
                </c:pt>
                <c:pt idx="1">
                  <c:v>214.68</c:v>
                </c:pt>
                <c:pt idx="2">
                  <c:v>282.45</c:v>
                </c:pt>
                <c:pt idx="3">
                  <c:v>281.44</c:v>
                </c:pt>
                <c:pt idx="4">
                  <c:v>202.91</c:v>
                </c:pt>
              </c:numCache>
            </c:numRef>
          </c:val>
          <c:extLst>
            <c:ext xmlns:c16="http://schemas.microsoft.com/office/drawing/2014/chart" uri="{C3380CC4-5D6E-409C-BE32-E72D297353CC}">
              <c16:uniqueId val="{00000000-2950-4DC0-A1D9-51CABCD699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2950-4DC0-A1D9-51CABCD699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24213</v>
      </c>
      <c r="AM8" s="69"/>
      <c r="AN8" s="69"/>
      <c r="AO8" s="69"/>
      <c r="AP8" s="69"/>
      <c r="AQ8" s="69"/>
      <c r="AR8" s="69"/>
      <c r="AS8" s="69"/>
      <c r="AT8" s="68">
        <f>データ!T6</f>
        <v>74.989999999999995</v>
      </c>
      <c r="AU8" s="68"/>
      <c r="AV8" s="68"/>
      <c r="AW8" s="68"/>
      <c r="AX8" s="68"/>
      <c r="AY8" s="68"/>
      <c r="AZ8" s="68"/>
      <c r="BA8" s="68"/>
      <c r="BB8" s="68">
        <f>データ!U6</f>
        <v>322.88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45.9</v>
      </c>
      <c r="J10" s="68"/>
      <c r="K10" s="68"/>
      <c r="L10" s="68"/>
      <c r="M10" s="68"/>
      <c r="N10" s="68"/>
      <c r="O10" s="68"/>
      <c r="P10" s="68">
        <f>データ!P6</f>
        <v>44.66</v>
      </c>
      <c r="Q10" s="68"/>
      <c r="R10" s="68"/>
      <c r="S10" s="68"/>
      <c r="T10" s="68"/>
      <c r="U10" s="68"/>
      <c r="V10" s="68"/>
      <c r="W10" s="68">
        <f>データ!Q6</f>
        <v>98.01</v>
      </c>
      <c r="X10" s="68"/>
      <c r="Y10" s="68"/>
      <c r="Z10" s="68"/>
      <c r="AA10" s="68"/>
      <c r="AB10" s="68"/>
      <c r="AC10" s="68"/>
      <c r="AD10" s="69">
        <f>データ!R6</f>
        <v>3740</v>
      </c>
      <c r="AE10" s="69"/>
      <c r="AF10" s="69"/>
      <c r="AG10" s="69"/>
      <c r="AH10" s="69"/>
      <c r="AI10" s="69"/>
      <c r="AJ10" s="69"/>
      <c r="AK10" s="2"/>
      <c r="AL10" s="69">
        <f>データ!V6</f>
        <v>10762</v>
      </c>
      <c r="AM10" s="69"/>
      <c r="AN10" s="69"/>
      <c r="AO10" s="69"/>
      <c r="AP10" s="69"/>
      <c r="AQ10" s="69"/>
      <c r="AR10" s="69"/>
      <c r="AS10" s="69"/>
      <c r="AT10" s="68">
        <f>データ!W6</f>
        <v>3.47</v>
      </c>
      <c r="AU10" s="68"/>
      <c r="AV10" s="68"/>
      <c r="AW10" s="68"/>
      <c r="AX10" s="68"/>
      <c r="AY10" s="68"/>
      <c r="AZ10" s="68"/>
      <c r="BA10" s="68"/>
      <c r="BB10" s="68">
        <f>データ!X6</f>
        <v>3101.44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P2KkTzhaymKy1Rfvt4jTtuKHL7SY4QwDIZ0+J+LtUpq2JpwkAbZnatkxJFCPnlbfJUtf5hTJIgkhSWwm5eZ0A==" saltValue="le5FEzb7xK8h7QdeBKI+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45055</v>
      </c>
      <c r="D6" s="33">
        <f t="shared" si="3"/>
        <v>46</v>
      </c>
      <c r="E6" s="33">
        <f t="shared" si="3"/>
        <v>17</v>
      </c>
      <c r="F6" s="33">
        <f t="shared" si="3"/>
        <v>1</v>
      </c>
      <c r="G6" s="33">
        <f t="shared" si="3"/>
        <v>0</v>
      </c>
      <c r="H6" s="33" t="str">
        <f t="shared" si="3"/>
        <v>宮城県　美里町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45.9</v>
      </c>
      <c r="P6" s="34">
        <f t="shared" si="3"/>
        <v>44.66</v>
      </c>
      <c r="Q6" s="34">
        <f t="shared" si="3"/>
        <v>98.01</v>
      </c>
      <c r="R6" s="34">
        <f t="shared" si="3"/>
        <v>3740</v>
      </c>
      <c r="S6" s="34">
        <f t="shared" si="3"/>
        <v>24213</v>
      </c>
      <c r="T6" s="34">
        <f t="shared" si="3"/>
        <v>74.989999999999995</v>
      </c>
      <c r="U6" s="34">
        <f t="shared" si="3"/>
        <v>322.88</v>
      </c>
      <c r="V6" s="34">
        <f t="shared" si="3"/>
        <v>10762</v>
      </c>
      <c r="W6" s="34">
        <f t="shared" si="3"/>
        <v>3.47</v>
      </c>
      <c r="X6" s="34">
        <f t="shared" si="3"/>
        <v>3101.44</v>
      </c>
      <c r="Y6" s="35">
        <f>IF(Y7="",NA(),Y7)</f>
        <v>99.05</v>
      </c>
      <c r="Z6" s="35">
        <f t="shared" ref="Z6:AH6" si="4">IF(Z7="",NA(),Z7)</f>
        <v>101.48</v>
      </c>
      <c r="AA6" s="35">
        <f t="shared" si="4"/>
        <v>100.96</v>
      </c>
      <c r="AB6" s="35">
        <f t="shared" si="4"/>
        <v>100.91</v>
      </c>
      <c r="AC6" s="35">
        <f t="shared" si="4"/>
        <v>101.72</v>
      </c>
      <c r="AD6" s="35">
        <f t="shared" si="4"/>
        <v>106.85</v>
      </c>
      <c r="AE6" s="35">
        <f t="shared" si="4"/>
        <v>108.11</v>
      </c>
      <c r="AF6" s="35">
        <f t="shared" si="4"/>
        <v>104.14</v>
      </c>
      <c r="AG6" s="35">
        <f t="shared" si="4"/>
        <v>106.57</v>
      </c>
      <c r="AH6" s="35">
        <f t="shared" si="4"/>
        <v>107.21</v>
      </c>
      <c r="AI6" s="34" t="str">
        <f>IF(AI7="","",IF(AI7="-","【-】","【"&amp;SUBSTITUTE(TEXT(AI7,"#,##0.00"),"-","△")&amp;"】"))</f>
        <v>【106.67】</v>
      </c>
      <c r="AJ6" s="35">
        <f>IF(AJ7="",NA(),AJ7)</f>
        <v>3.16</v>
      </c>
      <c r="AK6" s="34">
        <f t="shared" ref="AK6:AS6" si="5">IF(AK7="",NA(),AK7)</f>
        <v>0</v>
      </c>
      <c r="AL6" s="34">
        <f t="shared" si="5"/>
        <v>0</v>
      </c>
      <c r="AM6" s="34">
        <f t="shared" si="5"/>
        <v>0</v>
      </c>
      <c r="AN6" s="34">
        <f t="shared" si="5"/>
        <v>0</v>
      </c>
      <c r="AO6" s="35">
        <f t="shared" si="5"/>
        <v>92.92</v>
      </c>
      <c r="AP6" s="35">
        <f t="shared" si="5"/>
        <v>86.54</v>
      </c>
      <c r="AQ6" s="35">
        <f t="shared" si="5"/>
        <v>73.180000000000007</v>
      </c>
      <c r="AR6" s="35">
        <f t="shared" si="5"/>
        <v>53.44</v>
      </c>
      <c r="AS6" s="35">
        <f t="shared" si="5"/>
        <v>43.71</v>
      </c>
      <c r="AT6" s="34" t="str">
        <f>IF(AT7="","",IF(AT7="-","【-】","【"&amp;SUBSTITUTE(TEXT(AT7,"#,##0.00"),"-","△")&amp;"】"))</f>
        <v>【3.64】</v>
      </c>
      <c r="AU6" s="35">
        <f>IF(AU7="",NA(),AU7)</f>
        <v>53.38</v>
      </c>
      <c r="AV6" s="35">
        <f t="shared" ref="AV6:BD6" si="6">IF(AV7="",NA(),AV7)</f>
        <v>49.34</v>
      </c>
      <c r="AW6" s="35">
        <f t="shared" si="6"/>
        <v>61.58</v>
      </c>
      <c r="AX6" s="35">
        <f t="shared" si="6"/>
        <v>65.84</v>
      </c>
      <c r="AY6" s="35">
        <f t="shared" si="6"/>
        <v>55.72</v>
      </c>
      <c r="AZ6" s="35">
        <f t="shared" si="6"/>
        <v>50.66</v>
      </c>
      <c r="BA6" s="35">
        <f t="shared" si="6"/>
        <v>62.25</v>
      </c>
      <c r="BB6" s="35">
        <f t="shared" si="6"/>
        <v>52.32</v>
      </c>
      <c r="BC6" s="35">
        <f t="shared" si="6"/>
        <v>47.03</v>
      </c>
      <c r="BD6" s="35">
        <f t="shared" si="6"/>
        <v>40.67</v>
      </c>
      <c r="BE6" s="34" t="str">
        <f>IF(BE7="","",IF(BE7="-","【-】","【"&amp;SUBSTITUTE(TEXT(BE7,"#,##0.00"),"-","△")&amp;"】"))</f>
        <v>【67.52】</v>
      </c>
      <c r="BF6" s="35">
        <f>IF(BF7="",NA(),BF7)</f>
        <v>2906.99</v>
      </c>
      <c r="BG6" s="35">
        <f t="shared" ref="BG6:BO6" si="7">IF(BG7="",NA(),BG7)</f>
        <v>2881.14</v>
      </c>
      <c r="BH6" s="35">
        <f t="shared" si="7"/>
        <v>3358.39</v>
      </c>
      <c r="BI6" s="35">
        <f t="shared" si="7"/>
        <v>2886.27</v>
      </c>
      <c r="BJ6" s="35">
        <f t="shared" si="7"/>
        <v>2832.3</v>
      </c>
      <c r="BK6" s="35">
        <f t="shared" si="7"/>
        <v>1111.31</v>
      </c>
      <c r="BL6" s="35">
        <f t="shared" si="7"/>
        <v>966.33</v>
      </c>
      <c r="BM6" s="35">
        <f t="shared" si="7"/>
        <v>958.81</v>
      </c>
      <c r="BN6" s="35">
        <f t="shared" si="7"/>
        <v>1001.3</v>
      </c>
      <c r="BO6" s="35">
        <f t="shared" si="7"/>
        <v>1050.51</v>
      </c>
      <c r="BP6" s="34" t="str">
        <f>IF(BP7="","",IF(BP7="-","【-】","【"&amp;SUBSTITUTE(TEXT(BP7,"#,##0.00"),"-","△")&amp;"】"))</f>
        <v>【705.21】</v>
      </c>
      <c r="BQ6" s="35">
        <f>IF(BQ7="",NA(),BQ7)</f>
        <v>93.91</v>
      </c>
      <c r="BR6" s="35">
        <f t="shared" ref="BR6:BZ6" si="8">IF(BR7="",NA(),BR7)</f>
        <v>91.75</v>
      </c>
      <c r="BS6" s="35">
        <f t="shared" si="8"/>
        <v>69.41</v>
      </c>
      <c r="BT6" s="35">
        <f t="shared" si="8"/>
        <v>69.790000000000006</v>
      </c>
      <c r="BU6" s="35">
        <f t="shared" si="8"/>
        <v>96.93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209.61</v>
      </c>
      <c r="CC6" s="35">
        <f t="shared" ref="CC6:CK6" si="9">IF(CC7="",NA(),CC7)</f>
        <v>214.68</v>
      </c>
      <c r="CD6" s="35">
        <f t="shared" si="9"/>
        <v>282.45</v>
      </c>
      <c r="CE6" s="35">
        <f t="shared" si="9"/>
        <v>281.44</v>
      </c>
      <c r="CF6" s="35">
        <f t="shared" si="9"/>
        <v>202.91</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74</v>
      </c>
      <c r="CY6" s="35">
        <f t="shared" ref="CY6:DG6" si="11">IF(CY7="",NA(),CY7)</f>
        <v>74.31</v>
      </c>
      <c r="CZ6" s="35">
        <f t="shared" si="11"/>
        <v>76.760000000000005</v>
      </c>
      <c r="DA6" s="35">
        <f t="shared" si="11"/>
        <v>78.14</v>
      </c>
      <c r="DB6" s="35">
        <f t="shared" si="11"/>
        <v>77.88</v>
      </c>
      <c r="DC6" s="35">
        <f t="shared" si="11"/>
        <v>83.91</v>
      </c>
      <c r="DD6" s="35">
        <f t="shared" si="11"/>
        <v>83.51</v>
      </c>
      <c r="DE6" s="35">
        <f t="shared" si="11"/>
        <v>83.02</v>
      </c>
      <c r="DF6" s="35">
        <f t="shared" si="11"/>
        <v>82.55</v>
      </c>
      <c r="DG6" s="35">
        <f t="shared" si="11"/>
        <v>82.08</v>
      </c>
      <c r="DH6" s="34" t="str">
        <f>IF(DH7="","",IF(DH7="-","【-】","【"&amp;SUBSTITUTE(TEXT(DH7,"#,##0.00"),"-","△")&amp;"】"))</f>
        <v>【95.57】</v>
      </c>
      <c r="DI6" s="35">
        <f>IF(DI7="",NA(),DI7)</f>
        <v>27.49</v>
      </c>
      <c r="DJ6" s="35">
        <f t="shared" ref="DJ6:DR6" si="12">IF(DJ7="",NA(),DJ7)</f>
        <v>27.48</v>
      </c>
      <c r="DK6" s="35">
        <f t="shared" si="12"/>
        <v>28.42</v>
      </c>
      <c r="DL6" s="35">
        <f t="shared" si="12"/>
        <v>29.41</v>
      </c>
      <c r="DM6" s="35">
        <f t="shared" si="12"/>
        <v>29.73</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45055</v>
      </c>
      <c r="D7" s="37">
        <v>46</v>
      </c>
      <c r="E7" s="37">
        <v>17</v>
      </c>
      <c r="F7" s="37">
        <v>1</v>
      </c>
      <c r="G7" s="37">
        <v>0</v>
      </c>
      <c r="H7" s="37" t="s">
        <v>96</v>
      </c>
      <c r="I7" s="37" t="s">
        <v>97</v>
      </c>
      <c r="J7" s="37" t="s">
        <v>98</v>
      </c>
      <c r="K7" s="37" t="s">
        <v>99</v>
      </c>
      <c r="L7" s="37" t="s">
        <v>100</v>
      </c>
      <c r="M7" s="37" t="s">
        <v>101</v>
      </c>
      <c r="N7" s="38" t="s">
        <v>102</v>
      </c>
      <c r="O7" s="38">
        <v>45.9</v>
      </c>
      <c r="P7" s="38">
        <v>44.66</v>
      </c>
      <c r="Q7" s="38">
        <v>98.01</v>
      </c>
      <c r="R7" s="38">
        <v>3740</v>
      </c>
      <c r="S7" s="38">
        <v>24213</v>
      </c>
      <c r="T7" s="38">
        <v>74.989999999999995</v>
      </c>
      <c r="U7" s="38">
        <v>322.88</v>
      </c>
      <c r="V7" s="38">
        <v>10762</v>
      </c>
      <c r="W7" s="38">
        <v>3.47</v>
      </c>
      <c r="X7" s="38">
        <v>3101.44</v>
      </c>
      <c r="Y7" s="38">
        <v>99.05</v>
      </c>
      <c r="Z7" s="38">
        <v>101.48</v>
      </c>
      <c r="AA7" s="38">
        <v>100.96</v>
      </c>
      <c r="AB7" s="38">
        <v>100.91</v>
      </c>
      <c r="AC7" s="38">
        <v>101.72</v>
      </c>
      <c r="AD7" s="38">
        <v>106.85</v>
      </c>
      <c r="AE7" s="38">
        <v>108.11</v>
      </c>
      <c r="AF7" s="38">
        <v>104.14</v>
      </c>
      <c r="AG7" s="38">
        <v>106.57</v>
      </c>
      <c r="AH7" s="38">
        <v>107.21</v>
      </c>
      <c r="AI7" s="38">
        <v>106.67</v>
      </c>
      <c r="AJ7" s="38">
        <v>3.16</v>
      </c>
      <c r="AK7" s="38">
        <v>0</v>
      </c>
      <c r="AL7" s="38">
        <v>0</v>
      </c>
      <c r="AM7" s="38">
        <v>0</v>
      </c>
      <c r="AN7" s="38">
        <v>0</v>
      </c>
      <c r="AO7" s="38">
        <v>92.92</v>
      </c>
      <c r="AP7" s="38">
        <v>86.54</v>
      </c>
      <c r="AQ7" s="38">
        <v>73.180000000000007</v>
      </c>
      <c r="AR7" s="38">
        <v>53.44</v>
      </c>
      <c r="AS7" s="38">
        <v>43.71</v>
      </c>
      <c r="AT7" s="38">
        <v>3.64</v>
      </c>
      <c r="AU7" s="38">
        <v>53.38</v>
      </c>
      <c r="AV7" s="38">
        <v>49.34</v>
      </c>
      <c r="AW7" s="38">
        <v>61.58</v>
      </c>
      <c r="AX7" s="38">
        <v>65.84</v>
      </c>
      <c r="AY7" s="38">
        <v>55.72</v>
      </c>
      <c r="AZ7" s="38">
        <v>50.66</v>
      </c>
      <c r="BA7" s="38">
        <v>62.25</v>
      </c>
      <c r="BB7" s="38">
        <v>52.32</v>
      </c>
      <c r="BC7" s="38">
        <v>47.03</v>
      </c>
      <c r="BD7" s="38">
        <v>40.67</v>
      </c>
      <c r="BE7" s="38">
        <v>67.52</v>
      </c>
      <c r="BF7" s="38">
        <v>2906.99</v>
      </c>
      <c r="BG7" s="38">
        <v>2881.14</v>
      </c>
      <c r="BH7" s="38">
        <v>3358.39</v>
      </c>
      <c r="BI7" s="38">
        <v>2886.27</v>
      </c>
      <c r="BJ7" s="38">
        <v>2832.3</v>
      </c>
      <c r="BK7" s="38">
        <v>1111.31</v>
      </c>
      <c r="BL7" s="38">
        <v>966.33</v>
      </c>
      <c r="BM7" s="38">
        <v>958.81</v>
      </c>
      <c r="BN7" s="38">
        <v>1001.3</v>
      </c>
      <c r="BO7" s="38">
        <v>1050.51</v>
      </c>
      <c r="BP7" s="38">
        <v>705.21</v>
      </c>
      <c r="BQ7" s="38">
        <v>93.91</v>
      </c>
      <c r="BR7" s="38">
        <v>91.75</v>
      </c>
      <c r="BS7" s="38">
        <v>69.41</v>
      </c>
      <c r="BT7" s="38">
        <v>69.790000000000006</v>
      </c>
      <c r="BU7" s="38">
        <v>96.93</v>
      </c>
      <c r="BV7" s="38">
        <v>75.540000000000006</v>
      </c>
      <c r="BW7" s="38">
        <v>81.739999999999995</v>
      </c>
      <c r="BX7" s="38">
        <v>82.88</v>
      </c>
      <c r="BY7" s="38">
        <v>81.88</v>
      </c>
      <c r="BZ7" s="38">
        <v>82.65</v>
      </c>
      <c r="CA7" s="38">
        <v>98.96</v>
      </c>
      <c r="CB7" s="38">
        <v>209.61</v>
      </c>
      <c r="CC7" s="38">
        <v>214.68</v>
      </c>
      <c r="CD7" s="38">
        <v>282.45</v>
      </c>
      <c r="CE7" s="38">
        <v>281.44</v>
      </c>
      <c r="CF7" s="38">
        <v>202.91</v>
      </c>
      <c r="CG7" s="38">
        <v>207.96</v>
      </c>
      <c r="CH7" s="38">
        <v>194.31</v>
      </c>
      <c r="CI7" s="38">
        <v>190.99</v>
      </c>
      <c r="CJ7" s="38">
        <v>187.55</v>
      </c>
      <c r="CK7" s="38">
        <v>186.3</v>
      </c>
      <c r="CL7" s="38">
        <v>134.52000000000001</v>
      </c>
      <c r="CM7" s="38" t="s">
        <v>102</v>
      </c>
      <c r="CN7" s="38" t="s">
        <v>102</v>
      </c>
      <c r="CO7" s="38" t="s">
        <v>102</v>
      </c>
      <c r="CP7" s="38" t="s">
        <v>102</v>
      </c>
      <c r="CQ7" s="38" t="s">
        <v>102</v>
      </c>
      <c r="CR7" s="38">
        <v>53.51</v>
      </c>
      <c r="CS7" s="38">
        <v>53.5</v>
      </c>
      <c r="CT7" s="38">
        <v>52.58</v>
      </c>
      <c r="CU7" s="38">
        <v>50.94</v>
      </c>
      <c r="CV7" s="38">
        <v>50.53</v>
      </c>
      <c r="CW7" s="38">
        <v>59.57</v>
      </c>
      <c r="CX7" s="38">
        <v>74</v>
      </c>
      <c r="CY7" s="38">
        <v>74.31</v>
      </c>
      <c r="CZ7" s="38">
        <v>76.760000000000005</v>
      </c>
      <c r="DA7" s="38">
        <v>78.14</v>
      </c>
      <c r="DB7" s="38">
        <v>77.88</v>
      </c>
      <c r="DC7" s="38">
        <v>83.91</v>
      </c>
      <c r="DD7" s="38">
        <v>83.51</v>
      </c>
      <c r="DE7" s="38">
        <v>83.02</v>
      </c>
      <c r="DF7" s="38">
        <v>82.55</v>
      </c>
      <c r="DG7" s="38">
        <v>82.08</v>
      </c>
      <c r="DH7" s="38">
        <v>95.57</v>
      </c>
      <c r="DI7" s="38">
        <v>27.49</v>
      </c>
      <c r="DJ7" s="38">
        <v>27.48</v>
      </c>
      <c r="DK7" s="38">
        <v>28.42</v>
      </c>
      <c r="DL7" s="38">
        <v>29.41</v>
      </c>
      <c r="DM7" s="38">
        <v>29.73</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　太市</cp:lastModifiedBy>
  <cp:lastPrinted>2022-01-26T01:31:11Z</cp:lastPrinted>
  <dcterms:created xsi:type="dcterms:W3CDTF">2021-12-03T07:07:32Z</dcterms:created>
  <dcterms:modified xsi:type="dcterms:W3CDTF">2022-01-26T02:06:54Z</dcterms:modified>
  <cp:category/>
</cp:coreProperties>
</file>