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425452\Desktop\通知\"/>
    </mc:Choice>
  </mc:AlternateContent>
  <xr:revisionPtr revIDLastSave="0" documentId="13_ncr:1_{69AC919C-15ED-48A0-BBC6-ED6F252DC147}" xr6:coauthVersionLast="45" xr6:coauthVersionMax="45" xr10:uidLastSave="{00000000-0000-0000-0000-000000000000}"/>
  <workbookProtection workbookAlgorithmName="SHA-512" workbookHashValue="AR2a90xng3r0bQiEHoiYM24PoOv67GMOF3HjuQ7yVZUhuaflP+kMYJpGAELyCgqfG5OLC+ZkjUACklhx8xZ/yg==" workbookSaltValue="BqUZnmPgim9+7JTg3fP2+A==" workbookSpinCount="100000" lockStructure="1"/>
  <bookViews>
    <workbookView xWindow="-120" yWindow="-120" windowWidth="19440" windowHeight="1500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<sst xmlns="http://schemas.openxmlformats.org/spreadsheetml/2006/main" count="247" uniqueCount="119">
  <si>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</si>
  <si>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</si>
  <si>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</si>
  <si>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</si>
  <si>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</si>
  <si>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</si>
  <si>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</si>
  <si>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</si>
  <si>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</si>
  <si>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</si>
  <si>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</si>
  <si>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</si>
  <si>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</si>
  <si>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</si>
  <si>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</si>
  <si>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</si>
  <si>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</si>
  <si>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</si>
  <si>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</si>
  <si>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</si>
  <si>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</si>
  <si>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</si>
  <si>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</si>
  <si>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</si>
  <si>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</si>
  <si>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</si>
  <si>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</si>
  <si>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</si>
  <si>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</si>
  <si>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</si>
  <si>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</si>
  <si>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</si>
  <si>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</si>
  <si>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</si>
  <si>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</si>
  <si>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</si>
  <si>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</si>
  <si>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</si>
  <si>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</si>
  <si>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</si>
  <si>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</si>
  <si>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</si>
  <si>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</si>
  <si>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</si>
  <si>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</si>
  <si>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</si>
  <si>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</si>
  <si>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</si>
  <si>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</si>
  <si>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</si>
  <si>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</si>
  <si>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</si>
  <si>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</si>
  <si>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</si>
  <si>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</si>
  <si>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</si>
  <si>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</si>
  <si>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</si>
  <si>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</si>
  <si>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</si>
  <si>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</si>
  <si>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</si>
  <si>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</si>
  <si>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</si>
  <si>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</si>
  <si>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</si>
  <si>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</si>
  <si>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</si>
  <si>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</si>
  <si>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</si>
  <si>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</si>
  <si>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</si>
  <si>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</si>
  <si>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</si>
  <si>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</si>
  <si>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</si>
  <si>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</si>
  <si>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</si>
  <si>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</si>
  <si>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</si>
  <si>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</si>
  <si>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</si>
  <si>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</si>
  <si>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</si>
  <si>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</si>
  <si>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</si>
  <si>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</si>
  <si>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</si>
  <si>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</si>
  <si>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</si>
  <si>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</si>
  <si>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</si>
  <si>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</si>
  <si>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</si>
  <si>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</si>
  <si>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</si>
  <si>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</si>
  <si>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</si>
  <si>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加美町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</si>
  <si>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</si>
  <si>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</si>
  <si>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</si>
  <si>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</si>
  <si>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</si>
  <si>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</si>
  <si>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</si>
  <si>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</si>
  <si>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</si>
  <si>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</si>
  <si>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</si>
  <si>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</si>
  <si>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</si>
  <si>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</si>
  <si>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</si>
  <si>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</si>
  <si>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</si>
  <si>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本町の浄化槽事業は平成１７年度から開始している。浄化槽の耐用年数は約３０年であり、未だ耐用年数に達しておらず、現在は、ブロワーや放流ポンプが故障した際に交換・修繕を実施している。
　浄化槽の管理については、業者と委託契約を締結し、点検・清掃を行っている。
　台帳整備や計画策定については、法適化に合わせて準備を進めている。</t>
    <phoneticPr fontId="4"/>
  </si>
  <si>
    <t>①収益的収支比率
　横ばいに推移しており、使用料収入の不足を補填する一般会計繰入金に依存している。
　本町では、下水道区域の整備が完了しており、下水道区域外は浄化槽設置で対応している。今後は、設置基数の伸びによる収益増加を見込んでいる。
⑤経費回収率　⑥汚水処理原価
　経費回収率は８割で推移しているが、汚水処理原価は類似団体の平均値を下回っている。投資の効率化や維持管理費の削減を要する。
⑦施設利用率
　令和２年度の施設利用率は、類似団体の平均を僅かに下回った。設置基数の総数で算定しているため、今後も５０～６０％の範囲で推移していくと分析する。
⑧水洗化率
　本町の浄化槽事業は「市町村設置型浄化槽」である。浄化槽設置申請者を対象としているため、必然的に水洗化率は１００％となる。</t>
    <rPh sb="10" eb="11">
      <t>ヨコ</t>
    </rPh>
    <rPh sb="14" eb="16">
      <t>スイイ</t>
    </rPh>
    <rPh sb="42" eb="44">
      <t>イゾン</t>
    </rPh>
    <rPh sb="146" eb="148">
      <t>スイイ</t>
    </rPh>
    <rPh sb="213" eb="215">
      <t>シセツ</t>
    </rPh>
    <rPh sb="263" eb="265">
      <t>ハンイ</t>
    </rPh>
    <phoneticPr fontId="4"/>
  </si>
  <si>
    <t>　浄化槽使用料について、当初は維持管理費を賄える金額で算定したが、現状としては十分に賄えているとはいえない。今後は下水道使用料改定と併せて、同程度の負担額になるように精査する。
　東日本大震災後に原材料費・労務単価が高騰したことにより、維持管理費及び建設費が増加し、懸念材料となっている。
　地方公営企業会計適用については、令和６年度の法適化を目指し、導入準備を進めている。法適化により、自団体の経理内容を明確化し、透明性を高めることで、経営の安定化に努める。</t>
    <rPh sb="33" eb="35">
      <t>ゲンジョウ</t>
    </rPh>
    <rPh sb="42" eb="43">
      <t>マカナ</t>
    </rPh>
    <rPh sb="66" eb="67">
      <t>アワ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</si>
</sst>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7-4443-AE48-13E60D25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7-4443-AE48-13E60D25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57.5</c:v>
                </c:pt>
                <c:pt idx="1">
                  <c:v>56.45</c:v>
                </c:pt>
                <c:pt idx="2">
                  <c:v>56.36</c:v>
                </c:pt>
                <c:pt idx="3">
                  <c:v>55.28</c:v>
                </c:pt>
                <c:pt idx="4">
                  <c:v>57.62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3-4B53-A7D7-0535AAC6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54.93</c:v>
                </c:pt>
                <c:pt idx="3">
                  <c:v>55.96</c:v>
                </c:pt>
                <c:pt idx="4">
                  <c:v>58.19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3-4B53-A7D7-0535AAC6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0-4B59-87BD-603F49FFC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65.569999999999993</c:v>
                </c:pt>
                <c:pt idx="3">
                  <c:v>60.12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0-4B59-87BD-603F49FFC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107.25</c:v>
                </c:pt>
                <c:pt idx="1">
                  <c:v>91.65</c:v>
                </c:pt>
                <c:pt idx="2">
                  <c:v>100.37</c:v>
                </c:pt>
                <c:pt idx="3">
                  <c:v>101.84</c:v>
                </c:pt>
                <c:pt idx="4">
                  <c:v>101.86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8-405B-9A2D-3F484F24E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28-405B-9A2D-3F484F24E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4-4BA5-8FE2-0C5C3B133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4-4BA5-8FE2-0C5C3B133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F-4C7A-94A0-987B145D8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F-4C7A-94A0-987B145D8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F-4777-929F-FB348A91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F-4777-929F-FB348A91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F-4A32-8F5A-2835E1F62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F-4A32-8F5A-2835E1F62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74C-810C-BBF3AC0EC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386.46</c:v>
                </c:pt>
                <c:pt idx="3">
                  <c:v>421.25</c:v>
                </c:pt>
                <c:pt idx="4">
                  <c:v>294.27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8-474C-810C-BBF3AC0EC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85.34</c:v>
                </c:pt>
                <c:pt idx="1">
                  <c:v>83.95</c:v>
                </c:pt>
                <c:pt idx="2">
                  <c:v>83.39</c:v>
                </c:pt>
                <c:pt idx="3">
                  <c:v>81.06</c:v>
                </c:pt>
                <c:pt idx="4">
                  <c:v>80.63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D-40EE-B1AC-CAD46BCC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55.85</c:v>
                </c:pt>
                <c:pt idx="3">
                  <c:v>53.23</c:v>
                </c:pt>
                <c:pt idx="4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D-40EE-B1AC-CAD46BCC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175.66</c:v>
                </c:pt>
                <c:pt idx="1">
                  <c:v>181.34</c:v>
                </c:pt>
                <c:pt idx="2">
                  <c:v>184.59</c:v>
                </c:pt>
                <c:pt idx="3">
                  <c:v>192.75</c:v>
                </c:pt>
                <c:pt idx="4">
                  <c:v>190.66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3-44A9-9C30-A2BBC04F2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287.91000000000003</c:v>
                </c:pt>
                <c:pt idx="3">
                  <c:v>283.3</c:v>
                </c:pt>
                <c:pt idx="4">
                  <c:v>280.23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3-44A9-9C30-A2BBC04F2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J4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宮城県　加美町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22568</v>
      </c>
      <c r="AM8" s="69"/>
      <c r="AN8" s="69"/>
      <c r="AO8" s="69"/>
      <c r="AP8" s="69"/>
      <c r="AQ8" s="69"/>
      <c r="AR8" s="69"/>
      <c r="AS8" s="69"/>
      <c r="AT8" s="68">
        <f>データ!T6</f>
        <v>460.67</v>
      </c>
      <c r="AU8" s="68"/>
      <c r="AV8" s="68"/>
      <c r="AW8" s="68"/>
      <c r="AX8" s="68"/>
      <c r="AY8" s="68"/>
      <c r="AZ8" s="68"/>
      <c r="BA8" s="68"/>
      <c r="BB8" s="68">
        <f>データ!U6</f>
        <v>48.99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11.9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3352</v>
      </c>
      <c r="AE10" s="69"/>
      <c r="AF10" s="69"/>
      <c r="AG10" s="69"/>
      <c r="AH10" s="69"/>
      <c r="AI10" s="69"/>
      <c r="AJ10" s="69"/>
      <c r="AK10" s="2"/>
      <c r="AL10" s="69">
        <f>データ!V6</f>
        <v>2667</v>
      </c>
      <c r="AM10" s="69"/>
      <c r="AN10" s="69"/>
      <c r="AO10" s="69"/>
      <c r="AP10" s="69"/>
      <c r="AQ10" s="69"/>
      <c r="AR10" s="69"/>
      <c r="AS10" s="69"/>
      <c r="AT10" s="68">
        <f>データ!W6</f>
        <v>0.82</v>
      </c>
      <c r="AU10" s="68"/>
      <c r="AV10" s="68"/>
      <c r="AW10" s="68"/>
      <c r="AX10" s="68"/>
      <c r="AY10" s="68"/>
      <c r="AZ10" s="68"/>
      <c r="BA10" s="68"/>
      <c r="BB10" s="68">
        <f>データ!X6</f>
        <v>3252.44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aHSygBzcUzI/1eZUGEgkk7nQTE2JZmkG/ds9loagu/v2k7VIv6UfqQk9Hrn/MWLf02+jWilV6mvKkk0m1c6SEw==" saltValue="cMIJOohzQia4AcYzsT0p8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44458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宮城県　加美町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11.9</v>
      </c>
      <c r="Q6" s="34">
        <f t="shared" si="3"/>
        <v>100</v>
      </c>
      <c r="R6" s="34">
        <f t="shared" si="3"/>
        <v>3352</v>
      </c>
      <c r="S6" s="34">
        <f t="shared" si="3"/>
        <v>22568</v>
      </c>
      <c r="T6" s="34">
        <f t="shared" si="3"/>
        <v>460.67</v>
      </c>
      <c r="U6" s="34">
        <f t="shared" si="3"/>
        <v>48.99</v>
      </c>
      <c r="V6" s="34">
        <f t="shared" si="3"/>
        <v>2667</v>
      </c>
      <c r="W6" s="34">
        <f t="shared" si="3"/>
        <v>0.82</v>
      </c>
      <c r="X6" s="34">
        <f t="shared" si="3"/>
        <v>3252.44</v>
      </c>
      <c r="Y6" s="35">
        <f>IF(Y7="",NA(),Y7)</f>
        <v>107.25</v>
      </c>
      <c r="Z6" s="35">
        <f t="shared" ref="Z6:AH6" si="4">IF(Z7="",NA(),Z7)</f>
        <v>91.65</v>
      </c>
      <c r="AA6" s="35">
        <f t="shared" si="4"/>
        <v>100.37</v>
      </c>
      <c r="AB6" s="35">
        <f t="shared" si="4"/>
        <v>101.84</v>
      </c>
      <c r="AC6" s="35">
        <f t="shared" si="4"/>
        <v>101.86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413.5</v>
      </c>
      <c r="BL6" s="35">
        <f t="shared" si="7"/>
        <v>407.42</v>
      </c>
      <c r="BM6" s="35">
        <f t="shared" si="7"/>
        <v>386.46</v>
      </c>
      <c r="BN6" s="35">
        <f t="shared" si="7"/>
        <v>421.25</v>
      </c>
      <c r="BO6" s="35">
        <f t="shared" si="7"/>
        <v>294.27</v>
      </c>
      <c r="BP6" s="34" t="str">
        <f>IF(BP7="","",IF(BP7="-","【-】","【"&amp;SUBSTITUTE(TEXT(BP7,"#,##0.00"),"-","△")&amp;"】"))</f>
        <v>【314.13】</v>
      </c>
      <c r="BQ6" s="35">
        <f>IF(BQ7="",NA(),BQ7)</f>
        <v>85.34</v>
      </c>
      <c r="BR6" s="35">
        <f t="shared" ref="BR6:BZ6" si="8">IF(BR7="",NA(),BR7)</f>
        <v>83.95</v>
      </c>
      <c r="BS6" s="35">
        <f t="shared" si="8"/>
        <v>83.39</v>
      </c>
      <c r="BT6" s="35">
        <f t="shared" si="8"/>
        <v>81.06</v>
      </c>
      <c r="BU6" s="35">
        <f t="shared" si="8"/>
        <v>80.63</v>
      </c>
      <c r="BV6" s="35">
        <f t="shared" si="8"/>
        <v>55.84</v>
      </c>
      <c r="BW6" s="35">
        <f t="shared" si="8"/>
        <v>57.08</v>
      </c>
      <c r="BX6" s="35">
        <f t="shared" si="8"/>
        <v>55.85</v>
      </c>
      <c r="BY6" s="35">
        <f t="shared" si="8"/>
        <v>53.23</v>
      </c>
      <c r="BZ6" s="35">
        <f t="shared" si="8"/>
        <v>60.59</v>
      </c>
      <c r="CA6" s="34" t="str">
        <f>IF(CA7="","",IF(CA7="-","【-】","【"&amp;SUBSTITUTE(TEXT(CA7,"#,##0.00"),"-","△")&amp;"】"))</f>
        <v>【58.42】</v>
      </c>
      <c r="CB6" s="35">
        <f>IF(CB7="",NA(),CB7)</f>
        <v>175.66</v>
      </c>
      <c r="CC6" s="35">
        <f t="shared" ref="CC6:CK6" si="9">IF(CC7="",NA(),CC7)</f>
        <v>181.34</v>
      </c>
      <c r="CD6" s="35">
        <f t="shared" si="9"/>
        <v>184.59</v>
      </c>
      <c r="CE6" s="35">
        <f t="shared" si="9"/>
        <v>192.75</v>
      </c>
      <c r="CF6" s="35">
        <f t="shared" si="9"/>
        <v>190.66</v>
      </c>
      <c r="CG6" s="35">
        <f t="shared" si="9"/>
        <v>287.57</v>
      </c>
      <c r="CH6" s="35">
        <f t="shared" si="9"/>
        <v>286.86</v>
      </c>
      <c r="CI6" s="35">
        <f t="shared" si="9"/>
        <v>287.91000000000003</v>
      </c>
      <c r="CJ6" s="35">
        <f t="shared" si="9"/>
        <v>283.3</v>
      </c>
      <c r="CK6" s="35">
        <f t="shared" si="9"/>
        <v>280.23</v>
      </c>
      <c r="CL6" s="34" t="str">
        <f>IF(CL7="","",IF(CL7="-","【-】","【"&amp;SUBSTITUTE(TEXT(CL7,"#,##0.00"),"-","△")&amp;"】"))</f>
        <v>【282.28】</v>
      </c>
      <c r="CM6" s="35">
        <f>IF(CM7="",NA(),CM7)</f>
        <v>57.5</v>
      </c>
      <c r="CN6" s="35">
        <f t="shared" ref="CN6:CV6" si="10">IF(CN7="",NA(),CN7)</f>
        <v>56.45</v>
      </c>
      <c r="CO6" s="35">
        <f t="shared" si="10"/>
        <v>56.36</v>
      </c>
      <c r="CP6" s="35">
        <f t="shared" si="10"/>
        <v>55.28</v>
      </c>
      <c r="CQ6" s="35">
        <f t="shared" si="10"/>
        <v>57.62</v>
      </c>
      <c r="CR6" s="35">
        <f t="shared" si="10"/>
        <v>61.55</v>
      </c>
      <c r="CS6" s="35">
        <f t="shared" si="10"/>
        <v>57.22</v>
      </c>
      <c r="CT6" s="35">
        <f t="shared" si="10"/>
        <v>54.93</v>
      </c>
      <c r="CU6" s="35">
        <f t="shared" si="10"/>
        <v>55.96</v>
      </c>
      <c r="CV6" s="35">
        <f t="shared" si="10"/>
        <v>58.19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67.489999999999995</v>
      </c>
      <c r="DD6" s="35">
        <f t="shared" si="11"/>
        <v>67.290000000000006</v>
      </c>
      <c r="DE6" s="35">
        <f t="shared" si="11"/>
        <v>65.569999999999993</v>
      </c>
      <c r="DF6" s="35">
        <f t="shared" si="11"/>
        <v>60.12</v>
      </c>
      <c r="DG6" s="35">
        <f t="shared" si="11"/>
        <v>87.8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44458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11.9</v>
      </c>
      <c r="Q7" s="38">
        <v>100</v>
      </c>
      <c r="R7" s="38">
        <v>3352</v>
      </c>
      <c r="S7" s="38">
        <v>22568</v>
      </c>
      <c r="T7" s="38">
        <v>460.67</v>
      </c>
      <c r="U7" s="38">
        <v>48.99</v>
      </c>
      <c r="V7" s="38">
        <v>2667</v>
      </c>
      <c r="W7" s="38">
        <v>0.82</v>
      </c>
      <c r="X7" s="38">
        <v>3252.44</v>
      </c>
      <c r="Y7" s="38">
        <v>107.25</v>
      </c>
      <c r="Z7" s="38">
        <v>91.65</v>
      </c>
      <c r="AA7" s="38">
        <v>100.37</v>
      </c>
      <c r="AB7" s="38">
        <v>101.84</v>
      </c>
      <c r="AC7" s="38">
        <v>101.86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413.5</v>
      </c>
      <c r="BL7" s="38">
        <v>407.42</v>
      </c>
      <c r="BM7" s="38">
        <v>386.46</v>
      </c>
      <c r="BN7" s="38">
        <v>421.25</v>
      </c>
      <c r="BO7" s="38">
        <v>294.27</v>
      </c>
      <c r="BP7" s="38">
        <v>314.13</v>
      </c>
      <c r="BQ7" s="38">
        <v>85.34</v>
      </c>
      <c r="BR7" s="38">
        <v>83.95</v>
      </c>
      <c r="BS7" s="38">
        <v>83.39</v>
      </c>
      <c r="BT7" s="38">
        <v>81.06</v>
      </c>
      <c r="BU7" s="38">
        <v>80.63</v>
      </c>
      <c r="BV7" s="38">
        <v>55.84</v>
      </c>
      <c r="BW7" s="38">
        <v>57.08</v>
      </c>
      <c r="BX7" s="38">
        <v>55.85</v>
      </c>
      <c r="BY7" s="38">
        <v>53.23</v>
      </c>
      <c r="BZ7" s="38">
        <v>60.59</v>
      </c>
      <c r="CA7" s="38">
        <v>58.42</v>
      </c>
      <c r="CB7" s="38">
        <v>175.66</v>
      </c>
      <c r="CC7" s="38">
        <v>181.34</v>
      </c>
      <c r="CD7" s="38">
        <v>184.59</v>
      </c>
      <c r="CE7" s="38">
        <v>192.75</v>
      </c>
      <c r="CF7" s="38">
        <v>190.66</v>
      </c>
      <c r="CG7" s="38">
        <v>287.57</v>
      </c>
      <c r="CH7" s="38">
        <v>286.86</v>
      </c>
      <c r="CI7" s="38">
        <v>287.91000000000003</v>
      </c>
      <c r="CJ7" s="38">
        <v>283.3</v>
      </c>
      <c r="CK7" s="38">
        <v>280.23</v>
      </c>
      <c r="CL7" s="38">
        <v>282.27999999999997</v>
      </c>
      <c r="CM7" s="38">
        <v>57.5</v>
      </c>
      <c r="CN7" s="38">
        <v>56.45</v>
      </c>
      <c r="CO7" s="38">
        <v>56.36</v>
      </c>
      <c r="CP7" s="38">
        <v>55.28</v>
      </c>
      <c r="CQ7" s="38">
        <v>57.62</v>
      </c>
      <c r="CR7" s="38">
        <v>61.55</v>
      </c>
      <c r="CS7" s="38">
        <v>57.22</v>
      </c>
      <c r="CT7" s="38">
        <v>54.93</v>
      </c>
      <c r="CU7" s="38">
        <v>55.96</v>
      </c>
      <c r="CV7" s="38">
        <v>58.19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67.489999999999995</v>
      </c>
      <c r="DD7" s="38">
        <v>67.290000000000006</v>
      </c>
      <c r="DE7" s="38">
        <v>65.569999999999993</v>
      </c>
      <c r="DF7" s="38">
        <v>60.12</v>
      </c>
      <c r="DG7" s="38">
        <v>87.8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佐々木 直也</cp:lastModifiedBy>
  <dcterms:created xsi:type="dcterms:W3CDTF">2021-12-03T08:09:02Z</dcterms:created>
  <dcterms:modified xsi:type="dcterms:W3CDTF">2022-01-12T06:34:31Z</dcterms:modified>
  <cp:category/>
</cp:coreProperties>
</file>