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通知\"/>
    </mc:Choice>
  </mc:AlternateContent>
  <xr:revisionPtr revIDLastSave="0" documentId="13_ncr:1_{F0E035D3-5AD7-417C-9C63-37D7E2E5A9D5}" xr6:coauthVersionLast="45" xr6:coauthVersionMax="45" xr10:uidLastSave="{00000000-0000-0000-0000-000000000000}"/>
  <workbookProtection workbookAlgorithmName="SHA-512" workbookHashValue="Ur5dtc1k4mZ4tLshw8wQvmJQSU60h5EExHCImKCgcBoayK5Uu4d6GPg37wdHBEG+t+ncCaUlXf9LjPgzAscm4Q==" workbookSaltValue="8XG38diDQQCl7b/FCRkUR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<sst xmlns="http://schemas.openxmlformats.org/spreadsheetml/2006/main" count="236" uniqueCount="121">
  <si>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</si>
  <si>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</si>
  <si>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</si>
  <si>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</si>
  <si>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</si>
  <si>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</si>
  <si>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</si>
  <si>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</si>
  <si>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</si>
  <si>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</si>
  <si>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</si>
  <si>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</si>
  <si>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</si>
  <si>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</si>
  <si>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</si>
  <si>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</si>
  <si>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</si>
  <si>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</si>
  <si>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</si>
  <si>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</si>
  <si>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</si>
  <si>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</si>
  <si>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</si>
  <si>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</si>
  <si>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</si>
  <si>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</si>
  <si>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</si>
  <si>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</si>
  <si>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</si>
  <si>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</si>
  <si>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</si>
  <si>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</si>
  <si>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</si>
  <si>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</si>
  <si>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</si>
  <si>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</si>
  <si>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</si>
  <si>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</si>
  <si>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</si>
  <si>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</si>
  <si>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</si>
  <si>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</si>
  <si>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</si>
  <si>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</si>
  <si>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</si>
  <si>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</si>
  <si>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</si>
  <si>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</si>
  <si>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</si>
  <si>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</si>
  <si>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</si>
  <si>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</si>
  <si>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</si>
  <si>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</si>
  <si>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</si>
  <si>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</si>
  <si>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</si>
  <si>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</si>
  <si>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</si>
  <si>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</si>
  <si>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</si>
  <si>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</si>
  <si>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</si>
  <si>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</si>
  <si>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</si>
  <si>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</si>
  <si>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</si>
  <si>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</si>
  <si>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</si>
  <si>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</si>
  <si>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</si>
  <si>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</si>
  <si>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</si>
  <si>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</si>
  <si>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</si>
  <si>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</si>
  <si>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</si>
  <si>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</si>
  <si>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</si>
  <si>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</si>
  <si>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</si>
  <si>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</si>
  <si>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</si>
  <si>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</si>
  <si>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</si>
  <si>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</si>
  <si>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</si>
  <si>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</si>
  <si>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</si>
  <si>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</si>
  <si>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</si>
  <si>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</si>
  <si>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</si>
  <si>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</si>
  <si>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</si>
  <si>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</si>
  <si>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</si>
  <si>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</si>
  <si>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</si>
  <si>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</si>
  <si>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</si>
  <si>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</si>
  <si>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</si>
  <si>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</si>
  <si>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</si>
  <si>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</si>
  <si>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</si>
  <si>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</si>
  <si>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</si>
  <si>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</si>
  <si>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</si>
  <si>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</si>
  <si>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</si>
  <si>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</si>
  <si>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</si>
  <si>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</si>
  <si>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</si>
  <si>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</si>
  <si>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事業費の内訳は、浄化槽管理委託料と光熱水費を合わせて年間約６１万円と小規模だが、当該地区において必要不可欠な事業であるため、公共下水道と同額の使用料金体系を維持していく。
　地方公営企業会計適用については、令和６年度の法適化を目指し、導入準備を進めている。法適化により、自団体の経理内容を明確化し、透明性を高めることで、経営の安定化に努める。</t>
    <phoneticPr fontId="4"/>
  </si>
  <si>
    <t>　収益的収支比率は１００％で推移している。汚水処理費の減により経費回収率は増に転じたが、使用料収入で賄えない分は一般会計繰入金を補填財源としている。
　簡易排水区域内の人口は極めて少なく、今後も人口及び接続数の増加が見込めないため、使用料収入で賄えない分は、一般会計繰入金に依存する状況が続いていくものと分析する。
　企業債の償還が完済していることから、今後は処理場及び事業の統廃合や費用対効果について見直しを行う。</t>
    <rPh sb="14" eb="16">
      <t>スイイ</t>
    </rPh>
    <rPh sb="21" eb="23">
      <t>オスイ</t>
    </rPh>
    <rPh sb="23" eb="25">
      <t>ショリ</t>
    </rPh>
    <rPh sb="25" eb="26">
      <t>ヒ</t>
    </rPh>
    <rPh sb="27" eb="28">
      <t>ゲン</t>
    </rPh>
    <rPh sb="37" eb="38">
      <t>ゾウ</t>
    </rPh>
    <rPh sb="39" eb="40">
      <t>テン</t>
    </rPh>
    <rPh sb="137" eb="139">
      <t>イゾン</t>
    </rPh>
    <phoneticPr fontId="4"/>
  </si>
  <si>
    <t>　供用開始から２０年以上経過したがストックマネジメント計画策定の予定はなく、維持管理に努めている。長期的な視点では、浄化槽区域への変更を検討している。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</si>
</sst>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7D-4233-AEC7-197E4DF372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7D-4233-AEC7-197E4DF372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15.79</c:v>
                </c:pt>
                <c:pt idx="1">
                  <c:v>15.79</c:v>
                </c:pt>
                <c:pt idx="2">
                  <c:v>10.53</c:v>
                </c:pt>
                <c:pt idx="3">
                  <c:v>10.53</c:v>
                </c:pt>
                <c:pt idx="4">
                  <c:v>15.79</c:v>
                </c:pt>
              </c:numCache>
            </c:numRef>
          </c:val>
          <c:extLst>
            <c:ext xmlns:c16="http://schemas.microsoft.com/office/drawing/2014/chart" uri="{C3380CC4-5D6E-409C-BE32-E72D297353CC}">
              <c16:uniqueId val="{00000000-D8BD-4BA8-851A-B8391FA316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D8BD-4BA8-851A-B8391FA316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41.18</c:v>
                </c:pt>
                <c:pt idx="1">
                  <c:v>42.86</c:v>
                </c:pt>
                <c:pt idx="2">
                  <c:v>42.86</c:v>
                </c:pt>
                <c:pt idx="3">
                  <c:v>78.569999999999993</c:v>
                </c:pt>
                <c:pt idx="4">
                  <c:v>78.569999999999993</c:v>
                </c:pt>
              </c:numCache>
            </c:numRef>
          </c:val>
          <c:extLst>
            <c:ext xmlns:c16="http://schemas.microsoft.com/office/drawing/2014/chart" uri="{C3380CC4-5D6E-409C-BE32-E72D297353CC}">
              <c16:uniqueId val="{00000000-5AD4-4D2F-B2F7-A347DFF155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5AD4-4D2F-B2F7-A347DFF155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28-4E7E-8691-9492CA6D43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8-4E7E-8691-9492CA6D43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3-4849-A83B-EBC441B5E1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3-4849-A83B-EBC441B5E1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75-4592-8CD7-EB24C9DE7E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5-4592-8CD7-EB24C9DE7E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5-47DB-8D52-E36BB9F827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5-47DB-8D52-E36BB9F827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D6-45B5-BA8A-E7CFADC9A8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D6-45B5-BA8A-E7CFADC9A8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2F-4998-93A6-4B1E31D6AB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C02F-4998-93A6-4B1E31D6AB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34.409999999999997</c:v>
                </c:pt>
                <c:pt idx="1">
                  <c:v>30.11</c:v>
                </c:pt>
                <c:pt idx="2">
                  <c:v>31.03</c:v>
                </c:pt>
                <c:pt idx="3">
                  <c:v>24.89</c:v>
                </c:pt>
                <c:pt idx="4">
                  <c:v>32.08</c:v>
                </c:pt>
              </c:numCache>
            </c:numRef>
          </c:val>
          <c:extLst>
            <c:ext xmlns:c16="http://schemas.microsoft.com/office/drawing/2014/chart" uri="{C3380CC4-5D6E-409C-BE32-E72D297353CC}">
              <c16:uniqueId val="{00000000-ACC7-4553-BC65-7B78AA42E6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ACC7-4553-BC65-7B78AA42E6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570.5</c:v>
                </c:pt>
                <c:pt idx="1">
                  <c:v>667.49</c:v>
                </c:pt>
                <c:pt idx="2">
                  <c:v>625.42999999999995</c:v>
                </c:pt>
                <c:pt idx="3">
                  <c:v>803.47</c:v>
                </c:pt>
                <c:pt idx="4">
                  <c:v>625.89</c:v>
                </c:pt>
              </c:numCache>
            </c:numRef>
          </c:val>
          <c:extLst>
            <c:ext xmlns:c16="http://schemas.microsoft.com/office/drawing/2014/chart" uri="{C3380CC4-5D6E-409C-BE32-E72D297353CC}">
              <c16:uniqueId val="{00000000-4424-4C73-AEC2-B81AF89B57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4424-4C73-AEC2-B81AF89B57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加美町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22568</v>
      </c>
      <c r="AM8" s="51"/>
      <c r="AN8" s="51"/>
      <c r="AO8" s="51"/>
      <c r="AP8" s="51"/>
      <c r="AQ8" s="51"/>
      <c r="AR8" s="51"/>
      <c r="AS8" s="51"/>
      <c r="AT8" s="46">
        <f>データ!T6</f>
        <v>460.67</v>
      </c>
      <c r="AU8" s="46"/>
      <c r="AV8" s="46"/>
      <c r="AW8" s="46"/>
      <c r="AX8" s="46"/>
      <c r="AY8" s="46"/>
      <c r="AZ8" s="46"/>
      <c r="BA8" s="46"/>
      <c r="BB8" s="46">
        <f>データ!U6</f>
        <v>48.99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51">
        <f>データ!R6</f>
        <v>3302</v>
      </c>
      <c r="AE10" s="51"/>
      <c r="AF10" s="51"/>
      <c r="AG10" s="51"/>
      <c r="AH10" s="51"/>
      <c r="AI10" s="51"/>
      <c r="AJ10" s="51"/>
      <c r="AK10" s="2"/>
      <c r="AL10" s="51">
        <f>データ!V6</f>
        <v>14</v>
      </c>
      <c r="AM10" s="51"/>
      <c r="AN10" s="51"/>
      <c r="AO10" s="51"/>
      <c r="AP10" s="51"/>
      <c r="AQ10" s="51"/>
      <c r="AR10" s="51"/>
      <c r="AS10" s="51"/>
      <c r="AT10" s="46">
        <f>データ!W6</f>
        <v>0.03</v>
      </c>
      <c r="AU10" s="46"/>
      <c r="AV10" s="46"/>
      <c r="AW10" s="46"/>
      <c r="AX10" s="46"/>
      <c r="AY10" s="46"/>
      <c r="AZ10" s="46"/>
      <c r="BA10" s="46"/>
      <c r="BB10" s="46">
        <f>データ!X6</f>
        <v>466.67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O4u3NA8JOdQ2985O7UaVmbQciZnbVcWzI1lZkPg9Pm8Z56QesxBEL4GxjVssUZPjOFbpOeLep/9jAcwF/BPCTg==" saltValue="ao3+8WO81vNk7rGGvVjf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44458</v>
      </c>
      <c r="D6" s="33">
        <f t="shared" si="3"/>
        <v>47</v>
      </c>
      <c r="E6" s="33">
        <f t="shared" si="3"/>
        <v>17</v>
      </c>
      <c r="F6" s="33">
        <f t="shared" si="3"/>
        <v>8</v>
      </c>
      <c r="G6" s="33">
        <f t="shared" si="3"/>
        <v>0</v>
      </c>
      <c r="H6" s="33" t="str">
        <f t="shared" si="3"/>
        <v>宮城県　加美町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7.0000000000000007E-2</v>
      </c>
      <c r="Q6" s="34">
        <f t="shared" si="3"/>
        <v>100</v>
      </c>
      <c r="R6" s="34">
        <f t="shared" si="3"/>
        <v>3302</v>
      </c>
      <c r="S6" s="34">
        <f t="shared" si="3"/>
        <v>22568</v>
      </c>
      <c r="T6" s="34">
        <f t="shared" si="3"/>
        <v>460.67</v>
      </c>
      <c r="U6" s="34">
        <f t="shared" si="3"/>
        <v>48.99</v>
      </c>
      <c r="V6" s="34">
        <f t="shared" si="3"/>
        <v>14</v>
      </c>
      <c r="W6" s="34">
        <f t="shared" si="3"/>
        <v>0.03</v>
      </c>
      <c r="X6" s="34">
        <f t="shared" si="3"/>
        <v>466.67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34.409999999999997</v>
      </c>
      <c r="BR6" s="35">
        <f t="shared" ref="BR6:BZ6" si="8">IF(BR7="",NA(),BR7)</f>
        <v>30.11</v>
      </c>
      <c r="BS6" s="35">
        <f t="shared" si="8"/>
        <v>31.03</v>
      </c>
      <c r="BT6" s="35">
        <f t="shared" si="8"/>
        <v>24.89</v>
      </c>
      <c r="BU6" s="35">
        <f t="shared" si="8"/>
        <v>32.08</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570.5</v>
      </c>
      <c r="CC6" s="35">
        <f t="shared" ref="CC6:CK6" si="9">IF(CC7="",NA(),CC7)</f>
        <v>667.49</v>
      </c>
      <c r="CD6" s="35">
        <f t="shared" si="9"/>
        <v>625.42999999999995</v>
      </c>
      <c r="CE6" s="35">
        <f t="shared" si="9"/>
        <v>803.47</v>
      </c>
      <c r="CF6" s="35">
        <f t="shared" si="9"/>
        <v>625.89</v>
      </c>
      <c r="CG6" s="35">
        <f t="shared" si="9"/>
        <v>514.20000000000005</v>
      </c>
      <c r="CH6" s="35">
        <f t="shared" si="9"/>
        <v>456.7</v>
      </c>
      <c r="CI6" s="35">
        <f t="shared" si="9"/>
        <v>485</v>
      </c>
      <c r="CJ6" s="35">
        <f t="shared" si="9"/>
        <v>501.56</v>
      </c>
      <c r="CK6" s="35">
        <f t="shared" si="9"/>
        <v>528.78</v>
      </c>
      <c r="CL6" s="34" t="str">
        <f>IF(CL7="","",IF(CL7="-","【-】","【"&amp;SUBSTITUTE(TEXT(CL7,"#,##0.00"),"-","△")&amp;"】"))</f>
        <v>【528.78】</v>
      </c>
      <c r="CM6" s="35">
        <f>IF(CM7="",NA(),CM7)</f>
        <v>15.79</v>
      </c>
      <c r="CN6" s="35">
        <f t="shared" ref="CN6:CV6" si="10">IF(CN7="",NA(),CN7)</f>
        <v>15.79</v>
      </c>
      <c r="CO6" s="35">
        <f t="shared" si="10"/>
        <v>10.53</v>
      </c>
      <c r="CP6" s="35">
        <f t="shared" si="10"/>
        <v>10.53</v>
      </c>
      <c r="CQ6" s="35">
        <f t="shared" si="10"/>
        <v>15.79</v>
      </c>
      <c r="CR6" s="35">
        <f t="shared" si="10"/>
        <v>27.55</v>
      </c>
      <c r="CS6" s="35">
        <f t="shared" si="10"/>
        <v>27.26</v>
      </c>
      <c r="CT6" s="35">
        <f t="shared" si="10"/>
        <v>27.09</v>
      </c>
      <c r="CU6" s="35">
        <f t="shared" si="10"/>
        <v>26.64</v>
      </c>
      <c r="CV6" s="35">
        <f t="shared" si="10"/>
        <v>26.11</v>
      </c>
      <c r="CW6" s="34" t="str">
        <f>IF(CW7="","",IF(CW7="-","【-】","【"&amp;SUBSTITUTE(TEXT(CW7,"#,##0.00"),"-","△")&amp;"】"))</f>
        <v>【26.11】</v>
      </c>
      <c r="CX6" s="35">
        <f>IF(CX7="",NA(),CX7)</f>
        <v>41.18</v>
      </c>
      <c r="CY6" s="35">
        <f t="shared" ref="CY6:DG6" si="11">IF(CY7="",NA(),CY7)</f>
        <v>42.86</v>
      </c>
      <c r="CZ6" s="35">
        <f t="shared" si="11"/>
        <v>42.86</v>
      </c>
      <c r="DA6" s="35">
        <f t="shared" si="11"/>
        <v>78.569999999999993</v>
      </c>
      <c r="DB6" s="35">
        <f t="shared" si="11"/>
        <v>78.569999999999993</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44458</v>
      </c>
      <c r="D7" s="37">
        <v>47</v>
      </c>
      <c r="E7" s="37">
        <v>17</v>
      </c>
      <c r="F7" s="37">
        <v>8</v>
      </c>
      <c r="G7" s="37">
        <v>0</v>
      </c>
      <c r="H7" s="37" t="s">
        <v>98</v>
      </c>
      <c r="I7" s="37" t="s">
        <v>99</v>
      </c>
      <c r="J7" s="37" t="s">
        <v>100</v>
      </c>
      <c r="K7" s="37" t="s">
        <v>101</v>
      </c>
      <c r="L7" s="37" t="s">
        <v>102</v>
      </c>
      <c r="M7" s="37" t="s">
        <v>103</v>
      </c>
      <c r="N7" s="38" t="s">
        <v>104</v>
      </c>
      <c r="O7" s="38" t="s">
        <v>105</v>
      </c>
      <c r="P7" s="38">
        <v>7.0000000000000007E-2</v>
      </c>
      <c r="Q7" s="38">
        <v>100</v>
      </c>
      <c r="R7" s="38">
        <v>3302</v>
      </c>
      <c r="S7" s="38">
        <v>22568</v>
      </c>
      <c r="T7" s="38">
        <v>460.67</v>
      </c>
      <c r="U7" s="38">
        <v>48.99</v>
      </c>
      <c r="V7" s="38">
        <v>14</v>
      </c>
      <c r="W7" s="38">
        <v>0.03</v>
      </c>
      <c r="X7" s="38">
        <v>466.67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34.409999999999997</v>
      </c>
      <c r="BR7" s="38">
        <v>30.11</v>
      </c>
      <c r="BS7" s="38">
        <v>31.03</v>
      </c>
      <c r="BT7" s="38">
        <v>24.89</v>
      </c>
      <c r="BU7" s="38">
        <v>32.08</v>
      </c>
      <c r="BV7" s="38">
        <v>37.06</v>
      </c>
      <c r="BW7" s="38">
        <v>41.35</v>
      </c>
      <c r="BX7" s="38">
        <v>39.07</v>
      </c>
      <c r="BY7" s="38">
        <v>38.409999999999997</v>
      </c>
      <c r="BZ7" s="38">
        <v>35.869999999999997</v>
      </c>
      <c r="CA7" s="38">
        <v>35.869999999999997</v>
      </c>
      <c r="CB7" s="38">
        <v>570.5</v>
      </c>
      <c r="CC7" s="38">
        <v>667.49</v>
      </c>
      <c r="CD7" s="38">
        <v>625.42999999999995</v>
      </c>
      <c r="CE7" s="38">
        <v>803.47</v>
      </c>
      <c r="CF7" s="38">
        <v>625.89</v>
      </c>
      <c r="CG7" s="38">
        <v>514.20000000000005</v>
      </c>
      <c r="CH7" s="38">
        <v>456.7</v>
      </c>
      <c r="CI7" s="38">
        <v>485</v>
      </c>
      <c r="CJ7" s="38">
        <v>501.56</v>
      </c>
      <c r="CK7" s="38">
        <v>528.78</v>
      </c>
      <c r="CL7" s="38">
        <v>528.78</v>
      </c>
      <c r="CM7" s="38">
        <v>15.79</v>
      </c>
      <c r="CN7" s="38">
        <v>15.79</v>
      </c>
      <c r="CO7" s="38">
        <v>10.53</v>
      </c>
      <c r="CP7" s="38">
        <v>10.53</v>
      </c>
      <c r="CQ7" s="38">
        <v>15.79</v>
      </c>
      <c r="CR7" s="38">
        <v>27.55</v>
      </c>
      <c r="CS7" s="38">
        <v>27.26</v>
      </c>
      <c r="CT7" s="38">
        <v>27.09</v>
      </c>
      <c r="CU7" s="38">
        <v>26.64</v>
      </c>
      <c r="CV7" s="38">
        <v>26.11</v>
      </c>
      <c r="CW7" s="38">
        <v>26.11</v>
      </c>
      <c r="CX7" s="38">
        <v>41.18</v>
      </c>
      <c r="CY7" s="38">
        <v>42.86</v>
      </c>
      <c r="CZ7" s="38">
        <v>42.86</v>
      </c>
      <c r="DA7" s="38">
        <v>78.569999999999993</v>
      </c>
      <c r="DB7" s="38">
        <v>78.569999999999993</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2022-01-12T07:13:52Z</cp:lastPrinted>
  <dcterms:created xsi:type="dcterms:W3CDTF">2021-12-03T08:07:10Z</dcterms:created>
  <dcterms:modified xsi:type="dcterms:W3CDTF">2022-01-12T07:13:55Z</dcterms:modified>
  <cp:category/>
</cp:coreProperties>
</file>