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通知\"/>
    </mc:Choice>
  </mc:AlternateContent>
  <xr:revisionPtr revIDLastSave="0" documentId="13_ncr:1_{A28BE800-A0D8-4C3A-A783-E1747A2763AE}" xr6:coauthVersionLast="45" xr6:coauthVersionMax="45" xr10:uidLastSave="{00000000-0000-0000-0000-000000000000}"/>
  <workbookProtection workbookAlgorithmName="SHA-512" workbookHashValue="fNISzWTpZkqvnX1q/OBaG0szbLtYOIngRaT2LszW839RDR4QKSnu0B6CAlSpX4eoS7j828LKTX+0GLVDvRHh0g==" workbookSaltValue="k+ujD3nr1raO0dsUXxPUa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<sst xmlns="http://schemas.openxmlformats.org/spreadsheetml/2006/main" count="236" uniqueCount="120">
  <si>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</si>
  <si>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</si>
  <si>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</si>
  <si>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</si>
  <si>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</si>
  <si>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</si>
  <si>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</si>
  <si>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</si>
  <si>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</si>
  <si>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</si>
  <si>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</si>
  <si>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</si>
  <si>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</si>
  <si>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</si>
  <si>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</si>
  <si>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</si>
  <si>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</si>
  <si>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</si>
  <si>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</si>
  <si>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</si>
  <si>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</si>
  <si>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</si>
  <si>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</si>
  <si>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</si>
  <si>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</si>
  <si>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</si>
  <si>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</si>
  <si>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</si>
  <si>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</si>
  <si>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</si>
  <si>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</si>
  <si>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</si>
  <si>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</si>
  <si>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</si>
  <si>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</si>
  <si>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</si>
  <si>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</si>
  <si>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</si>
  <si>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</si>
  <si>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</si>
  <si>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</si>
  <si>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</si>
  <si>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</si>
  <si>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</si>
  <si>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</si>
  <si>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</si>
  <si>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</si>
  <si>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</si>
  <si>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</si>
  <si>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</si>
  <si>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</si>
  <si>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</si>
  <si>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</si>
  <si>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</si>
  <si>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</si>
  <si>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</si>
  <si>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</si>
  <si>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</si>
  <si>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</si>
  <si>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</si>
  <si>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</si>
  <si>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</si>
  <si>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</si>
  <si>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</si>
  <si>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</si>
  <si>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</si>
  <si>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</si>
  <si>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</si>
  <si>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</si>
  <si>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</si>
  <si>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</si>
  <si>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</si>
  <si>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</si>
  <si>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</si>
  <si>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</si>
  <si>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</si>
  <si>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</si>
  <si>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</si>
  <si>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</si>
  <si>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</si>
  <si>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</si>
  <si>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</si>
  <si>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</si>
  <si>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</si>
  <si>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</si>
  <si>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</si>
  <si>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</si>
  <si>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</si>
  <si>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</si>
  <si>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</si>
  <si>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</si>
  <si>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</si>
  <si>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</si>
  <si>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</si>
  <si>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</si>
  <si>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</si>
  <si>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</si>
  <si>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</si>
  <si>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</si>
  <si>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</si>
  <si>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</si>
  <si>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</si>
  <si>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</si>
  <si>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</si>
  <si>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</si>
  <si>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</si>
  <si>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</si>
  <si>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</si>
  <si>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</si>
  <si>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</si>
  <si>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</si>
  <si>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</si>
  <si>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</si>
  <si>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</si>
  <si>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</si>
  <si>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</si>
  <si>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</si>
  <si>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供用開始から２０年以上が経過したため、処理場の設備についてストックマネジメント計画を策定した。施設のライフサイクルコストの低減を図り、計画的な修繕・更新を実施している。
　今後は処理場の統廃合や処理区域の見直しなど、費用対効果について精査する。</t>
  </si>
  <si>
    <t>①収益的収支比率　⑤経費回収率
　使用料収入で賄えない分は、資本費平準化債や一般会計繰入金を補填財源としているため、収益的収支比率は増加傾向にある。汚水処理費の減により、経費回収率は増に転じた。
④企業債残高対事業規模比率
　平成１５～１９年度に下水道管渠整備を前倒しで実施した経緯があり、元利償還額が高額となっていた。今後は企業債残高の減少に伴い、比率も低下していく。
⑥汚水処理原価
　修繕費の減少に伴い、汚水処理原価が減少した。今後は人口減少による有収水量の低下が汚水処理原価の引上げに直結していく。
⑦施設利用率
　今後は人口減少が進むにつれて、施設利用率も減少していく。
⑧水洗化率
　水洗化率向上を目指し、町の広報誌や公式ホームページを活用した「水洗便所等改造資金融資あっせん事業」の周知に努めている。しかし、現状としては人口減少と高齢化が進み、新たな接続は伸び悩んでいる。今後も供用開始区域内の未接続者に対して、普及活動を継続する。</t>
    <rPh sb="66" eb="68">
      <t>ゾウカ</t>
    </rPh>
    <rPh sb="68" eb="70">
      <t>ケイコウ</t>
    </rPh>
    <rPh sb="74" eb="76">
      <t>オスイ</t>
    </rPh>
    <rPh sb="76" eb="78">
      <t>ショリ</t>
    </rPh>
    <rPh sb="78" eb="79">
      <t>ヒ</t>
    </rPh>
    <rPh sb="80" eb="81">
      <t>ゲン</t>
    </rPh>
    <rPh sb="91" eb="92">
      <t>ゾウ</t>
    </rPh>
    <rPh sb="93" eb="94">
      <t>テン</t>
    </rPh>
    <rPh sb="203" eb="205">
      <t>ゲンショウ</t>
    </rPh>
    <rPh sb="216" eb="218">
      <t>ゲンショウ</t>
    </rPh>
    <rPh sb="290" eb="292">
      <t>ゲンショウ</t>
    </rPh>
    <rPh sb="317" eb="318">
      <t>マチ</t>
    </rPh>
    <rPh sb="323" eb="325">
      <t>コウシキ</t>
    </rPh>
    <rPh sb="341" eb="342">
      <t>トウ</t>
    </rPh>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</si>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</sst>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4-410C-A0E4-D470294C97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274-410C-A0E4-D470294C97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53.96</c:v>
                </c:pt>
                <c:pt idx="1">
                  <c:v>53.54</c:v>
                </c:pt>
                <c:pt idx="2">
                  <c:v>49.79</c:v>
                </c:pt>
                <c:pt idx="3">
                  <c:v>45.25</c:v>
                </c:pt>
                <c:pt idx="4">
                  <c:v>44.5</c:v>
                </c:pt>
              </c:numCache>
            </c:numRef>
          </c:val>
          <c:extLst>
            <c:ext xmlns:c16="http://schemas.microsoft.com/office/drawing/2014/chart" uri="{C3380CC4-5D6E-409C-BE32-E72D297353CC}">
              <c16:uniqueId val="{00000000-D45F-4F76-9626-E2F43B1042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45F-4F76-9626-E2F43B1042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72.22</c:v>
                </c:pt>
                <c:pt idx="1">
                  <c:v>72.8</c:v>
                </c:pt>
                <c:pt idx="2">
                  <c:v>72.349999999999994</c:v>
                </c:pt>
                <c:pt idx="3">
                  <c:v>72.69</c:v>
                </c:pt>
                <c:pt idx="4">
                  <c:v>73.900000000000006</c:v>
                </c:pt>
              </c:numCache>
            </c:numRef>
          </c:val>
          <c:extLst>
            <c:ext xmlns:c16="http://schemas.microsoft.com/office/drawing/2014/chart" uri="{C3380CC4-5D6E-409C-BE32-E72D297353CC}">
              <c16:uniqueId val="{00000000-E374-4CD6-9DCC-1824DA868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E374-4CD6-9DCC-1824DA868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69.52</c:v>
                </c:pt>
                <c:pt idx="1">
                  <c:v>67.16</c:v>
                </c:pt>
                <c:pt idx="2">
                  <c:v>63.76</c:v>
                </c:pt>
                <c:pt idx="3">
                  <c:v>69.099999999999994</c:v>
                </c:pt>
                <c:pt idx="4">
                  <c:v>72.02</c:v>
                </c:pt>
              </c:numCache>
            </c:numRef>
          </c:val>
          <c:extLst>
            <c:ext xmlns:c16="http://schemas.microsoft.com/office/drawing/2014/chart" uri="{C3380CC4-5D6E-409C-BE32-E72D297353CC}">
              <c16:uniqueId val="{00000000-DABE-487D-8775-9BAF5E5F32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BE-487D-8775-9BAF5E5F32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2-4B1F-BE9F-B0019E01C6F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2-4B1F-BE9F-B0019E01C6F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A-42AC-9BCD-58865AD11E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A-42AC-9BCD-58865AD11E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F-4721-B84E-3588D4BC0D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F-4721-B84E-3588D4BC0D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F-4C9B-81AF-DC6D42BA73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F-4C9B-81AF-DC6D42BA73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385.33</c:v>
                </c:pt>
                <c:pt idx="1">
                  <c:v>425.15</c:v>
                </c:pt>
                <c:pt idx="2">
                  <c:v>523.99</c:v>
                </c:pt>
                <c:pt idx="3">
                  <c:v>495.55</c:v>
                </c:pt>
                <c:pt idx="4">
                  <c:v>382.62</c:v>
                </c:pt>
              </c:numCache>
            </c:numRef>
          </c:val>
          <c:extLst>
            <c:ext xmlns:c16="http://schemas.microsoft.com/office/drawing/2014/chart" uri="{C3380CC4-5D6E-409C-BE32-E72D297353CC}">
              <c16:uniqueId val="{00000000-0D9E-4E47-8007-34B78888FF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D9E-4E47-8007-34B78888FF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64.66</c:v>
                </c:pt>
                <c:pt idx="1">
                  <c:v>77.760000000000005</c:v>
                </c:pt>
                <c:pt idx="2">
                  <c:v>59.87</c:v>
                </c:pt>
                <c:pt idx="3">
                  <c:v>55.4</c:v>
                </c:pt>
                <c:pt idx="4">
                  <c:v>60.96</c:v>
                </c:pt>
              </c:numCache>
            </c:numRef>
          </c:val>
          <c:extLst>
            <c:ext xmlns:c16="http://schemas.microsoft.com/office/drawing/2014/chart" uri="{C3380CC4-5D6E-409C-BE32-E72D297353CC}">
              <c16:uniqueId val="{00000000-850D-4395-8745-9BF6FEB5C6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850D-4395-8745-9BF6FEB5C6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274.3</c:v>
                </c:pt>
                <c:pt idx="1">
                  <c:v>226.04</c:v>
                </c:pt>
                <c:pt idx="2">
                  <c:v>295.32</c:v>
                </c:pt>
                <c:pt idx="3">
                  <c:v>320.63</c:v>
                </c:pt>
                <c:pt idx="4">
                  <c:v>293.69</c:v>
                </c:pt>
              </c:numCache>
            </c:numRef>
          </c:val>
          <c:extLst>
            <c:ext xmlns:c16="http://schemas.microsoft.com/office/drawing/2014/chart" uri="{C3380CC4-5D6E-409C-BE32-E72D297353CC}">
              <c16:uniqueId val="{00000000-5400-447A-9C8E-626A82F152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400-447A-9C8E-626A82F152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加美町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22568</v>
      </c>
      <c r="AM8" s="51"/>
      <c r="AN8" s="51"/>
      <c r="AO8" s="51"/>
      <c r="AP8" s="51"/>
      <c r="AQ8" s="51"/>
      <c r="AR8" s="51"/>
      <c r="AS8" s="51"/>
      <c r="AT8" s="46">
        <f>データ!T6</f>
        <v>460.67</v>
      </c>
      <c r="AU8" s="46"/>
      <c r="AV8" s="46"/>
      <c r="AW8" s="46"/>
      <c r="AX8" s="46"/>
      <c r="AY8" s="46"/>
      <c r="AZ8" s="46"/>
      <c r="BA8" s="46"/>
      <c r="BB8" s="46">
        <f>データ!U6</f>
        <v>48.99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26.32</v>
      </c>
      <c r="Q10" s="46"/>
      <c r="R10" s="46"/>
      <c r="S10" s="46"/>
      <c r="T10" s="46"/>
      <c r="U10" s="46"/>
      <c r="V10" s="46"/>
      <c r="W10" s="46">
        <f>データ!Q6</f>
        <v>97.34</v>
      </c>
      <c r="X10" s="46"/>
      <c r="Y10" s="46"/>
      <c r="Z10" s="46"/>
      <c r="AA10" s="46"/>
      <c r="AB10" s="46"/>
      <c r="AC10" s="46"/>
      <c r="AD10" s="51">
        <f>データ!R6</f>
        <v>3302</v>
      </c>
      <c r="AE10" s="51"/>
      <c r="AF10" s="51"/>
      <c r="AG10" s="51"/>
      <c r="AH10" s="51"/>
      <c r="AI10" s="51"/>
      <c r="AJ10" s="51"/>
      <c r="AK10" s="2"/>
      <c r="AL10" s="51">
        <f>データ!V6</f>
        <v>5900</v>
      </c>
      <c r="AM10" s="51"/>
      <c r="AN10" s="51"/>
      <c r="AO10" s="51"/>
      <c r="AP10" s="51"/>
      <c r="AQ10" s="51"/>
      <c r="AR10" s="51"/>
      <c r="AS10" s="51"/>
      <c r="AT10" s="46">
        <f>データ!W6</f>
        <v>2.5499999999999998</v>
      </c>
      <c r="AU10" s="46"/>
      <c r="AV10" s="46"/>
      <c r="AW10" s="46"/>
      <c r="AX10" s="46"/>
      <c r="AY10" s="46"/>
      <c r="AZ10" s="46"/>
      <c r="BA10" s="46"/>
      <c r="BB10" s="46">
        <f>データ!X6</f>
        <v>2313.73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cpM0yDD/CSuy0aff5ahZUsAePkyWuTbUUyplCfW1PVtyFJ+ENGllOXd9Dol0zHNHp27fnews7aWPv/ED2z9RCw==" saltValue="JZcI8tPJv9o1Q3QJoKKR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44458</v>
      </c>
      <c r="D6" s="33">
        <f t="shared" si="3"/>
        <v>47</v>
      </c>
      <c r="E6" s="33">
        <f t="shared" si="3"/>
        <v>17</v>
      </c>
      <c r="F6" s="33">
        <f t="shared" si="3"/>
        <v>4</v>
      </c>
      <c r="G6" s="33">
        <f t="shared" si="3"/>
        <v>0</v>
      </c>
      <c r="H6" s="33" t="str">
        <f t="shared" si="3"/>
        <v>宮城県　加美町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26.32</v>
      </c>
      <c r="Q6" s="34">
        <f t="shared" si="3"/>
        <v>97.34</v>
      </c>
      <c r="R6" s="34">
        <f t="shared" si="3"/>
        <v>3302</v>
      </c>
      <c r="S6" s="34">
        <f t="shared" si="3"/>
        <v>22568</v>
      </c>
      <c r="T6" s="34">
        <f t="shared" si="3"/>
        <v>460.67</v>
      </c>
      <c r="U6" s="34">
        <f t="shared" si="3"/>
        <v>48.99</v>
      </c>
      <c r="V6" s="34">
        <f t="shared" si="3"/>
        <v>5900</v>
      </c>
      <c r="W6" s="34">
        <f t="shared" si="3"/>
        <v>2.5499999999999998</v>
      </c>
      <c r="X6" s="34">
        <f t="shared" si="3"/>
        <v>2313.73</v>
      </c>
      <c r="Y6" s="35">
        <f>IF(Y7="",NA(),Y7)</f>
        <v>69.52</v>
      </c>
      <c r="Z6" s="35">
        <f t="shared" ref="Z6:AH6" si="4">IF(Z7="",NA(),Z7)</f>
        <v>67.16</v>
      </c>
      <c r="AA6" s="35">
        <f t="shared" si="4"/>
        <v>63.76</v>
      </c>
      <c r="AB6" s="35">
        <f t="shared" si="4"/>
        <v>69.099999999999994</v>
      </c>
      <c r="AC6" s="35">
        <f t="shared" si="4"/>
        <v>72.02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385.33</v>
      </c>
      <c r="BG6" s="35">
        <f t="shared" ref="BG6:BO6" si="7">IF(BG7="",NA(),BG7)</f>
        <v>425.15</v>
      </c>
      <c r="BH6" s="35">
        <f t="shared" si="7"/>
        <v>523.99</v>
      </c>
      <c r="BI6" s="35">
        <f t="shared" si="7"/>
        <v>495.55</v>
      </c>
      <c r="BJ6" s="35">
        <f t="shared" si="7"/>
        <v>382.62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64.66</v>
      </c>
      <c r="BR6" s="35">
        <f t="shared" ref="BR6:BZ6" si="8">IF(BR7="",NA(),BR7)</f>
        <v>77.760000000000005</v>
      </c>
      <c r="BS6" s="35">
        <f t="shared" si="8"/>
        <v>59.87</v>
      </c>
      <c r="BT6" s="35">
        <f t="shared" si="8"/>
        <v>55.4</v>
      </c>
      <c r="BU6" s="35">
        <f t="shared" si="8"/>
        <v>60.96</v>
      </c>
      <c r="BV6" s="35">
        <f t="shared" si="8"/>
        <v>69.87</v>
      </c>
      <c r="BW6" s="35">
        <f t="shared" si="8"/>
        <v>74.3</v>
      </c>
      <c r="BX6" s="35">
        <f t="shared" si="8"/>
        <v>72.260000000000005</v>
      </c>
      <c r="BY6" s="35">
        <f t="shared" si="8"/>
        <v>71.84</v>
      </c>
      <c r="BZ6" s="35">
        <f t="shared" si="8"/>
        <v>73.36</v>
      </c>
      <c r="CA6" s="34" t="str">
        <f>IF(CA7="","",IF(CA7="-","【-】","【"&amp;SUBSTITUTE(TEXT(CA7,"#,##0.00"),"-","△")&amp;"】"))</f>
        <v>【75.29】</v>
      </c>
      <c r="CB6" s="35">
        <f>IF(CB7="",NA(),CB7)</f>
        <v>274.3</v>
      </c>
      <c r="CC6" s="35">
        <f t="shared" ref="CC6:CK6" si="9">IF(CC7="",NA(),CC7)</f>
        <v>226.04</v>
      </c>
      <c r="CD6" s="35">
        <f t="shared" si="9"/>
        <v>295.32</v>
      </c>
      <c r="CE6" s="35">
        <f t="shared" si="9"/>
        <v>320.63</v>
      </c>
      <c r="CF6" s="35">
        <f t="shared" si="9"/>
        <v>293.69</v>
      </c>
      <c r="CG6" s="35">
        <f t="shared" si="9"/>
        <v>234.96</v>
      </c>
      <c r="CH6" s="35">
        <f t="shared" si="9"/>
        <v>221.81</v>
      </c>
      <c r="CI6" s="35">
        <f t="shared" si="9"/>
        <v>230.02</v>
      </c>
      <c r="CJ6" s="35">
        <f t="shared" si="9"/>
        <v>228.47</v>
      </c>
      <c r="CK6" s="35">
        <f t="shared" si="9"/>
        <v>224.88</v>
      </c>
      <c r="CL6" s="34" t="str">
        <f>IF(CL7="","",IF(CL7="-","【-】","【"&amp;SUBSTITUTE(TEXT(CL7,"#,##0.00"),"-","△")&amp;"】"))</f>
        <v>【215.41】</v>
      </c>
      <c r="CM6" s="35">
        <f>IF(CM7="",NA(),CM7)</f>
        <v>53.96</v>
      </c>
      <c r="CN6" s="35">
        <f t="shared" ref="CN6:CV6" si="10">IF(CN7="",NA(),CN7)</f>
        <v>53.54</v>
      </c>
      <c r="CO6" s="35">
        <f t="shared" si="10"/>
        <v>49.79</v>
      </c>
      <c r="CP6" s="35">
        <f t="shared" si="10"/>
        <v>45.25</v>
      </c>
      <c r="CQ6" s="35">
        <f t="shared" si="10"/>
        <v>44.5</v>
      </c>
      <c r="CR6" s="35">
        <f t="shared" si="10"/>
        <v>42.9</v>
      </c>
      <c r="CS6" s="35">
        <f t="shared" si="10"/>
        <v>43.36</v>
      </c>
      <c r="CT6" s="35">
        <f t="shared" si="10"/>
        <v>42.56</v>
      </c>
      <c r="CU6" s="35">
        <f t="shared" si="10"/>
        <v>42.47</v>
      </c>
      <c r="CV6" s="35">
        <f t="shared" si="10"/>
        <v>42.4</v>
      </c>
      <c r="CW6" s="34" t="str">
        <f>IF(CW7="","",IF(CW7="-","【-】","【"&amp;SUBSTITUTE(TEXT(CW7,"#,##0.00"),"-","△")&amp;"】"))</f>
        <v>【42.90】</v>
      </c>
      <c r="CX6" s="35">
        <f>IF(CX7="",NA(),CX7)</f>
        <v>72.22</v>
      </c>
      <c r="CY6" s="35">
        <f t="shared" ref="CY6:DG6" si="11">IF(CY7="",NA(),CY7)</f>
        <v>72.8</v>
      </c>
      <c r="CZ6" s="35">
        <f t="shared" si="11"/>
        <v>72.349999999999994</v>
      </c>
      <c r="DA6" s="35">
        <f t="shared" si="11"/>
        <v>72.69</v>
      </c>
      <c r="DB6" s="35">
        <f t="shared" si="11"/>
        <v>73.900000000000006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44458</v>
      </c>
      <c r="D7" s="37">
        <v>47</v>
      </c>
      <c r="E7" s="37">
        <v>17</v>
      </c>
      <c r="F7" s="37">
        <v>4</v>
      </c>
      <c r="G7" s="37">
        <v>0</v>
      </c>
      <c r="H7" s="37" t="s">
        <v>98</v>
      </c>
      <c r="I7" s="37" t="s">
        <v>99</v>
      </c>
      <c r="J7" s="37" t="s">
        <v>100</v>
      </c>
      <c r="K7" s="37" t="s">
        <v>101</v>
      </c>
      <c r="L7" s="37" t="s">
        <v>102</v>
      </c>
      <c r="M7" s="37" t="s">
        <v>103</v>
      </c>
      <c r="N7" s="38" t="s">
        <v>104</v>
      </c>
      <c r="O7" s="38" t="s">
        <v>105</v>
      </c>
      <c r="P7" s="38">
        <v>26.32</v>
      </c>
      <c r="Q7" s="38">
        <v>97.34</v>
      </c>
      <c r="R7" s="38">
        <v>3302</v>
      </c>
      <c r="S7" s="38">
        <v>22568</v>
      </c>
      <c r="T7" s="38">
        <v>460.67</v>
      </c>
      <c r="U7" s="38">
        <v>48.99</v>
      </c>
      <c r="V7" s="38">
        <v>5900</v>
      </c>
      <c r="W7" s="38">
        <v>2.5499999999999998</v>
      </c>
      <c r="X7" s="38">
        <v>2313.73</v>
      </c>
      <c r="Y7" s="38">
        <v>69.52</v>
      </c>
      <c r="Z7" s="38">
        <v>67.16</v>
      </c>
      <c r="AA7" s="38">
        <v>63.76</v>
      </c>
      <c r="AB7" s="38">
        <v>69.099999999999994</v>
      </c>
      <c r="AC7" s="38">
        <v>72.02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385.33</v>
      </c>
      <c r="BG7" s="38">
        <v>425.15</v>
      </c>
      <c r="BH7" s="38">
        <v>523.99</v>
      </c>
      <c r="BI7" s="38">
        <v>495.55</v>
      </c>
      <c r="BJ7" s="38">
        <v>382.62</v>
      </c>
      <c r="BK7" s="38">
        <v>1298.9100000000001</v>
      </c>
      <c r="BL7" s="38">
        <v>1243.71</v>
      </c>
      <c r="BM7" s="38">
        <v>1194.1500000000001</v>
      </c>
      <c r="BN7" s="38">
        <v>1206.79</v>
      </c>
      <c r="BO7" s="38">
        <v>1258.43</v>
      </c>
      <c r="BP7" s="38">
        <v>1260.21</v>
      </c>
      <c r="BQ7" s="38">
        <v>64.66</v>
      </c>
      <c r="BR7" s="38">
        <v>77.760000000000005</v>
      </c>
      <c r="BS7" s="38">
        <v>59.87</v>
      </c>
      <c r="BT7" s="38">
        <v>55.4</v>
      </c>
      <c r="BU7" s="38">
        <v>60.96</v>
      </c>
      <c r="BV7" s="38">
        <v>69.87</v>
      </c>
      <c r="BW7" s="38">
        <v>74.3</v>
      </c>
      <c r="BX7" s="38">
        <v>72.260000000000005</v>
      </c>
      <c r="BY7" s="38">
        <v>71.84</v>
      </c>
      <c r="BZ7" s="38">
        <v>73.36</v>
      </c>
      <c r="CA7" s="38">
        <v>75.290000000000006</v>
      </c>
      <c r="CB7" s="38">
        <v>274.3</v>
      </c>
      <c r="CC7" s="38">
        <v>226.04</v>
      </c>
      <c r="CD7" s="38">
        <v>295.32</v>
      </c>
      <c r="CE7" s="38">
        <v>320.63</v>
      </c>
      <c r="CF7" s="38">
        <v>293.69</v>
      </c>
      <c r="CG7" s="38">
        <v>234.96</v>
      </c>
      <c r="CH7" s="38">
        <v>221.81</v>
      </c>
      <c r="CI7" s="38">
        <v>230.02</v>
      </c>
      <c r="CJ7" s="38">
        <v>228.47</v>
      </c>
      <c r="CK7" s="38">
        <v>224.88</v>
      </c>
      <c r="CL7" s="38">
        <v>215.41</v>
      </c>
      <c r="CM7" s="38">
        <v>53.96</v>
      </c>
      <c r="CN7" s="38">
        <v>53.54</v>
      </c>
      <c r="CO7" s="38">
        <v>49.79</v>
      </c>
      <c r="CP7" s="38">
        <v>45.25</v>
      </c>
      <c r="CQ7" s="38">
        <v>44.5</v>
      </c>
      <c r="CR7" s="38">
        <v>42.9</v>
      </c>
      <c r="CS7" s="38">
        <v>43.36</v>
      </c>
      <c r="CT7" s="38">
        <v>42.56</v>
      </c>
      <c r="CU7" s="38">
        <v>42.47</v>
      </c>
      <c r="CV7" s="38">
        <v>42.4</v>
      </c>
      <c r="CW7" s="38">
        <v>42.9</v>
      </c>
      <c r="CX7" s="38">
        <v>72.22</v>
      </c>
      <c r="CY7" s="38">
        <v>72.8</v>
      </c>
      <c r="CZ7" s="38">
        <v>72.349999999999994</v>
      </c>
      <c r="DA7" s="38">
        <v>72.69</v>
      </c>
      <c r="DB7" s="38">
        <v>73.900000000000006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dcterms:created xsi:type="dcterms:W3CDTF">2021-12-03T07:49:32Z</dcterms:created>
  <dcterms:modified xsi:type="dcterms:W3CDTF">2022-01-12T07:02:09Z</dcterms:modified>
  <cp:category/>
</cp:coreProperties>
</file>