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大槻\上下水道係関係\一般\経営分析\経営比較分析Ｒ２\"/>
    </mc:Choice>
  </mc:AlternateContent>
  <xr:revisionPtr revIDLastSave="0" documentId="13_ncr:1_{581151AA-3B46-48D9-A106-3344CFD7BF70}" xr6:coauthVersionLast="36" xr6:coauthVersionMax="36" xr10:uidLastSave="{00000000-0000-0000-0000-000000000000}"/>
  <workbookProtection workbookAlgorithmName="SHA-512" workbookHashValue="E3khbbXn5IFck/eNVw9gZybgx3ehMqXatbIndbAws4jeFcvEJt9etl2yMsANgzjDR0mHV8mk9hzdIEjls51B5w==" workbookSaltValue="8VClPjjHDs80bmDInTYW+Q=="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B10" i="4"/>
  <c r="AL8" i="4"/>
  <c r="P8" i="4"/>
  <c r="I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<sst xmlns="http://schemas.openxmlformats.org/spreadsheetml/2006/main" count="247" uniqueCount="119">
  <si>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</si>
  <si>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</si>
  <si>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</si>
  <si>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</si>
  <si>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</si>
  <si>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</si>
  <si>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</si>
  <si>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</si>
  <si>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</si>
  <si>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</si>
  <si>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</si>
  <si>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</si>
  <si>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</si>
  <si>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</si>
  <si>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</si>
  <si>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</si>
  <si>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</si>
  <si>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</si>
  <si>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</si>
  <si>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</si>
  <si>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</si>
  <si>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</si>
  <si>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</si>
  <si>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</si>
  <si>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</si>
  <si>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</si>
  <si>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</si>
  <si>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</si>
  <si>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</si>
  <si>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</si>
  <si>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</si>
  <si>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</si>
  <si>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</si>
  <si>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</si>
  <si>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</si>
  <si>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</si>
  <si>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</si>
  <si>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</si>
  <si>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</si>
  <si>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</si>
  <si>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</si>
  <si>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</si>
  <si>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</si>
  <si>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</si>
  <si>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</si>
  <si>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</si>
  <si>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</si>
  <si>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</si>
  <si>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</si>
  <si>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</si>
  <si>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</si>
  <si>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</si>
  <si>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</si>
  <si>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</si>
  <si>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</si>
  <si>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</si>
  <si>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</si>
  <si>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</si>
  <si>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</si>
  <si>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</si>
  <si>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</si>
  <si>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</si>
  <si>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</si>
  <si>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</si>
  <si>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</si>
  <si>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</si>
  <si>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</si>
  <si>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</si>
  <si>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</si>
  <si>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</si>
  <si>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</si>
  <si>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</si>
  <si>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</si>
  <si>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</si>
  <si>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</si>
  <si>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</si>
  <si>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</si>
  <si>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</si>
  <si>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</si>
  <si>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</si>
  <si>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</si>
  <si>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</si>
  <si>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</si>
  <si>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</si>
  <si>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</si>
  <si>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</si>
  <si>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</si>
  <si>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</si>
  <si>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</si>
  <si>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</si>
  <si>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</si>
  <si>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</si>
  <si>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</si>
  <si>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</si>
  <si>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</si>
  <si>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</si>
  <si>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</si>
  <si>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</si>
  <si>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</si>
  <si>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</si>
  <si>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</si>
  <si>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</si>
  <si>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</si>
  <si>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</si>
  <si>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</si>
  <si>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</si>
  <si>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</si>
  <si>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</si>
  <si>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</si>
  <si>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</si>
  <si>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</si>
  <si>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</si>
  <si>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</si>
  <si>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</si>
  <si>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</si>
  <si>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</si>
  <si>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また、策定した経営戦略に基づき、計画的・効率的な事業運営を推進する。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rPh sb="47" eb="48">
      <t>トク</t>
    </rPh>
    <rPh sb="48" eb="49">
      <t>カン</t>
    </rPh>
    <rPh sb="49" eb="51">
      <t>チク</t>
    </rPh>
    <rPh sb="52" eb="54">
      <t>ノウシュウ</t>
    </rPh>
    <rPh sb="54" eb="56">
      <t>チク</t>
    </rPh>
    <rPh sb="56" eb="58">
      <t>イガイ</t>
    </rPh>
    <rPh sb="59" eb="61">
      <t>チイキ</t>
    </rPh>
    <rPh sb="66" eb="69">
      <t>ジョウカソウ</t>
    </rPh>
    <rPh sb="69" eb="71">
      <t>セッチ</t>
    </rPh>
    <rPh sb="74" eb="76">
      <t>カツドウ</t>
    </rPh>
    <rPh sb="79" eb="82">
      <t>スイセンカ</t>
    </rPh>
    <rPh sb="83" eb="84">
      <t>オ</t>
    </rPh>
    <rPh sb="84" eb="85">
      <t>スス</t>
    </rPh>
    <rPh sb="92" eb="94">
      <t>サクテイ</t>
    </rPh>
    <rPh sb="96" eb="98">
      <t>ケイエイ</t>
    </rPh>
    <rPh sb="98" eb="100">
      <t>センリャク</t>
    </rPh>
    <rPh sb="101" eb="102">
      <t>モト</t>
    </rPh>
    <rPh sb="105" eb="108">
      <t>ケイカクテキ</t>
    </rPh>
    <rPh sb="109" eb="112">
      <t>コウリツテキ</t>
    </rPh>
    <rPh sb="113" eb="115">
      <t>ジギョウ</t>
    </rPh>
    <rPh sb="115" eb="117">
      <t>ウンエイ</t>
    </rPh>
    <rPh sb="118" eb="120">
      <t>スイシン</t>
    </rPh>
    <phoneticPr fontId="4"/>
  </si>
  <si>
    <t>平成10年から使用を開始している浄化槽があり、耐用年数も28年となっており、今後10年程度で更新時期を迎えることになる。
現在はブロワー及び放流ポンプ等に故障が発生した場合、交換・修繕を行っている。</t>
    <rPh sb="0" eb="2">
      <t>ヘイセイ</t>
    </rPh>
    <rPh sb="4" eb="5">
      <t>ネン</t>
    </rPh>
    <rPh sb="7" eb="9">
      <t>シヨウ</t>
    </rPh>
    <rPh sb="10" eb="12">
      <t>カイシ</t>
    </rPh>
    <rPh sb="16" eb="19">
      <t>ジョウカソウ</t>
    </rPh>
    <rPh sb="23" eb="25">
      <t>タイヨウ</t>
    </rPh>
    <rPh sb="25" eb="27">
      <t>ネンスウ</t>
    </rPh>
    <rPh sb="30" eb="31">
      <t>ネン</t>
    </rPh>
    <rPh sb="38" eb="40">
      <t>コンゴ</t>
    </rPh>
    <rPh sb="42" eb="43">
      <t>ネン</t>
    </rPh>
    <rPh sb="43" eb="45">
      <t>テイド</t>
    </rPh>
    <rPh sb="46" eb="48">
      <t>コウシン</t>
    </rPh>
    <rPh sb="48" eb="50">
      <t>ジキ</t>
    </rPh>
    <rPh sb="51" eb="52">
      <t>ムカ</t>
    </rPh>
    <rPh sb="61" eb="63">
      <t>ゲンザイ</t>
    </rPh>
    <rPh sb="68" eb="69">
      <t>オヨ</t>
    </rPh>
    <rPh sb="70" eb="72">
      <t>ホウリュウ</t>
    </rPh>
    <rPh sb="75" eb="76">
      <t>トウ</t>
    </rPh>
    <rPh sb="77" eb="79">
      <t>コショウ</t>
    </rPh>
    <rPh sb="80" eb="82">
      <t>ハッセイ</t>
    </rPh>
    <rPh sb="84" eb="86">
      <t>バアイ</t>
    </rPh>
    <rPh sb="87" eb="89">
      <t>コウカン</t>
    </rPh>
    <rPh sb="90" eb="92">
      <t>シュウゼン</t>
    </rPh>
    <rPh sb="93" eb="94">
      <t>オコナ</t>
    </rPh>
    <phoneticPr fontId="4"/>
  </si>
  <si>
    <t>①について、収益的収支比率は100.86％となっている。地方債償還金は減少しているものの、料金収入も減少しており、当該収入だけでは経費が回収できないことから、一般会計からの繰入によるところが大きい。
④について企業債残高対事業規模比率は、新規の起債はあるものの、全額一般会計繰入金（基準内繰入）を財源としているため低水準となっている。　　　　　　　　　　　　　　　　
⑤について、回収率が50％程度で推移しているが、今後他の事業と併せ料金の見直しを行う。
⑥について、１戸当たりの使用人数が比較的多いため平均値を下回っていると思われる。　　　　　　　
⑦について、浄化槽設置希望者が対象で有り稼働率は78.79％である。　　　　　　　
⑧について、浄化槽設置希望者が対象であるため水洗化率は100％である。</t>
    <rPh sb="105" eb="108">
      <t>キギョウサイ</t>
    </rPh>
    <rPh sb="108" eb="109">
      <t>ザン</t>
    </rPh>
    <rPh sb="109" eb="110">
      <t>タカ</t>
    </rPh>
    <rPh sb="110" eb="111">
      <t>タイ</t>
    </rPh>
    <rPh sb="111" eb="113">
      <t>ジギョウ</t>
    </rPh>
    <rPh sb="113" eb="115">
      <t>キボ</t>
    </rPh>
    <rPh sb="115" eb="117">
      <t>ヒリツ</t>
    </rPh>
    <rPh sb="119" eb="121">
      <t>シンキ</t>
    </rPh>
    <rPh sb="122" eb="124">
      <t>キサイ</t>
    </rPh>
    <rPh sb="131" eb="133">
      <t>ゼンガク</t>
    </rPh>
    <rPh sb="133" eb="135">
      <t>イッパン</t>
    </rPh>
    <rPh sb="135" eb="137">
      <t>カイケイ</t>
    </rPh>
    <rPh sb="137" eb="140">
      <t>クリイレキン</t>
    </rPh>
    <rPh sb="141" eb="144">
      <t>キジュンナイ</t>
    </rPh>
    <rPh sb="144" eb="146">
      <t>クリイレ</t>
    </rPh>
    <rPh sb="148" eb="150">
      <t>ザイゲン</t>
    </rPh>
    <rPh sb="157" eb="158">
      <t>テイ</t>
    </rPh>
    <rPh sb="158" eb="160">
      <t>スイジュン</t>
    </rPh>
    <rPh sb="190" eb="193">
      <t>カイシュウリツ</t>
    </rPh>
    <rPh sb="197" eb="199">
      <t>テイド</t>
    </rPh>
    <rPh sb="200" eb="202">
      <t>スイイ</t>
    </rPh>
    <rPh sb="208" eb="210">
      <t>コンゴ</t>
    </rPh>
    <rPh sb="210" eb="211">
      <t>タ</t>
    </rPh>
    <rPh sb="212" eb="214">
      <t>ジギョウ</t>
    </rPh>
    <rPh sb="215" eb="216">
      <t>アワ</t>
    </rPh>
    <rPh sb="217" eb="219">
      <t>リョウキン</t>
    </rPh>
    <rPh sb="220" eb="222">
      <t>ミナオ</t>
    </rPh>
    <rPh sb="224" eb="225">
      <t>オコナ</t>
    </rPh>
    <rPh sb="282" eb="285">
      <t>ジョウカソウ</t>
    </rPh>
    <rPh sb="285" eb="287">
      <t>セッチ</t>
    </rPh>
    <rPh sb="287" eb="290">
      <t>キボウシャ</t>
    </rPh>
    <rPh sb="291" eb="293">
      <t>タイショウ</t>
    </rPh>
    <rPh sb="294" eb="295">
      <t>ア</t>
    </rPh>
    <rPh sb="296" eb="299">
      <t>カドウリツ</t>
    </rPh>
    <rPh sb="324" eb="327">
      <t>ジョウカソウ</t>
    </rPh>
    <rPh sb="327" eb="329">
      <t>セッチ</t>
    </rPh>
    <rPh sb="329" eb="332">
      <t>キボウシャ</t>
    </rPh>
    <rPh sb="333" eb="335">
      <t>タイショウ</t>
    </rPh>
    <rPh sb="340" eb="343">
      <t>スイセンカ</t>
    </rPh>
    <rPh sb="343" eb="34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</si>
</sst>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6D-48AC-9598-949C76650E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6D-48AC-9598-949C76650E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64.239999999999995</c:v>
                </c:pt>
                <c:pt idx="1">
                  <c:v>66.06</c:v>
                </c:pt>
                <c:pt idx="2">
                  <c:v>68.48</c:v>
                </c:pt>
                <c:pt idx="3">
                  <c:v>71.52</c:v>
                </c:pt>
                <c:pt idx="4">
                  <c:v>78.790000000000006</c:v>
                </c:pt>
              </c:numCache>
            </c:numRef>
          </c:val>
          <c:extLst>
            <c:ext xmlns:c16="http://schemas.microsoft.com/office/drawing/2014/chart" uri="{C3380CC4-5D6E-409C-BE32-E72D297353CC}">
              <c16:uniqueId val="{00000000-5011-4707-A4D3-46E20BEC2F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5011-4707-A4D3-46E20BEC2F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95-4A9A-B691-0F5A94F77D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3C95-4A9A-B691-0F5A94F77D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113.98</c:v>
                </c:pt>
                <c:pt idx="1">
                  <c:v>109.97</c:v>
                </c:pt>
                <c:pt idx="2">
                  <c:v>113.13</c:v>
                </c:pt>
                <c:pt idx="3">
                  <c:v>99.79</c:v>
                </c:pt>
                <c:pt idx="4">
                  <c:v>100.86</c:v>
                </c:pt>
              </c:numCache>
            </c:numRef>
          </c:val>
          <c:extLst>
            <c:ext xmlns:c16="http://schemas.microsoft.com/office/drawing/2014/chart" uri="{C3380CC4-5D6E-409C-BE32-E72D297353CC}">
              <c16:uniqueId val="{00000000-EF06-4C65-9EC5-BF266A4FF9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6-4C65-9EC5-BF266A4FF9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6-4DC2-A62C-272A9DF88A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6-4DC2-A62C-272A9DF88A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6-4BE4-8B72-DD3B620A3A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6-4BE4-8B72-DD3B620A3A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C-4B07-8E71-1B527F1D89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C-4B07-8E71-1B527F1D89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A-486D-9DE6-33DAE94D26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A-486D-9DE6-33DAE94D26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8D-4297-8C19-BD0BF31C1D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658D-4297-8C19-BD0BF31C1D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52.87</c:v>
                </c:pt>
                <c:pt idx="1">
                  <c:v>52.17</c:v>
                </c:pt>
                <c:pt idx="2">
                  <c:v>48.89</c:v>
                </c:pt>
                <c:pt idx="3">
                  <c:v>55.1</c:v>
                </c:pt>
                <c:pt idx="4">
                  <c:v>57.77</c:v>
                </c:pt>
              </c:numCache>
            </c:numRef>
          </c:val>
          <c:extLst>
            <c:ext xmlns:c16="http://schemas.microsoft.com/office/drawing/2014/chart" uri="{C3380CC4-5D6E-409C-BE32-E72D297353CC}">
              <c16:uniqueId val="{00000000-BFA6-4FF2-AC5B-24D0A0D40D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BFA6-4FF2-AC5B-24D0A0D40D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210.25</c:v>
                </c:pt>
                <c:pt idx="1">
                  <c:v>211.4</c:v>
                </c:pt>
                <c:pt idx="2">
                  <c:v>224.11</c:v>
                </c:pt>
                <c:pt idx="3">
                  <c:v>201.71</c:v>
                </c:pt>
                <c:pt idx="4">
                  <c:v>196.39</c:v>
                </c:pt>
              </c:numCache>
            </c:numRef>
          </c:val>
          <c:extLst>
            <c:ext xmlns:c16="http://schemas.microsoft.com/office/drawing/2014/chart" uri="{C3380CC4-5D6E-409C-BE32-E72D297353CC}">
              <c16:uniqueId val="{00000000-27E5-4DDA-A3C5-B856821409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27E5-4DDA-A3C5-B856821409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色麻町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6648</v>
      </c>
      <c r="AM8" s="51"/>
      <c r="AN8" s="51"/>
      <c r="AO8" s="51"/>
      <c r="AP8" s="51"/>
      <c r="AQ8" s="51"/>
      <c r="AR8" s="51"/>
      <c r="AS8" s="51"/>
      <c r="AT8" s="46">
        <f>データ!T6</f>
        <v>109.28</v>
      </c>
      <c r="AU8" s="46"/>
      <c r="AV8" s="46"/>
      <c r="AW8" s="46"/>
      <c r="AX8" s="46"/>
      <c r="AY8" s="46"/>
      <c r="AZ8" s="46"/>
      <c r="BA8" s="46"/>
      <c r="BB8" s="46">
        <f>データ!U6</f>
        <v>60.83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9.48</v>
      </c>
      <c r="Q10" s="46"/>
      <c r="R10" s="46"/>
      <c r="S10" s="46"/>
      <c r="T10" s="46"/>
      <c r="U10" s="46"/>
      <c r="V10" s="46"/>
      <c r="W10" s="46">
        <f>データ!Q6</f>
        <v>100</v>
      </c>
      <c r="X10" s="46"/>
      <c r="Y10" s="46"/>
      <c r="Z10" s="46"/>
      <c r="AA10" s="46"/>
      <c r="AB10" s="46"/>
      <c r="AC10" s="46"/>
      <c r="AD10" s="51">
        <f>データ!R6</f>
        <v>2855</v>
      </c>
      <c r="AE10" s="51"/>
      <c r="AF10" s="51"/>
      <c r="AG10" s="51"/>
      <c r="AH10" s="51"/>
      <c r="AI10" s="51"/>
      <c r="AJ10" s="51"/>
      <c r="AK10" s="2"/>
      <c r="AL10" s="51">
        <f>データ!V6</f>
        <v>626</v>
      </c>
      <c r="AM10" s="51"/>
      <c r="AN10" s="51"/>
      <c r="AO10" s="51"/>
      <c r="AP10" s="51"/>
      <c r="AQ10" s="51"/>
      <c r="AR10" s="51"/>
      <c r="AS10" s="51"/>
      <c r="AT10" s="46">
        <f>データ!W6</f>
        <v>0.19</v>
      </c>
      <c r="AU10" s="46"/>
      <c r="AV10" s="46"/>
      <c r="AW10" s="46"/>
      <c r="AX10" s="46"/>
      <c r="AY10" s="46"/>
      <c r="AZ10" s="46"/>
      <c r="BA10" s="46"/>
      <c r="BB10" s="46">
        <f>データ!X6</f>
        <v>3294.74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3QC6dn6T+XFp0zWOANJ4/uhk+vXe3wNYPXZNP+a+BcaQRdkIg7nIf3hpjkiJgU2KXFaejzDNNpiEcotmP/8nvA==" saltValue="LUTEjNnsmwnuoQOyJHmS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44440</v>
      </c>
      <c r="D6" s="33">
        <f t="shared" si="3"/>
        <v>47</v>
      </c>
      <c r="E6" s="33">
        <f t="shared" si="3"/>
        <v>18</v>
      </c>
      <c r="F6" s="33">
        <f t="shared" si="3"/>
        <v>1</v>
      </c>
      <c r="G6" s="33">
        <f t="shared" si="3"/>
        <v>0</v>
      </c>
      <c r="H6" s="33" t="str">
        <f t="shared" si="3"/>
        <v>宮城県　色麻町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9.48</v>
      </c>
      <c r="Q6" s="34">
        <f t="shared" si="3"/>
        <v>100</v>
      </c>
      <c r="R6" s="34">
        <f t="shared" si="3"/>
        <v>2855</v>
      </c>
      <c r="S6" s="34">
        <f t="shared" si="3"/>
        <v>6648</v>
      </c>
      <c r="T6" s="34">
        <f t="shared" si="3"/>
        <v>109.28</v>
      </c>
      <c r="U6" s="34">
        <f t="shared" si="3"/>
        <v>60.83</v>
      </c>
      <c r="V6" s="34">
        <f t="shared" si="3"/>
        <v>626</v>
      </c>
      <c r="W6" s="34">
        <f t="shared" si="3"/>
        <v>0.19</v>
      </c>
      <c r="X6" s="34">
        <f t="shared" si="3"/>
        <v>3294.74</v>
      </c>
      <c r="Y6" s="35">
        <f>IF(Y7="",NA(),Y7)</f>
        <v>113.98</v>
      </c>
      <c r="Z6" s="35">
        <f t="shared" ref="Z6:AH6" si="4">IF(Z7="",NA(),Z7)</f>
        <v>109.97</v>
      </c>
      <c r="AA6" s="35">
        <f t="shared" si="4"/>
        <v>113.13</v>
      </c>
      <c r="AB6" s="35">
        <f t="shared" si="4"/>
        <v>99.79</v>
      </c>
      <c r="AC6" s="35">
        <f t="shared" si="4"/>
        <v>100.86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52.87</v>
      </c>
      <c r="BR6" s="35">
        <f t="shared" ref="BR6:BZ6" si="8">IF(BR7="",NA(),BR7)</f>
        <v>52.17</v>
      </c>
      <c r="BS6" s="35">
        <f t="shared" si="8"/>
        <v>48.89</v>
      </c>
      <c r="BT6" s="35">
        <f t="shared" si="8"/>
        <v>55.1</v>
      </c>
      <c r="BU6" s="35">
        <f t="shared" si="8"/>
        <v>57.77</v>
      </c>
      <c r="BV6" s="35">
        <f t="shared" si="8"/>
        <v>52.27</v>
      </c>
      <c r="BW6" s="35">
        <f t="shared" si="8"/>
        <v>52.55</v>
      </c>
      <c r="BX6" s="35">
        <f t="shared" si="8"/>
        <v>52.23</v>
      </c>
      <c r="BY6" s="35">
        <f t="shared" si="8"/>
        <v>50.06</v>
      </c>
      <c r="BZ6" s="35">
        <f t="shared" si="8"/>
        <v>49.38</v>
      </c>
      <c r="CA6" s="34" t="str">
        <f>IF(CA7="","",IF(CA7="-","【-】","【"&amp;SUBSTITUTE(TEXT(CA7,"#,##0.00"),"-","△")&amp;"】"))</f>
        <v>【48.58】</v>
      </c>
      <c r="CB6" s="35">
        <f>IF(CB7="",NA(),CB7)</f>
        <v>210.25</v>
      </c>
      <c r="CC6" s="35">
        <f t="shared" ref="CC6:CK6" si="9">IF(CC7="",NA(),CC7)</f>
        <v>211.4</v>
      </c>
      <c r="CD6" s="35">
        <f t="shared" si="9"/>
        <v>224.11</v>
      </c>
      <c r="CE6" s="35">
        <f t="shared" si="9"/>
        <v>201.71</v>
      </c>
      <c r="CF6" s="35">
        <f t="shared" si="9"/>
        <v>196.39</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64.239999999999995</v>
      </c>
      <c r="CN6" s="35">
        <f t="shared" ref="CN6:CV6" si="10">IF(CN7="",NA(),CN7)</f>
        <v>66.06</v>
      </c>
      <c r="CO6" s="35">
        <f t="shared" si="10"/>
        <v>68.48</v>
      </c>
      <c r="CP6" s="35">
        <f t="shared" si="10"/>
        <v>71.52</v>
      </c>
      <c r="CQ6" s="35">
        <f t="shared" si="10"/>
        <v>78.790000000000006</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44440</v>
      </c>
      <c r="D7" s="37">
        <v>47</v>
      </c>
      <c r="E7" s="37">
        <v>18</v>
      </c>
      <c r="F7" s="37">
        <v>1</v>
      </c>
      <c r="G7" s="37">
        <v>0</v>
      </c>
      <c r="H7" s="37" t="s">
        <v>98</v>
      </c>
      <c r="I7" s="37" t="s">
        <v>99</v>
      </c>
      <c r="J7" s="37" t="s">
        <v>100</v>
      </c>
      <c r="K7" s="37" t="s">
        <v>101</v>
      </c>
      <c r="L7" s="37" t="s">
        <v>102</v>
      </c>
      <c r="M7" s="37" t="s">
        <v>103</v>
      </c>
      <c r="N7" s="38" t="s">
        <v>104</v>
      </c>
      <c r="O7" s="38" t="s">
        <v>105</v>
      </c>
      <c r="P7" s="38">
        <v>9.48</v>
      </c>
      <c r="Q7" s="38">
        <v>100</v>
      </c>
      <c r="R7" s="38">
        <v>2855</v>
      </c>
      <c r="S7" s="38">
        <v>6648</v>
      </c>
      <c r="T7" s="38">
        <v>109.28</v>
      </c>
      <c r="U7" s="38">
        <v>60.83</v>
      </c>
      <c r="V7" s="38">
        <v>626</v>
      </c>
      <c r="W7" s="38">
        <v>0.19</v>
      </c>
      <c r="X7" s="38">
        <v>3294.74</v>
      </c>
      <c r="Y7" s="38">
        <v>113.98</v>
      </c>
      <c r="Z7" s="38">
        <v>109.97</v>
      </c>
      <c r="AA7" s="38">
        <v>113.13</v>
      </c>
      <c r="AB7" s="38">
        <v>99.79</v>
      </c>
      <c r="AC7" s="38">
        <v>100.86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566.35</v>
      </c>
      <c r="BL7" s="38">
        <v>888.8</v>
      </c>
      <c r="BM7" s="38">
        <v>855.65</v>
      </c>
      <c r="BN7" s="38">
        <v>862.99</v>
      </c>
      <c r="BO7" s="38">
        <v>782.91</v>
      </c>
      <c r="BP7" s="38">
        <v>780.89</v>
      </c>
      <c r="BQ7" s="38">
        <v>52.87</v>
      </c>
      <c r="BR7" s="38">
        <v>52.17</v>
      </c>
      <c r="BS7" s="38">
        <v>48.89</v>
      </c>
      <c r="BT7" s="38">
        <v>55.1</v>
      </c>
      <c r="BU7" s="38">
        <v>57.77</v>
      </c>
      <c r="BV7" s="38">
        <v>52.27</v>
      </c>
      <c r="BW7" s="38">
        <v>52.55</v>
      </c>
      <c r="BX7" s="38">
        <v>52.23</v>
      </c>
      <c r="BY7" s="38">
        <v>50.06</v>
      </c>
      <c r="BZ7" s="38">
        <v>49.38</v>
      </c>
      <c r="CA7" s="38">
        <v>48.58</v>
      </c>
      <c r="CB7" s="38">
        <v>210.25</v>
      </c>
      <c r="CC7" s="38">
        <v>211.4</v>
      </c>
      <c r="CD7" s="38">
        <v>224.11</v>
      </c>
      <c r="CE7" s="38">
        <v>201.71</v>
      </c>
      <c r="CF7" s="38">
        <v>196.39</v>
      </c>
      <c r="CG7" s="38">
        <v>291.01</v>
      </c>
      <c r="CH7" s="38">
        <v>292.45</v>
      </c>
      <c r="CI7" s="38">
        <v>294.05</v>
      </c>
      <c r="CJ7" s="38">
        <v>309.22000000000003</v>
      </c>
      <c r="CK7" s="38">
        <v>316.97000000000003</v>
      </c>
      <c r="CL7" s="38">
        <v>328.08</v>
      </c>
      <c r="CM7" s="38">
        <v>64.239999999999995</v>
      </c>
      <c r="CN7" s="38">
        <v>66.06</v>
      </c>
      <c r="CO7" s="38">
        <v>68.48</v>
      </c>
      <c r="CP7" s="38">
        <v>71.52</v>
      </c>
      <c r="CQ7" s="38">
        <v>78.790000000000006</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2022-01-20T05:56:54Z</cp:lastPrinted>
  <dcterms:created xsi:type="dcterms:W3CDTF">2021-12-03T08:13:25Z</dcterms:created>
  <dcterms:modified xsi:type="dcterms:W3CDTF">2022-02-04T02:49:50Z</dcterms:modified>
  <cp:category/>
</cp:coreProperties>
</file>