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207\doc\07_都市建設課\三浦\誠より\"/>
    </mc:Choice>
  </mc:AlternateContent>
  <xr:revisionPtr revIDLastSave="0" documentId="13_ncr:1_{3FD2B1AA-7213-48DB-BEE7-6A6357C030C6}" xr6:coauthVersionLast="43" xr6:coauthVersionMax="43" xr10:uidLastSave="{00000000-0000-0000-0000-000000000000}"/>
  <workbookProtection workbookAlgorithmName="SHA-512" workbookHashValue="mS5lNzkJOJl06/ndVw5gl1LD0RQ42rL8yRhN7hI8fjoDZ5RTnwnwXE1m/pSSAqw1TcQWYDRvMyY+6KVWI11PIQ==" workbookSaltValue="0Gh+lkAheqUxYtP490j2zA=="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<sst xmlns="http://schemas.openxmlformats.org/spreadsheetml/2006/main" count="228" uniqueCount="114">
  <si>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</si>
  <si>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</si>
  <si>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</si>
  <si>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</si>
  <si>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</si>
  <si>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</si>
  <si>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</si>
  <si>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</si>
  <si>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</si>
  <si>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</si>
  <si>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</si>
  <si>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</si>
  <si>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</si>
  <si>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</si>
  <si>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</si>
  <si>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</si>
  <si>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</si>
  <si>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</si>
  <si>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</si>
  <si>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</si>
  <si>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</si>
  <si>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</si>
  <si>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</si>
  <si>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</si>
  <si>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</si>
  <si>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</si>
  <si>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</si>
  <si>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</si>
  <si>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</si>
  <si>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</si>
  <si>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</si>
  <si>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</si>
  <si>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</si>
  <si>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</si>
  <si>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</si>
  <si>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</si>
  <si>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</si>
  <si>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</si>
  <si>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</si>
  <si>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</si>
  <si>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</si>
  <si>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</si>
  <si>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</si>
  <si>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</si>
  <si>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</si>
  <si>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</si>
  <si>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</si>
  <si>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</si>
  <si>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</si>
  <si>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</si>
  <si>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</si>
  <si>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</si>
  <si>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</si>
  <si>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</si>
  <si>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</si>
  <si>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</si>
  <si>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</si>
  <si>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</si>
  <si>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</si>
  <si>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</si>
  <si>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</si>
  <si>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</si>
  <si>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</si>
  <si>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</si>
  <si>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</si>
  <si>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</si>
  <si>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</si>
  <si>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</si>
  <si>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</si>
  <si>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</si>
  <si>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</si>
  <si>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</si>
  <si>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</si>
  <si>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</si>
  <si>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</si>
  <si>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</si>
  <si>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</si>
  <si>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</si>
  <si>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</si>
  <si>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</si>
  <si>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</si>
  <si>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</si>
  <si>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</si>
  <si>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</si>
  <si>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</si>
  <si>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</si>
  <si>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</si>
  <si>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</si>
  <si>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</si>
  <si>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</si>
  <si>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</si>
  <si>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</si>
  <si>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</si>
  <si>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</si>
  <si>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</si>
  <si>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</si>
  <si>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</si>
  <si>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</si>
  <si>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</si>
  <si>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</si>
  <si>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</si>
  <si>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</si>
  <si>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</si>
  <si>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</si>
  <si>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</si>
  <si>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</si>
  <si>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</si>
  <si>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</si>
  <si>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</si>
  <si>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</si>
  <si>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</si>
  <si>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度は、経常収支比率が前年度を大きく上回り、流動比率・料金回収率も全国平均を上回るなど、経営状況を見ると悪くない数字だが、以前より課題として挙げていた施設・資産の更新や有収率の低下については引き続き対応していかなければならず、施設更新計画や水道事業アセットマネジメント、無収水量の要因調査など、より具体的な対応策を実行し経営と資産管理の両方を安定させられるよう努めなければならない。</t>
    <rPh sb="1" eb="3">
      <t>レイワ</t>
    </rPh>
    <rPh sb="4" eb="6">
      <t>ネンド</t>
    </rPh>
    <rPh sb="8" eb="10">
      <t>ケイジョウ</t>
    </rPh>
    <rPh sb="10" eb="12">
      <t>シュウシ</t>
    </rPh>
    <rPh sb="12" eb="14">
      <t>ヒリツ</t>
    </rPh>
    <rPh sb="15" eb="18">
      <t>ゼンネンド</t>
    </rPh>
    <rPh sb="19" eb="20">
      <t>オオ</t>
    </rPh>
    <rPh sb="22" eb="24">
      <t>ウワマワ</t>
    </rPh>
    <rPh sb="26" eb="28">
      <t>リュウドウ</t>
    </rPh>
    <rPh sb="28" eb="30">
      <t>ヒリツ</t>
    </rPh>
    <rPh sb="31" eb="36">
      <t>リョウキンカイシュウリツ</t>
    </rPh>
    <rPh sb="37" eb="39">
      <t>ゼンコク</t>
    </rPh>
    <rPh sb="39" eb="41">
      <t>ヘイキン</t>
    </rPh>
    <rPh sb="42" eb="44">
      <t>ウワマワ</t>
    </rPh>
    <rPh sb="48" eb="50">
      <t>ケイエイ</t>
    </rPh>
    <rPh sb="50" eb="52">
      <t>ジョウキョウ</t>
    </rPh>
    <rPh sb="53" eb="54">
      <t>ミ</t>
    </rPh>
    <rPh sb="56" eb="57">
      <t>ワル</t>
    </rPh>
    <rPh sb="65" eb="67">
      <t>イゼン</t>
    </rPh>
    <rPh sb="69" eb="71">
      <t>カダイ</t>
    </rPh>
    <rPh sb="74" eb="75">
      <t>ア</t>
    </rPh>
    <rPh sb="79" eb="81">
      <t>シセツ</t>
    </rPh>
    <rPh sb="82" eb="84">
      <t>シサン</t>
    </rPh>
    <rPh sb="85" eb="87">
      <t>コウシン</t>
    </rPh>
    <rPh sb="88" eb="91">
      <t>ユウシュウリツ</t>
    </rPh>
    <rPh sb="92" eb="94">
      <t>テイカ</t>
    </rPh>
    <rPh sb="99" eb="100">
      <t>ヒ</t>
    </rPh>
    <rPh sb="101" eb="102">
      <t>ツヅ</t>
    </rPh>
    <rPh sb="103" eb="105">
      <t>タイオウ</t>
    </rPh>
    <rPh sb="117" eb="119">
      <t>シセツ</t>
    </rPh>
    <rPh sb="119" eb="121">
      <t>コウシン</t>
    </rPh>
    <rPh sb="121" eb="123">
      <t>ケイカク</t>
    </rPh>
    <rPh sb="124" eb="126">
      <t>スイドウ</t>
    </rPh>
    <rPh sb="126" eb="128">
      <t>ジギョウ</t>
    </rPh>
    <rPh sb="139" eb="140">
      <t>ム</t>
    </rPh>
    <rPh sb="140" eb="141">
      <t>シュウ</t>
    </rPh>
    <rPh sb="141" eb="143">
      <t>スイリョウ</t>
    </rPh>
    <rPh sb="144" eb="146">
      <t>ヨウイン</t>
    </rPh>
    <rPh sb="146" eb="148">
      <t>チョウサ</t>
    </rPh>
    <rPh sb="153" eb="156">
      <t>グタイテキ</t>
    </rPh>
    <rPh sb="157" eb="159">
      <t>タイオウ</t>
    </rPh>
    <rPh sb="159" eb="160">
      <t>サク</t>
    </rPh>
    <rPh sb="161" eb="163">
      <t>ジッコウ</t>
    </rPh>
    <rPh sb="164" eb="166">
      <t>ケイエイ</t>
    </rPh>
    <rPh sb="167" eb="169">
      <t>シサン</t>
    </rPh>
    <rPh sb="169" eb="171">
      <t>カンリ</t>
    </rPh>
    <rPh sb="172" eb="174">
      <t>リョウホウ</t>
    </rPh>
    <rPh sb="175" eb="177">
      <t>アンテイ</t>
    </rPh>
    <rPh sb="184" eb="185">
      <t>ツト</t>
    </rPh>
    <phoneticPr fontId="4"/>
  </si>
  <si>
    <t>　有形固定資産原価償却率がおよそ70％となり、管路経年化率は昨年に引き続き急激に増加している。有収率の低下にも関係するため、水道管の管理や調査を適切に行っていく必要がある。今後、アセットマネジメントを通して管・施設等の更新計画を立て、優先順位が高いものから順次更新工事を行っていかなければならない。管路更新率については、開発行為による布設替えを行ったものである。</t>
    <rPh sb="30" eb="32">
      <t>サクネン</t>
    </rPh>
    <rPh sb="33" eb="34">
      <t>ヒ</t>
    </rPh>
    <rPh sb="35" eb="36">
      <t>ツヅ</t>
    </rPh>
    <rPh sb="69" eb="71">
      <t>チョウサ</t>
    </rPh>
    <rPh sb="80" eb="82">
      <t>ヒツヨウ</t>
    </rPh>
    <rPh sb="100" eb="101">
      <t>トオ</t>
    </rPh>
    <rPh sb="105" eb="107">
      <t>シセツ</t>
    </rPh>
    <rPh sb="107" eb="108">
      <t>トウ</t>
    </rPh>
    <rPh sb="128" eb="130">
      <t>ジュンジ</t>
    </rPh>
    <rPh sb="149" eb="151">
      <t>カンロ</t>
    </rPh>
    <rPh sb="151" eb="153">
      <t>コウシン</t>
    </rPh>
    <rPh sb="153" eb="154">
      <t>リツ</t>
    </rPh>
    <rPh sb="160" eb="162">
      <t>カイハツ</t>
    </rPh>
    <rPh sb="162" eb="164">
      <t>コウイ</t>
    </rPh>
    <rPh sb="167" eb="170">
      <t>フセツガ</t>
    </rPh>
    <rPh sb="172" eb="173">
      <t>オコナ</t>
    </rPh>
    <phoneticPr fontId="4"/>
  </si>
  <si>
    <t>　①経常収支比率は113.72％で、100％を超えているため、黒字となった。前年度を大きく上回った理由として、単価改定による受水費の減や、耐用年数を迎えた資産が多かったことによる減価償却費の減などにより、経常費用が抑えられたものと考えられる。
　②営業収益が大きいことから、現在のところ発生していない。
　③流動比率は昨年度とほぼ同率で横ばいとなった。流動負債の支払いに充当できる流動資産は、平均値を大きく上回っている状況である。
　④企業債残高に対する給水収益の比率は、更新工事に伴う起債の借入をしていないため、低い割合となっている。
　⑤料金回収率は依然90％越えで推移しており、給水に係る費用は給水収益でほぼまかなえている状況である。
　⑥給水原価は昨年を下回った。理由として①でも述べたように、受水費や減価償却費の減により、費用が抑えられたためである。
　⑦施設利用率は昨年度とほぼ同率であり、新規需要が落ち着いたと思われる。
　⑧有収率は前年度比減となった。年々減少している状況を踏まえ、無収水量の要因調査など有収率の改善に努めていかなければならない。</t>
    <rPh sb="2" eb="8">
      <t>ケイジョウシュウシヒリツ</t>
    </rPh>
    <rPh sb="31" eb="33">
      <t>クロジ</t>
    </rPh>
    <rPh sb="42" eb="43">
      <t>オオ</t>
    </rPh>
    <rPh sb="49" eb="51">
      <t>リユウ</t>
    </rPh>
    <rPh sb="55" eb="57">
      <t>タンカ</t>
    </rPh>
    <rPh sb="57" eb="59">
      <t>カイテイ</t>
    </rPh>
    <rPh sb="69" eb="71">
      <t>タイヨウ</t>
    </rPh>
    <rPh sb="71" eb="73">
      <t>ネンスウ</t>
    </rPh>
    <rPh sb="74" eb="75">
      <t>ムカ</t>
    </rPh>
    <rPh sb="77" eb="79">
      <t>シサン</t>
    </rPh>
    <rPh sb="80" eb="81">
      <t>オオ</t>
    </rPh>
    <rPh sb="89" eb="91">
      <t>ゲンカ</t>
    </rPh>
    <rPh sb="91" eb="93">
      <t>ショウキャク</t>
    </rPh>
    <rPh sb="93" eb="94">
      <t>ヒ</t>
    </rPh>
    <rPh sb="95" eb="96">
      <t>ゲン</t>
    </rPh>
    <rPh sb="102" eb="104">
      <t>ケイジョウ</t>
    </rPh>
    <rPh sb="104" eb="106">
      <t>ヒヨウ</t>
    </rPh>
    <rPh sb="107" eb="108">
      <t>オサ</t>
    </rPh>
    <rPh sb="115" eb="116">
      <t>カンガ</t>
    </rPh>
    <rPh sb="124" eb="126">
      <t>エイギョウ</t>
    </rPh>
    <rPh sb="126" eb="128">
      <t>シュウエキ</t>
    </rPh>
    <rPh sb="129" eb="130">
      <t>オオ</t>
    </rPh>
    <rPh sb="137" eb="139">
      <t>ゲンザイ</t>
    </rPh>
    <rPh sb="143" eb="145">
      <t>ハッセイ</t>
    </rPh>
    <rPh sb="154" eb="156">
      <t>リュウドウ</t>
    </rPh>
    <rPh sb="156" eb="158">
      <t>ヒリツ</t>
    </rPh>
    <rPh sb="159" eb="162">
      <t>サクネンド</t>
    </rPh>
    <rPh sb="165" eb="167">
      <t>ドウリツ</t>
    </rPh>
    <rPh sb="168" eb="169">
      <t>ヨコ</t>
    </rPh>
    <rPh sb="176" eb="178">
      <t>リュウドウ</t>
    </rPh>
    <rPh sb="178" eb="180">
      <t>フサイ</t>
    </rPh>
    <rPh sb="181" eb="183">
      <t>シハラ</t>
    </rPh>
    <rPh sb="185" eb="187">
      <t>ジュウトウ</t>
    </rPh>
    <rPh sb="190" eb="192">
      <t>リュウドウ</t>
    </rPh>
    <rPh sb="192" eb="194">
      <t>シサン</t>
    </rPh>
    <rPh sb="196" eb="199">
      <t>ヘイキンチ</t>
    </rPh>
    <rPh sb="200" eb="201">
      <t>オオ</t>
    </rPh>
    <rPh sb="203" eb="205">
      <t>ウワマワ</t>
    </rPh>
    <rPh sb="209" eb="211">
      <t>ジョウキョウ</t>
    </rPh>
    <rPh sb="218" eb="220">
      <t>キギョウ</t>
    </rPh>
    <rPh sb="220" eb="221">
      <t>サイ</t>
    </rPh>
    <rPh sb="221" eb="223">
      <t>ザンダカ</t>
    </rPh>
    <rPh sb="224" eb="225">
      <t>タイ</t>
    </rPh>
    <rPh sb="227" eb="229">
      <t>キュウスイ</t>
    </rPh>
    <rPh sb="229" eb="231">
      <t>シュウエキ</t>
    </rPh>
    <rPh sb="232" eb="234">
      <t>ヒリツ</t>
    </rPh>
    <rPh sb="236" eb="238">
      <t>コウシン</t>
    </rPh>
    <rPh sb="238" eb="240">
      <t>コウジ</t>
    </rPh>
    <rPh sb="241" eb="242">
      <t>トモナ</t>
    </rPh>
    <rPh sb="243" eb="245">
      <t>キサイ</t>
    </rPh>
    <rPh sb="246" eb="248">
      <t>カリイレ</t>
    </rPh>
    <rPh sb="257" eb="258">
      <t>ヒク</t>
    </rPh>
    <rPh sb="259" eb="261">
      <t>ワリアイ</t>
    </rPh>
    <rPh sb="271" eb="273">
      <t>リョウキン</t>
    </rPh>
    <rPh sb="273" eb="275">
      <t>カイシュウ</t>
    </rPh>
    <rPh sb="275" eb="276">
      <t>リツ</t>
    </rPh>
    <rPh sb="277" eb="279">
      <t>イゼン</t>
    </rPh>
    <rPh sb="282" eb="283">
      <t>ゴ</t>
    </rPh>
    <rPh sb="285" eb="287">
      <t>スイイ</t>
    </rPh>
    <rPh sb="292" eb="294">
      <t>キュウスイ</t>
    </rPh>
    <rPh sb="295" eb="296">
      <t>カカ</t>
    </rPh>
    <rPh sb="297" eb="299">
      <t>ヒヨウ</t>
    </rPh>
    <rPh sb="300" eb="302">
      <t>キュウスイ</t>
    </rPh>
    <rPh sb="302" eb="304">
      <t>シュウエキ</t>
    </rPh>
    <rPh sb="314" eb="316">
      <t>ジョウキョウ</t>
    </rPh>
    <rPh sb="323" eb="325">
      <t>キュウスイ</t>
    </rPh>
    <rPh sb="325" eb="327">
      <t>ゲンカ</t>
    </rPh>
    <rPh sb="328" eb="330">
      <t>サクネン</t>
    </rPh>
    <rPh sb="331" eb="333">
      <t>シタマワ</t>
    </rPh>
    <rPh sb="336" eb="338">
      <t>リユウ</t>
    </rPh>
    <rPh sb="344" eb="345">
      <t>ノ</t>
    </rPh>
    <rPh sb="351" eb="353">
      <t>ジュスイ</t>
    </rPh>
    <rPh sb="353" eb="354">
      <t>ヒ</t>
    </rPh>
    <rPh sb="355" eb="360">
      <t>ゲンカショウキャクヒ</t>
    </rPh>
    <rPh sb="361" eb="362">
      <t>ゲン</t>
    </rPh>
    <rPh sb="366" eb="368">
      <t>ヒヨウ</t>
    </rPh>
    <rPh sb="369" eb="370">
      <t>オサ</t>
    </rPh>
    <rPh sb="383" eb="385">
      <t>シセツ</t>
    </rPh>
    <rPh sb="385" eb="387">
      <t>リヨウ</t>
    </rPh>
    <rPh sb="387" eb="388">
      <t>リツ</t>
    </rPh>
    <rPh sb="389" eb="392">
      <t>サクネンド</t>
    </rPh>
    <rPh sb="395" eb="397">
      <t>ドウリツ</t>
    </rPh>
    <rPh sb="401" eb="403">
      <t>シンキ</t>
    </rPh>
    <rPh sb="403" eb="405">
      <t>ジュヨウ</t>
    </rPh>
    <rPh sb="406" eb="407">
      <t>オ</t>
    </rPh>
    <rPh sb="408" eb="409">
      <t>ツ</t>
    </rPh>
    <rPh sb="412" eb="413">
      <t>オモ</t>
    </rPh>
    <rPh sb="420" eb="423">
      <t>ユウシュウリツ</t>
    </rPh>
    <rPh sb="424" eb="427">
      <t>ゼンネンド</t>
    </rPh>
    <rPh sb="427" eb="428">
      <t>ヒ</t>
    </rPh>
    <rPh sb="428" eb="429">
      <t>ゲン</t>
    </rPh>
    <rPh sb="434" eb="436">
      <t>ネンネン</t>
    </rPh>
    <rPh sb="436" eb="438">
      <t>ゲンショウ</t>
    </rPh>
    <rPh sb="442" eb="444">
      <t>ジョウキョウ</t>
    </rPh>
    <rPh sb="445" eb="446">
      <t>フ</t>
    </rPh>
    <rPh sb="449" eb="450">
      <t>ム</t>
    </rPh>
    <rPh sb="450" eb="451">
      <t>シュウ</t>
    </rPh>
    <rPh sb="451" eb="453">
      <t>スイリョウ</t>
    </rPh>
    <rPh sb="454" eb="456">
      <t>ヨウイン</t>
    </rPh>
    <rPh sb="456" eb="458">
      <t>チョウサ</t>
    </rPh>
    <rPh sb="460" eb="463">
      <t>ユウシュウリツ</t>
    </rPh>
    <rPh sb="464" eb="466">
      <t>カイゼン</t>
    </rPh>
    <rPh sb="467" eb="4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</si>
</sst>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0.03</c:v>
                </c:pt>
              </c:numCache>
            </c:numRef>
          </c:val>
          <c:extLst>
            <c:ext xmlns:c16="http://schemas.microsoft.com/office/drawing/2014/chart" uri="{C3380CC4-5D6E-409C-BE32-E72D297353CC}">
              <c16:uniqueId val="{00000000-B699-47F8-8744-61B8000B14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B699-47F8-8744-61B8000B14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45.43</c:v>
                </c:pt>
                <c:pt idx="1">
                  <c:v>43.08</c:v>
                </c:pt>
                <c:pt idx="2">
                  <c:v>47.14</c:v>
                </c:pt>
                <c:pt idx="3">
                  <c:v>50.92</c:v>
                </c:pt>
                <c:pt idx="4">
                  <c:v>52.41</c:v>
                </c:pt>
              </c:numCache>
            </c:numRef>
          </c:val>
          <c:extLst>
            <c:ext xmlns:c16="http://schemas.microsoft.com/office/drawing/2014/chart" uri="{C3380CC4-5D6E-409C-BE32-E72D297353CC}">
              <c16:uniqueId val="{00000000-7E60-4FFA-BBF9-79B4D5AD39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7E60-4FFA-BBF9-79B4D5AD39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88.71</c:v>
                </c:pt>
                <c:pt idx="1">
                  <c:v>85.69</c:v>
                </c:pt>
                <c:pt idx="2">
                  <c:v>80.319999999999993</c:v>
                </c:pt>
                <c:pt idx="3">
                  <c:v>75.77</c:v>
                </c:pt>
                <c:pt idx="4">
                  <c:v>73.33</c:v>
                </c:pt>
              </c:numCache>
            </c:numRef>
          </c:val>
          <c:extLst>
            <c:ext xmlns:c16="http://schemas.microsoft.com/office/drawing/2014/chart" uri="{C3380CC4-5D6E-409C-BE32-E72D297353CC}">
              <c16:uniqueId val="{00000000-7036-43BB-83B3-92A20A302A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036-43BB-83B3-92A20A302A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105.56</c:v>
                </c:pt>
                <c:pt idx="1">
                  <c:v>104.11</c:v>
                </c:pt>
                <c:pt idx="2">
                  <c:v>107.02</c:v>
                </c:pt>
                <c:pt idx="3">
                  <c:v>100.48</c:v>
                </c:pt>
                <c:pt idx="4">
                  <c:v>113.72</c:v>
                </c:pt>
              </c:numCache>
            </c:numRef>
          </c:val>
          <c:extLst>
            <c:ext xmlns:c16="http://schemas.microsoft.com/office/drawing/2014/chart" uri="{C3380CC4-5D6E-409C-BE32-E72D297353CC}">
              <c16:uniqueId val="{00000000-F407-4FB8-A985-C4CB838368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F407-4FB8-A985-C4CB838368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65.47</c:v>
                </c:pt>
                <c:pt idx="1">
                  <c:v>66.3</c:v>
                </c:pt>
                <c:pt idx="2">
                  <c:v>66.900000000000006</c:v>
                </c:pt>
                <c:pt idx="3">
                  <c:v>67.91</c:v>
                </c:pt>
                <c:pt idx="4">
                  <c:v>69.349999999999994</c:v>
                </c:pt>
              </c:numCache>
            </c:numRef>
          </c:val>
          <c:extLst>
            <c:ext xmlns:c16="http://schemas.microsoft.com/office/drawing/2014/chart" uri="{C3380CC4-5D6E-409C-BE32-E72D297353CC}">
              <c16:uniqueId val="{00000000-2A9D-4CEB-B1BE-5B9F1337DD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2A9D-4CEB-B1BE-5B9F1337DD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24.63</c:v>
                </c:pt>
                <c:pt idx="1">
                  <c:v>24.68</c:v>
                </c:pt>
                <c:pt idx="2">
                  <c:v>39.979999999999997</c:v>
                </c:pt>
                <c:pt idx="3">
                  <c:v>44.14</c:v>
                </c:pt>
                <c:pt idx="4">
                  <c:v>50.57</c:v>
                </c:pt>
              </c:numCache>
            </c:numRef>
          </c:val>
          <c:extLst>
            <c:ext xmlns:c16="http://schemas.microsoft.com/office/drawing/2014/chart" uri="{C3380CC4-5D6E-409C-BE32-E72D297353CC}">
              <c16:uniqueId val="{00000000-DD22-4180-B6F0-E9A8F600CE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D22-4180-B6F0-E9A8F600CE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6-41A2-A0C5-99BFD725D1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C176-41A2-A0C5-99BFD725D1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1035.8900000000001</c:v>
                </c:pt>
                <c:pt idx="1">
                  <c:v>1035.2</c:v>
                </c:pt>
                <c:pt idx="2">
                  <c:v>1425.54</c:v>
                </c:pt>
                <c:pt idx="3">
                  <c:v>1165.1099999999999</c:v>
                </c:pt>
                <c:pt idx="4">
                  <c:v>1142.49</c:v>
                </c:pt>
              </c:numCache>
            </c:numRef>
          </c:val>
          <c:extLst>
            <c:ext xmlns:c16="http://schemas.microsoft.com/office/drawing/2014/chart" uri="{C3380CC4-5D6E-409C-BE32-E72D297353CC}">
              <c16:uniqueId val="{00000000-E768-48B5-B7D2-8A0A348415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E768-48B5-B7D2-8A0A348415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130.83000000000001</c:v>
                </c:pt>
                <c:pt idx="1">
                  <c:v>130.15</c:v>
                </c:pt>
                <c:pt idx="2">
                  <c:v>116.97</c:v>
                </c:pt>
                <c:pt idx="3">
                  <c:v>107.11</c:v>
                </c:pt>
                <c:pt idx="4">
                  <c:v>107.73</c:v>
                </c:pt>
              </c:numCache>
            </c:numRef>
          </c:val>
          <c:extLst>
            <c:ext xmlns:c16="http://schemas.microsoft.com/office/drawing/2014/chart" uri="{C3380CC4-5D6E-409C-BE32-E72D297353CC}">
              <c16:uniqueId val="{00000000-DF7B-4C21-8835-3684A82585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DF7B-4C21-8835-3684A82585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94.9</c:v>
                </c:pt>
                <c:pt idx="1">
                  <c:v>91.04</c:v>
                </c:pt>
                <c:pt idx="2">
                  <c:v>94.99</c:v>
                </c:pt>
                <c:pt idx="3">
                  <c:v>93.72</c:v>
                </c:pt>
                <c:pt idx="4">
                  <c:v>95.3</c:v>
                </c:pt>
              </c:numCache>
            </c:numRef>
          </c:val>
          <c:extLst>
            <c:ext xmlns:c16="http://schemas.microsoft.com/office/drawing/2014/chart" uri="{C3380CC4-5D6E-409C-BE32-E72D297353CC}">
              <c16:uniqueId val="{00000000-11C6-4C4C-88C6-522D545455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11C6-4C4C-88C6-522D545455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302.7</c:v>
                </c:pt>
                <c:pt idx="1">
                  <c:v>324.91000000000003</c:v>
                </c:pt>
                <c:pt idx="2">
                  <c:v>315.14999999999998</c:v>
                </c:pt>
                <c:pt idx="3">
                  <c:v>316.26</c:v>
                </c:pt>
                <c:pt idx="4">
                  <c:v>286.12</c:v>
                </c:pt>
              </c:numCache>
            </c:numRef>
          </c:val>
          <c:extLst>
            <c:ext xmlns:c16="http://schemas.microsoft.com/office/drawing/2014/chart" uri="{C3380CC4-5D6E-409C-BE32-E72D297353CC}">
              <c16:uniqueId val="{00000000-C102-4FCA-9630-2A34783483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102-4FCA-9630-2A34783483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2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大衡村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5870</v>
      </c>
      <c r="AM8" s="61"/>
      <c r="AN8" s="61"/>
      <c r="AO8" s="61"/>
      <c r="AP8" s="61"/>
      <c r="AQ8" s="61"/>
      <c r="AR8" s="61"/>
      <c r="AS8" s="61"/>
      <c r="AT8" s="52">
        <f>データ!$S$6</f>
        <v>60.32</v>
      </c>
      <c r="AU8" s="53"/>
      <c r="AV8" s="53"/>
      <c r="AW8" s="53"/>
      <c r="AX8" s="53"/>
      <c r="AY8" s="53"/>
      <c r="AZ8" s="53"/>
      <c r="BA8" s="53"/>
      <c r="BB8" s="54">
        <f>データ!$T$6</f>
        <v>97.31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84.53</v>
      </c>
      <c r="J10" s="53"/>
      <c r="K10" s="53"/>
      <c r="L10" s="53"/>
      <c r="M10" s="53"/>
      <c r="N10" s="53"/>
      <c r="O10" s="64"/>
      <c r="P10" s="54">
        <f>データ!$P$6</f>
        <v>98.83</v>
      </c>
      <c r="Q10" s="54"/>
      <c r="R10" s="54"/>
      <c r="S10" s="54"/>
      <c r="T10" s="54"/>
      <c r="U10" s="54"/>
      <c r="V10" s="54"/>
      <c r="W10" s="61">
        <f>データ!$Q$6</f>
        <v>5390</v>
      </c>
      <c r="X10" s="61"/>
      <c r="Y10" s="61"/>
      <c r="Z10" s="61"/>
      <c r="AA10" s="61"/>
      <c r="AB10" s="61"/>
      <c r="AC10" s="61"/>
      <c r="AD10" s="2"/>
      <c r="AE10" s="2"/>
      <c r="AF10" s="2"/>
      <c r="AG10" s="2"/>
      <c r="AH10" s="4"/>
      <c r="AI10" s="4"/>
      <c r="AJ10" s="4"/>
      <c r="AK10" s="4"/>
      <c r="AL10" s="61">
        <f>データ!$U$6</f>
        <v>5758</v>
      </c>
      <c r="AM10" s="61"/>
      <c r="AN10" s="61"/>
      <c r="AO10" s="61"/>
      <c r="AP10" s="61"/>
      <c r="AQ10" s="61"/>
      <c r="AR10" s="61"/>
      <c r="AS10" s="61"/>
      <c r="AT10" s="52">
        <f>データ!$V$6</f>
        <v>47.22</v>
      </c>
      <c r="AU10" s="53"/>
      <c r="AV10" s="53"/>
      <c r="AW10" s="53"/>
      <c r="AX10" s="53"/>
      <c r="AY10" s="53"/>
      <c r="AZ10" s="53"/>
      <c r="BA10" s="53"/>
      <c r="BB10" s="54">
        <f>データ!$W$6</f>
        <v>121.94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5HEuPdWAwfyF6js3pkcabzMJoWM1eaSDbYEl2NSjRkdHYvSqwR4WWs2jjhthZq92/b8ulUsNR6ktNN9Hnw9qQ==" saltValue="1Dyu/36YKb1KSEaC7E4M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44245</v>
      </c>
      <c r="D6" s="34">
        <f t="shared" si="3"/>
        <v>46</v>
      </c>
      <c r="E6" s="34">
        <f t="shared" si="3"/>
        <v>1</v>
      </c>
      <c r="F6" s="34">
        <f t="shared" si="3"/>
        <v>0</v>
      </c>
      <c r="G6" s="34">
        <f t="shared" si="3"/>
        <v>1</v>
      </c>
      <c r="H6" s="34" t="str">
        <f t="shared" si="3"/>
        <v>宮城県　大衡村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84.53</v>
      </c>
      <c r="P6" s="35">
        <f t="shared" si="3"/>
        <v>98.83</v>
      </c>
      <c r="Q6" s="35">
        <f t="shared" si="3"/>
        <v>5390</v>
      </c>
      <c r="R6" s="35">
        <f t="shared" si="3"/>
        <v>5870</v>
      </c>
      <c r="S6" s="35">
        <f t="shared" si="3"/>
        <v>60.32</v>
      </c>
      <c r="T6" s="35">
        <f t="shared" si="3"/>
        <v>97.31</v>
      </c>
      <c r="U6" s="35">
        <f t="shared" si="3"/>
        <v>5758</v>
      </c>
      <c r="V6" s="35">
        <f t="shared" si="3"/>
        <v>47.22</v>
      </c>
      <c r="W6" s="35">
        <f t="shared" si="3"/>
        <v>121.94</v>
      </c>
      <c r="X6" s="36">
        <f>IF(X7="",NA(),X7)</f>
        <v>105.56</v>
      </c>
      <c r="Y6" s="36">
        <f t="shared" ref="Y6:AG6" si="4">IF(Y7="",NA(),Y7)</f>
        <v>104.11</v>
      </c>
      <c r="Z6" s="36">
        <f t="shared" si="4"/>
        <v>107.02</v>
      </c>
      <c r="AA6" s="36">
        <f t="shared" si="4"/>
        <v>100.48</v>
      </c>
      <c r="AB6" s="36">
        <f t="shared" si="4"/>
        <v>113.72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1035.8900000000001</v>
      </c>
      <c r="AU6" s="36">
        <f t="shared" ref="AU6:BC6" si="6">IF(AU7="",NA(),AU7)</f>
        <v>1035.2</v>
      </c>
      <c r="AV6" s="36">
        <f t="shared" si="6"/>
        <v>1425.54</v>
      </c>
      <c r="AW6" s="36">
        <f t="shared" si="6"/>
        <v>1165.1099999999999</v>
      </c>
      <c r="AX6" s="36">
        <f t="shared" si="6"/>
        <v>1142.49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130.83000000000001</v>
      </c>
      <c r="BF6" s="36">
        <f t="shared" ref="BF6:BN6" si="7">IF(BF7="",NA(),BF7)</f>
        <v>130.15</v>
      </c>
      <c r="BG6" s="36">
        <f t="shared" si="7"/>
        <v>116.97</v>
      </c>
      <c r="BH6" s="36">
        <f t="shared" si="7"/>
        <v>107.11</v>
      </c>
      <c r="BI6" s="36">
        <f t="shared" si="7"/>
        <v>107.73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94.9</v>
      </c>
      <c r="BQ6" s="36">
        <f t="shared" ref="BQ6:BY6" si="8">IF(BQ7="",NA(),BQ7)</f>
        <v>91.04</v>
      </c>
      <c r="BR6" s="36">
        <f t="shared" si="8"/>
        <v>94.99</v>
      </c>
      <c r="BS6" s="36">
        <f t="shared" si="8"/>
        <v>93.72</v>
      </c>
      <c r="BT6" s="36">
        <f t="shared" si="8"/>
        <v>95.3</v>
      </c>
      <c r="BU6" s="36">
        <f t="shared" si="8"/>
        <v>93.28</v>
      </c>
      <c r="BV6" s="36">
        <f t="shared" si="8"/>
        <v>87.51</v>
      </c>
      <c r="BW6" s="36">
        <f t="shared" si="8"/>
        <v>84.77</v>
      </c>
      <c r="BX6" s="36">
        <f t="shared" si="8"/>
        <v>87.11</v>
      </c>
      <c r="BY6" s="36">
        <f t="shared" si="8"/>
        <v>82.78</v>
      </c>
      <c r="BZ6" s="35" t="str">
        <f>IF(BZ7="","",IF(BZ7="-","【-】","【"&amp;SUBSTITUTE(TEXT(BZ7,"#,##0.00"),"-","△")&amp;"】"))</f>
        <v>【100.05】</v>
      </c>
      <c r="CA6" s="36">
        <f>IF(CA7="",NA(),CA7)</f>
        <v>302.7</v>
      </c>
      <c r="CB6" s="36">
        <f t="shared" ref="CB6:CJ6" si="9">IF(CB7="",NA(),CB7)</f>
        <v>324.91000000000003</v>
      </c>
      <c r="CC6" s="36">
        <f t="shared" si="9"/>
        <v>315.14999999999998</v>
      </c>
      <c r="CD6" s="36">
        <f t="shared" si="9"/>
        <v>316.26</v>
      </c>
      <c r="CE6" s="36">
        <f t="shared" si="9"/>
        <v>286.12</v>
      </c>
      <c r="CF6" s="36">
        <f t="shared" si="9"/>
        <v>208.29</v>
      </c>
      <c r="CG6" s="36">
        <f t="shared" si="9"/>
        <v>218.42</v>
      </c>
      <c r="CH6" s="36">
        <f t="shared" si="9"/>
        <v>227.27</v>
      </c>
      <c r="CI6" s="36">
        <f t="shared" si="9"/>
        <v>223.98</v>
      </c>
      <c r="CJ6" s="36">
        <f t="shared" si="9"/>
        <v>225.09</v>
      </c>
      <c r="CK6" s="35" t="str">
        <f>IF(CK7="","",IF(CK7="-","【-】","【"&amp;SUBSTITUTE(TEXT(CK7,"#,##0.00"),"-","△")&amp;"】"))</f>
        <v>【166.40】</v>
      </c>
      <c r="CL6" s="36">
        <f>IF(CL7="",NA(),CL7)</f>
        <v>45.43</v>
      </c>
      <c r="CM6" s="36">
        <f t="shared" ref="CM6:CU6" si="10">IF(CM7="",NA(),CM7)</f>
        <v>43.08</v>
      </c>
      <c r="CN6" s="36">
        <f t="shared" si="10"/>
        <v>47.14</v>
      </c>
      <c r="CO6" s="36">
        <f t="shared" si="10"/>
        <v>50.92</v>
      </c>
      <c r="CP6" s="36">
        <f t="shared" si="10"/>
        <v>52.41</v>
      </c>
      <c r="CQ6" s="36">
        <f t="shared" si="10"/>
        <v>49.32</v>
      </c>
      <c r="CR6" s="36">
        <f t="shared" si="10"/>
        <v>50.24</v>
      </c>
      <c r="CS6" s="36">
        <f t="shared" si="10"/>
        <v>50.29</v>
      </c>
      <c r="CT6" s="36">
        <f t="shared" si="10"/>
        <v>49.64</v>
      </c>
      <c r="CU6" s="36">
        <f t="shared" si="10"/>
        <v>49.38</v>
      </c>
      <c r="CV6" s="35" t="str">
        <f>IF(CV7="","",IF(CV7="-","【-】","【"&amp;SUBSTITUTE(TEXT(CV7,"#,##0.00"),"-","△")&amp;"】"))</f>
        <v>【60.69】</v>
      </c>
      <c r="CW6" s="36">
        <f>IF(CW7="",NA(),CW7)</f>
        <v>88.71</v>
      </c>
      <c r="CX6" s="36">
        <f t="shared" ref="CX6:DF6" si="11">IF(CX7="",NA(),CX7)</f>
        <v>85.69</v>
      </c>
      <c r="CY6" s="36">
        <f t="shared" si="11"/>
        <v>80.319999999999993</v>
      </c>
      <c r="CZ6" s="36">
        <f t="shared" si="11"/>
        <v>75.77</v>
      </c>
      <c r="DA6" s="36">
        <f t="shared" si="11"/>
        <v>73.33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65.47</v>
      </c>
      <c r="DI6" s="36">
        <f t="shared" ref="DI6:DQ6" si="12">IF(DI7="",NA(),DI7)</f>
        <v>66.3</v>
      </c>
      <c r="DJ6" s="36">
        <f t="shared" si="12"/>
        <v>66.900000000000006</v>
      </c>
      <c r="DK6" s="36">
        <f t="shared" si="12"/>
        <v>67.91</v>
      </c>
      <c r="DL6" s="36">
        <f t="shared" si="12"/>
        <v>69.349999999999994</v>
      </c>
      <c r="DM6" s="36">
        <f t="shared" si="12"/>
        <v>48.3</v>
      </c>
      <c r="DN6" s="36">
        <f t="shared" si="12"/>
        <v>45.14</v>
      </c>
      <c r="DO6" s="36">
        <f t="shared" si="12"/>
        <v>45.85</v>
      </c>
      <c r="DP6" s="36">
        <f t="shared" si="12"/>
        <v>47.31</v>
      </c>
      <c r="DQ6" s="36">
        <f t="shared" si="12"/>
        <v>47.5</v>
      </c>
      <c r="DR6" s="35" t="str">
        <f>IF(DR7="","",IF(DR7="-","【-】","【"&amp;SUBSTITUTE(TEXT(DR7,"#,##0.00"),"-","△")&amp;"】"))</f>
        <v>【50.19】</v>
      </c>
      <c r="DS6" s="36">
        <f>IF(DS7="",NA(),DS7)</f>
        <v>24.63</v>
      </c>
      <c r="DT6" s="36">
        <f t="shared" ref="DT6:EB6" si="13">IF(DT7="",NA(),DT7)</f>
        <v>24.68</v>
      </c>
      <c r="DU6" s="36">
        <f t="shared" si="13"/>
        <v>39.979999999999997</v>
      </c>
      <c r="DV6" s="36">
        <f t="shared" si="13"/>
        <v>44.14</v>
      </c>
      <c r="DW6" s="36">
        <f t="shared" si="13"/>
        <v>50.57</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6">
        <f t="shared" si="14"/>
        <v>0.03</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44245</v>
      </c>
      <c r="D7" s="38">
        <v>46</v>
      </c>
      <c r="E7" s="38">
        <v>1</v>
      </c>
      <c r="F7" s="38">
        <v>0</v>
      </c>
      <c r="G7" s="38">
        <v>1</v>
      </c>
      <c r="H7" s="38" t="s">
        <v>93</v>
      </c>
      <c r="I7" s="38" t="s">
        <v>94</v>
      </c>
      <c r="J7" s="38" t="s">
        <v>95</v>
      </c>
      <c r="K7" s="38" t="s">
        <v>96</v>
      </c>
      <c r="L7" s="38" t="s">
        <v>97</v>
      </c>
      <c r="M7" s="38" t="s">
        <v>98</v>
      </c>
      <c r="N7" s="39" t="s">
        <v>99</v>
      </c>
      <c r="O7" s="39">
        <v>84.53</v>
      </c>
      <c r="P7" s="39">
        <v>98.83</v>
      </c>
      <c r="Q7" s="39">
        <v>5390</v>
      </c>
      <c r="R7" s="39">
        <v>5870</v>
      </c>
      <c r="S7" s="39">
        <v>60.32</v>
      </c>
      <c r="T7" s="39">
        <v>97.31</v>
      </c>
      <c r="U7" s="39">
        <v>5758</v>
      </c>
      <c r="V7" s="39">
        <v>47.22</v>
      </c>
      <c r="W7" s="39">
        <v>121.94</v>
      </c>
      <c r="X7" s="39">
        <v>105.56</v>
      </c>
      <c r="Y7" s="39">
        <v>104.11</v>
      </c>
      <c r="Z7" s="39">
        <v>107.02</v>
      </c>
      <c r="AA7" s="39">
        <v>100.48</v>
      </c>
      <c r="AB7" s="39">
        <v>113.72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1035.8900000000001</v>
      </c>
      <c r="AU7" s="39">
        <v>1035.2</v>
      </c>
      <c r="AV7" s="39">
        <v>1425.54</v>
      </c>
      <c r="AW7" s="39">
        <v>1165.1099999999999</v>
      </c>
      <c r="AX7" s="39">
        <v>1142.49</v>
      </c>
      <c r="AY7" s="39">
        <v>371.89</v>
      </c>
      <c r="AZ7" s="39">
        <v>293.23</v>
      </c>
      <c r="BA7" s="39">
        <v>300.14</v>
      </c>
      <c r="BB7" s="39">
        <v>301.04000000000002</v>
      </c>
      <c r="BC7" s="39">
        <v>305.08</v>
      </c>
      <c r="BD7" s="39">
        <v>260.31</v>
      </c>
      <c r="BE7" s="39">
        <v>130.83000000000001</v>
      </c>
      <c r="BF7" s="39">
        <v>130.15</v>
      </c>
      <c r="BG7" s="39">
        <v>116.97</v>
      </c>
      <c r="BH7" s="39">
        <v>107.11</v>
      </c>
      <c r="BI7" s="39">
        <v>107.73</v>
      </c>
      <c r="BJ7" s="39">
        <v>483.11</v>
      </c>
      <c r="BK7" s="39">
        <v>542.29999999999995</v>
      </c>
      <c r="BL7" s="39">
        <v>566.65</v>
      </c>
      <c r="BM7" s="39">
        <v>551.62</v>
      </c>
      <c r="BN7" s="39">
        <v>585.59</v>
      </c>
      <c r="BO7" s="39">
        <v>275.67</v>
      </c>
      <c r="BP7" s="39">
        <v>94.9</v>
      </c>
      <c r="BQ7" s="39">
        <v>91.04</v>
      </c>
      <c r="BR7" s="39">
        <v>94.99</v>
      </c>
      <c r="BS7" s="39">
        <v>93.72</v>
      </c>
      <c r="BT7" s="39">
        <v>95.3</v>
      </c>
      <c r="BU7" s="39">
        <v>93.28</v>
      </c>
      <c r="BV7" s="39">
        <v>87.51</v>
      </c>
      <c r="BW7" s="39">
        <v>84.77</v>
      </c>
      <c r="BX7" s="39">
        <v>87.11</v>
      </c>
      <c r="BY7" s="39">
        <v>82.78</v>
      </c>
      <c r="BZ7" s="39">
        <v>100.05</v>
      </c>
      <c r="CA7" s="39">
        <v>302.7</v>
      </c>
      <c r="CB7" s="39">
        <v>324.91000000000003</v>
      </c>
      <c r="CC7" s="39">
        <v>315.14999999999998</v>
      </c>
      <c r="CD7" s="39">
        <v>316.26</v>
      </c>
      <c r="CE7" s="39">
        <v>286.12</v>
      </c>
      <c r="CF7" s="39">
        <v>208.29</v>
      </c>
      <c r="CG7" s="39">
        <v>218.42</v>
      </c>
      <c r="CH7" s="39">
        <v>227.27</v>
      </c>
      <c r="CI7" s="39">
        <v>223.98</v>
      </c>
      <c r="CJ7" s="39">
        <v>225.09</v>
      </c>
      <c r="CK7" s="39">
        <v>166.4</v>
      </c>
      <c r="CL7" s="39">
        <v>45.43</v>
      </c>
      <c r="CM7" s="39">
        <v>43.08</v>
      </c>
      <c r="CN7" s="39">
        <v>47.14</v>
      </c>
      <c r="CO7" s="39">
        <v>50.92</v>
      </c>
      <c r="CP7" s="39">
        <v>52.41</v>
      </c>
      <c r="CQ7" s="39">
        <v>49.32</v>
      </c>
      <c r="CR7" s="39">
        <v>50.24</v>
      </c>
      <c r="CS7" s="39">
        <v>50.29</v>
      </c>
      <c r="CT7" s="39">
        <v>49.64</v>
      </c>
      <c r="CU7" s="39">
        <v>49.38</v>
      </c>
      <c r="CV7" s="39">
        <v>60.69</v>
      </c>
      <c r="CW7" s="39">
        <v>88.71</v>
      </c>
      <c r="CX7" s="39">
        <v>85.69</v>
      </c>
      <c r="CY7" s="39">
        <v>80.319999999999993</v>
      </c>
      <c r="CZ7" s="39">
        <v>75.77</v>
      </c>
      <c r="DA7" s="39">
        <v>73.33</v>
      </c>
      <c r="DB7" s="39">
        <v>79.34</v>
      </c>
      <c r="DC7" s="39">
        <v>78.650000000000006</v>
      </c>
      <c r="DD7" s="39">
        <v>77.73</v>
      </c>
      <c r="DE7" s="39">
        <v>78.09</v>
      </c>
      <c r="DF7" s="39">
        <v>78.010000000000005</v>
      </c>
      <c r="DG7" s="39">
        <v>89.82</v>
      </c>
      <c r="DH7" s="39">
        <v>65.47</v>
      </c>
      <c r="DI7" s="39">
        <v>66.3</v>
      </c>
      <c r="DJ7" s="39">
        <v>66.900000000000006</v>
      </c>
      <c r="DK7" s="39">
        <v>67.91</v>
      </c>
      <c r="DL7" s="39">
        <v>69.349999999999994</v>
      </c>
      <c r="DM7" s="39">
        <v>48.3</v>
      </c>
      <c r="DN7" s="39">
        <v>45.14</v>
      </c>
      <c r="DO7" s="39">
        <v>45.85</v>
      </c>
      <c r="DP7" s="39">
        <v>47.31</v>
      </c>
      <c r="DQ7" s="39">
        <v>47.5</v>
      </c>
      <c r="DR7" s="39">
        <v>50.19</v>
      </c>
      <c r="DS7" s="39">
        <v>24.63</v>
      </c>
      <c r="DT7" s="39">
        <v>24.68</v>
      </c>
      <c r="DU7" s="39">
        <v>39.979999999999997</v>
      </c>
      <c r="DV7" s="39">
        <v>44.14</v>
      </c>
      <c r="DW7" s="39">
        <v>50.57</v>
      </c>
      <c r="DX7" s="39">
        <v>12.43</v>
      </c>
      <c r="DY7" s="39">
        <v>13.58</v>
      </c>
      <c r="DZ7" s="39">
        <v>14.13</v>
      </c>
      <c r="EA7" s="39">
        <v>16.77</v>
      </c>
      <c r="EB7" s="39">
        <v>17.399999999999999</v>
      </c>
      <c r="EC7" s="39">
        <v>20.63</v>
      </c>
      <c r="ED7" s="39">
        <v>0</v>
      </c>
      <c r="EE7" s="39">
        <v>0</v>
      </c>
      <c r="EF7" s="39">
        <v>0</v>
      </c>
      <c r="EG7" s="39">
        <v>0</v>
      </c>
      <c r="EH7" s="39">
        <v>0.03</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2022-01-19T05:11:47Z</cp:lastPrinted>
  <dcterms:created xsi:type="dcterms:W3CDTF">2021-12-03T06:43:37Z</dcterms:created>
  <dcterms:modified xsi:type="dcterms:W3CDTF">2022-01-28T01:55:52Z</dcterms:modified>
  <cp:category/>
</cp:coreProperties>
</file>