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E:\LGメール用\地域整備上下水\R4.2.10\"/>
    </mc:Choice>
  </mc:AlternateContent>
  <xr:revisionPtr revIDLastSave="0" documentId="13_ncr:1_{0E57A596-D583-4AC3-9AC0-1EC46F6A1057}" xr6:coauthVersionLast="36" xr6:coauthVersionMax="36" xr10:uidLastSave="{00000000-0000-0000-0000-000000000000}"/>
  <workbookProtection workbookAlgorithmName="SHA-512" workbookHashValue="ZHEec0eUTLbSB0RgKrp8/My1rhzY4NQThvhd84ZTjm6Z5HgpSqeCEqnsqMgHly163AHgKMfoQvS1qzojkb13CA==" workbookSaltValue="v8d3NOCz9HmyMUBnGOodoA==" workbookSpinCount="100000" lockStructure="1"/>
  <bookViews>
    <workbookView xWindow="0" yWindow="0" windowWidth="20490" windowHeight="754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W10" i="4"/>
  <c r="I10" i="4"/>
  <c r="B10" i="4"/>
  <c r="BB8" i="4"/>
  <c r="AL8" i="4"/>
  <c r="AD8" i="4"/>
  <c r="P8" i="4"/>
  <c r="I8" i="4"/>
  <c r="B8" i="4"/>
</calcChain>
</file>

<file path=xl/sharedStrings.xml><?xml version="1.0" encoding="utf-8"?>
<sst xmlns="http://schemas.openxmlformats.org/spreadsheetml/2006/main" count="236" uniqueCount="121">
  <si>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</si>
  <si>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</si>
  <si>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</si>
  <si>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</si>
  <si>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</si>
  <si>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</si>
  <si>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</si>
  <si>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</si>
  <si>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</si>
  <si>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</si>
  <si>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</si>
  <si>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</si>
  <si>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</si>
  <si>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</si>
  <si>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</si>
  <si>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</si>
  <si>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</si>
  <si>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</si>
  <si>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</si>
  <si>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</si>
  <si>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</si>
  <si>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</si>
  <si>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</si>
  <si>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</si>
  <si>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</si>
  <si>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</si>
  <si>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</si>
  <si>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</si>
  <si>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</si>
  <si>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</si>
  <si>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</si>
  <si>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</si>
  <si>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</si>
  <si>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</si>
  <si>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</si>
  <si>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</si>
  <si>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</si>
  <si>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</si>
  <si>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</si>
  <si>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</si>
  <si>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</si>
  <si>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</si>
  <si>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</si>
  <si>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</si>
  <si>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</si>
  <si>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</si>
  <si>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</si>
  <si>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</si>
  <si>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</si>
  <si>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</si>
  <si>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</si>
  <si>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</si>
  <si>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</si>
  <si>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</si>
  <si>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</si>
  <si>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</si>
  <si>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</si>
  <si>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</si>
  <si>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</si>
  <si>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</si>
  <si>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</si>
  <si>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</si>
  <si>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</si>
  <si>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</si>
  <si>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</si>
  <si>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</si>
  <si>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</si>
  <si>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</si>
  <si>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</si>
  <si>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</si>
  <si>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</si>
  <si>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</si>
  <si>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</si>
  <si>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</si>
  <si>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</si>
  <si>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</si>
  <si>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</si>
  <si>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</si>
  <si>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</si>
  <si>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</si>
  <si>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</si>
  <si>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</si>
  <si>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</si>
  <si>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</si>
  <si>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</si>
  <si>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</si>
  <si>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</si>
  <si>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</si>
  <si>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</si>
  <si>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</si>
  <si>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</si>
  <si>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</si>
  <si>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</si>
  <si>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</si>
  <si>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</si>
  <si>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</si>
  <si>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</si>
  <si>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</si>
  <si>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</si>
  <si>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大郷町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</si>
  <si>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</si>
  <si>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</si>
  <si>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</si>
  <si>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</si>
  <si>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</si>
  <si>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</si>
  <si>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</si>
  <si>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</si>
  <si>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</si>
  <si>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</si>
  <si>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</si>
  <si>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</si>
  <si>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</si>
  <si>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</si>
  <si>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</si>
  <si>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</si>
  <si>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</si>
  <si>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</si>
  <si>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平成12年度に併用開始し19年経過、管渠の耐用年数は40年であるが、処理場やマンホールポンプ等の機械電気設備は法定耐用年数を超過してきているため、施設の効率的な更新計画を図っていく。</t>
    <rPh sb="1" eb="3">
      <t>ヘイセイ</t>
    </rPh>
    <rPh sb="5" eb="6">
      <t>ネン</t>
    </rPh>
    <rPh sb="6" eb="7">
      <t>ド</t>
    </rPh>
    <rPh sb="8" eb="10">
      <t>ヘイヨウ</t>
    </rPh>
    <rPh sb="10" eb="12">
      <t>カイシ</t>
    </rPh>
    <rPh sb="15" eb="16">
      <t>ネン</t>
    </rPh>
    <rPh sb="16" eb="18">
      <t>ケイカ</t>
    </rPh>
    <rPh sb="19" eb="21">
      <t>カンキョ</t>
    </rPh>
    <rPh sb="22" eb="24">
      <t>タイヨウ</t>
    </rPh>
    <rPh sb="24" eb="26">
      <t>ネンスウ</t>
    </rPh>
    <rPh sb="29" eb="30">
      <t>ネン</t>
    </rPh>
    <rPh sb="35" eb="38">
      <t>ショリジョウ</t>
    </rPh>
    <rPh sb="47" eb="48">
      <t>ナド</t>
    </rPh>
    <rPh sb="49" eb="51">
      <t>キカイ</t>
    </rPh>
    <rPh sb="51" eb="53">
      <t>デンキ</t>
    </rPh>
    <rPh sb="53" eb="55">
      <t>セツビ</t>
    </rPh>
    <rPh sb="56" eb="58">
      <t>ホウテイ</t>
    </rPh>
    <rPh sb="58" eb="60">
      <t>タイヨウ</t>
    </rPh>
    <rPh sb="60" eb="62">
      <t>ネンスウ</t>
    </rPh>
    <rPh sb="63" eb="65">
      <t>チョウカ</t>
    </rPh>
    <rPh sb="74" eb="76">
      <t>シセツ</t>
    </rPh>
    <rPh sb="77" eb="80">
      <t>コウリツテキ</t>
    </rPh>
    <rPh sb="81" eb="83">
      <t>コウシン</t>
    </rPh>
    <rPh sb="83" eb="85">
      <t>ケイカク</t>
    </rPh>
    <rPh sb="86" eb="87">
      <t>ハカ</t>
    </rPh>
    <phoneticPr fontId="4"/>
  </si>
  <si>
    <t>　水洗化促進の取組を強化し、水洗化率の向上に努める。
　施設の計画的な更新・修繕を行い維持管理費の削減を図る。
　広域的視点に立ち、より効率の良い経営手法を検討する。</t>
    <rPh sb="1" eb="4">
      <t>スイセンカ</t>
    </rPh>
    <rPh sb="4" eb="6">
      <t>ソクシン</t>
    </rPh>
    <rPh sb="7" eb="9">
      <t>トリクミ</t>
    </rPh>
    <rPh sb="10" eb="12">
      <t>キョウカ</t>
    </rPh>
    <rPh sb="14" eb="17">
      <t>スイセンカ</t>
    </rPh>
    <rPh sb="17" eb="18">
      <t>リツ</t>
    </rPh>
    <rPh sb="19" eb="21">
      <t>コウジョウ</t>
    </rPh>
    <rPh sb="22" eb="23">
      <t>ツト</t>
    </rPh>
    <rPh sb="28" eb="30">
      <t>シセツ</t>
    </rPh>
    <rPh sb="31" eb="34">
      <t>ケイカクテキ</t>
    </rPh>
    <rPh sb="35" eb="37">
      <t>コウシン</t>
    </rPh>
    <rPh sb="38" eb="40">
      <t>シュウゼン</t>
    </rPh>
    <rPh sb="41" eb="42">
      <t>オコナ</t>
    </rPh>
    <rPh sb="43" eb="45">
      <t>イジ</t>
    </rPh>
    <rPh sb="45" eb="48">
      <t>カンリヒ</t>
    </rPh>
    <rPh sb="49" eb="51">
      <t>サクゲン</t>
    </rPh>
    <rPh sb="52" eb="53">
      <t>ハカ</t>
    </rPh>
    <rPh sb="57" eb="60">
      <t>コウイキテキ</t>
    </rPh>
    <rPh sb="60" eb="62">
      <t>シテン</t>
    </rPh>
    <rPh sb="63" eb="64">
      <t>タ</t>
    </rPh>
    <rPh sb="68" eb="70">
      <t>コウリツ</t>
    </rPh>
    <rPh sb="71" eb="72">
      <t>ヨ</t>
    </rPh>
    <rPh sb="73" eb="75">
      <t>ケイエイ</t>
    </rPh>
    <rPh sb="75" eb="77">
      <t>シュホウ</t>
    </rPh>
    <rPh sb="78" eb="80">
      <t>ケントウ</t>
    </rPh>
    <phoneticPr fontId="4"/>
  </si>
  <si>
    <t>　収益的収支比率は、106.96％であるが、経費回収率は18.47％と低く、使用料以外の経費に依存したものとなっている。
　経費回収率は、台風災害の影響で使用者が転出・転居などをしたことにより前年度より減少となり、類似団体平均を大きく下回っている。今後、施設の計画的更新・修繕を行い維持管理費の縮減を図っていく。
　汚水処理費については、委託料が前年度より増加したため、汚水処理原価が増加しているが、委託料の増加は一時的な物である。
　施設利用率は、台風災害の影響で転出・転居が増え、処理水量が減少しているため、類似団体平均値を下回った。災害の復旧により、再建した利用者が戻りつつあるため、今後の処理水量の推移を注視する。
　水洗化率は、80.76％と前年度と同水準であるが類似団体と比べ低いため、水洗化率の向上による収益性の向上を目指す。</t>
    <rPh sb="1" eb="3">
      <t>シュウエキ</t>
    </rPh>
    <rPh sb="3" eb="4">
      <t>テキ</t>
    </rPh>
    <rPh sb="4" eb="6">
      <t>シュウシ</t>
    </rPh>
    <rPh sb="6" eb="8">
      <t>ヒリツ</t>
    </rPh>
    <rPh sb="22" eb="24">
      <t>ケイヒ</t>
    </rPh>
    <rPh sb="24" eb="26">
      <t>カイシュウ</t>
    </rPh>
    <rPh sb="26" eb="27">
      <t>リツ</t>
    </rPh>
    <rPh sb="35" eb="36">
      <t>ヒク</t>
    </rPh>
    <rPh sb="38" eb="41">
      <t>シヨウリョウ</t>
    </rPh>
    <rPh sb="41" eb="43">
      <t>イガイ</t>
    </rPh>
    <rPh sb="44" eb="46">
      <t>ケイヒ</t>
    </rPh>
    <rPh sb="47" eb="49">
      <t>イゾン</t>
    </rPh>
    <rPh sb="63" eb="65">
      <t>ケイヒ</t>
    </rPh>
    <rPh sb="65" eb="67">
      <t>カイシュウ</t>
    </rPh>
    <rPh sb="67" eb="68">
      <t>リツ</t>
    </rPh>
    <rPh sb="70" eb="72">
      <t>タイフウ</t>
    </rPh>
    <rPh sb="72" eb="74">
      <t>サイガイ</t>
    </rPh>
    <rPh sb="75" eb="77">
      <t>エイキョウ</t>
    </rPh>
    <rPh sb="78" eb="81">
      <t>シヨウシャ</t>
    </rPh>
    <rPh sb="82" eb="84">
      <t>テンシュツ</t>
    </rPh>
    <rPh sb="85" eb="87">
      <t>テンキョ</t>
    </rPh>
    <rPh sb="97" eb="100">
      <t>ゼンネンド</t>
    </rPh>
    <rPh sb="102" eb="104">
      <t>ゲンショウ</t>
    </rPh>
    <rPh sb="108" eb="110">
      <t>ルイジ</t>
    </rPh>
    <rPh sb="110" eb="112">
      <t>ダンタイ</t>
    </rPh>
    <rPh sb="112" eb="114">
      <t>ヘイキン</t>
    </rPh>
    <rPh sb="115" eb="116">
      <t>オオ</t>
    </rPh>
    <rPh sb="118" eb="120">
      <t>シタマワ</t>
    </rPh>
    <rPh sb="125" eb="127">
      <t>コンゴ</t>
    </rPh>
    <rPh sb="128" eb="130">
      <t>シセツ</t>
    </rPh>
    <rPh sb="131" eb="134">
      <t>ケイカクテキ</t>
    </rPh>
    <rPh sb="134" eb="136">
      <t>コウシン</t>
    </rPh>
    <rPh sb="137" eb="139">
      <t>シュウゼン</t>
    </rPh>
    <rPh sb="140" eb="141">
      <t>オコナ</t>
    </rPh>
    <rPh sb="142" eb="144">
      <t>イジ</t>
    </rPh>
    <rPh sb="144" eb="147">
      <t>カンリヒ</t>
    </rPh>
    <rPh sb="148" eb="150">
      <t>シュクゲン</t>
    </rPh>
    <rPh sb="151" eb="152">
      <t>ハカ</t>
    </rPh>
    <rPh sb="160" eb="165">
      <t>オスイショリヒ</t>
    </rPh>
    <rPh sb="187" eb="189">
      <t>オスイ</t>
    </rPh>
    <rPh sb="189" eb="191">
      <t>ショリ</t>
    </rPh>
    <rPh sb="191" eb="193">
      <t>ゲンカ</t>
    </rPh>
    <rPh sb="194" eb="196">
      <t>ゾウカ</t>
    </rPh>
    <rPh sb="202" eb="205">
      <t>イタクリョウ</t>
    </rPh>
    <rPh sb="206" eb="208">
      <t>ゾウカ</t>
    </rPh>
    <rPh sb="209" eb="212">
      <t>イチジテキ</t>
    </rPh>
    <rPh sb="213" eb="214">
      <t>モノ</t>
    </rPh>
    <rPh sb="221" eb="223">
      <t>シセツ</t>
    </rPh>
    <rPh sb="223" eb="226">
      <t>リヨウリツ</t>
    </rPh>
    <rPh sb="228" eb="230">
      <t>タイフウ</t>
    </rPh>
    <rPh sb="230" eb="232">
      <t>サイガイ</t>
    </rPh>
    <rPh sb="233" eb="235">
      <t>エイキョウ</t>
    </rPh>
    <rPh sb="236" eb="238">
      <t>テンシュツ</t>
    </rPh>
    <rPh sb="239" eb="241">
      <t>テンキョ</t>
    </rPh>
    <rPh sb="242" eb="243">
      <t>フ</t>
    </rPh>
    <rPh sb="245" eb="249">
      <t>ショリスイリョウ</t>
    </rPh>
    <rPh sb="250" eb="252">
      <t>ゲンショウ</t>
    </rPh>
    <rPh sb="259" eb="261">
      <t>ルイジ</t>
    </rPh>
    <rPh sb="261" eb="263">
      <t>ダンタイ</t>
    </rPh>
    <rPh sb="263" eb="266">
      <t>ヘイキンチ</t>
    </rPh>
    <rPh sb="267" eb="269">
      <t>シタマワ</t>
    </rPh>
    <rPh sb="272" eb="274">
      <t>サイガイ</t>
    </rPh>
    <rPh sb="275" eb="277">
      <t>フッキュウ</t>
    </rPh>
    <rPh sb="281" eb="283">
      <t>サイケン</t>
    </rPh>
    <rPh sb="285" eb="288">
      <t>リヨウシャ</t>
    </rPh>
    <rPh sb="289" eb="290">
      <t>モド</t>
    </rPh>
    <rPh sb="298" eb="300">
      <t>コンゴ</t>
    </rPh>
    <rPh sb="301" eb="305">
      <t>ショリスイリョウ</t>
    </rPh>
    <rPh sb="306" eb="308">
      <t>スイイ</t>
    </rPh>
    <rPh sb="309" eb="311">
      <t>チュウシ</t>
    </rPh>
    <rPh sb="317" eb="320">
      <t>スイセンカ</t>
    </rPh>
    <rPh sb="320" eb="321">
      <t>リツ</t>
    </rPh>
    <rPh sb="330" eb="333">
      <t>ゼンネンド</t>
    </rPh>
    <rPh sb="334" eb="337">
      <t>ドウスイジュン</t>
    </rPh>
    <rPh sb="341" eb="343">
      <t>ルイジ</t>
    </rPh>
    <rPh sb="343" eb="345">
      <t>ダンタイ</t>
    </rPh>
    <rPh sb="346" eb="347">
      <t>クラ</t>
    </rPh>
    <rPh sb="348" eb="349">
      <t>ヒク</t>
    </rPh>
    <rPh sb="353" eb="356">
      <t>スイセンカ</t>
    </rPh>
    <rPh sb="356" eb="357">
      <t>リツ</t>
    </rPh>
    <rPh sb="358" eb="360">
      <t>コウジョウ</t>
    </rPh>
    <rPh sb="363" eb="365">
      <t>シュウエキ</t>
    </rPh>
    <rPh sb="365" eb="366">
      <t>セイ</t>
    </rPh>
    <rPh sb="367" eb="369">
      <t>コウジョウ</t>
    </rPh>
    <rPh sb="370" eb="372">
      <t>メザ</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</si>
</sst>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formatCode="#,##0.00;&quot;△&quot;#,##0.00">
                  <c:v>0</c:v>
                </c:pt>
                <c:pt idx="1">
                  <c:v>0.67</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A693-4C61-97CA-4500957F2CE7}"/>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2.0499999999999998</c:v>
                </c:pt>
                <c:pt idx="1">
                  <c:v>0.01</c:v>
                </c:pt>
                <c:pt idx="2">
                  <c:v>0.01</c:v>
                </c:pt>
                <c:pt idx="3">
                  <c:v>0.02</c:v>
                </c:pt>
                <c:pt idx="4">
                  <c:v>0.25</c:v>
                </c:pt>
              </c:numCache>
            </c:numRef>
          </c:val>
          <c:smooth val="0"/>
          <c:extLst>
            <c:ext xmlns:c16="http://schemas.microsoft.com/office/drawing/2014/chart" uri="{C3380CC4-5D6E-409C-BE32-E72D297353CC}">
              <c16:uniqueId val="{00000001-A693-4C61-97CA-4500957F2CE7}"/>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58.93</c:v>
                </c:pt>
                <c:pt idx="1">
                  <c:v>57.14</c:v>
                </c:pt>
                <c:pt idx="2">
                  <c:v>55.36</c:v>
                </c:pt>
                <c:pt idx="3">
                  <c:v>53.57</c:v>
                </c:pt>
                <c:pt idx="4">
                  <c:v>48.57</c:v>
                </c:pt>
              </c:numCache>
            </c:numRef>
          </c:val>
          <c:extLst>
            <c:ext xmlns:c16="http://schemas.microsoft.com/office/drawing/2014/chart" uri="{C3380CC4-5D6E-409C-BE32-E72D297353CC}">
              <c16:uniqueId val="{00000000-D376-4109-AA4F-B34201CFA2D5}"/>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60.65</c:v>
                </c:pt>
                <c:pt idx="1">
                  <c:v>51.75</c:v>
                </c:pt>
                <c:pt idx="2">
                  <c:v>50.68</c:v>
                </c:pt>
                <c:pt idx="3">
                  <c:v>50.14</c:v>
                </c:pt>
                <c:pt idx="4">
                  <c:v>54.83</c:v>
                </c:pt>
              </c:numCache>
            </c:numRef>
          </c:val>
          <c:smooth val="0"/>
          <c:extLst>
            <c:ext xmlns:c16="http://schemas.microsoft.com/office/drawing/2014/chart" uri="{C3380CC4-5D6E-409C-BE32-E72D297353CC}">
              <c16:uniqueId val="{00000001-D376-4109-AA4F-B34201CFA2D5}"/>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78.489999999999995</c:v>
                </c:pt>
                <c:pt idx="1">
                  <c:v>78.33</c:v>
                </c:pt>
                <c:pt idx="2">
                  <c:v>79.14</c:v>
                </c:pt>
                <c:pt idx="3">
                  <c:v>79.67</c:v>
                </c:pt>
                <c:pt idx="4">
                  <c:v>80.760000000000005</c:v>
                </c:pt>
              </c:numCache>
            </c:numRef>
          </c:val>
          <c:extLst>
            <c:ext xmlns:c16="http://schemas.microsoft.com/office/drawing/2014/chart" uri="{C3380CC4-5D6E-409C-BE32-E72D297353CC}">
              <c16:uniqueId val="{00000000-86A3-4D8E-8CA9-C47ED92DCDA0}"/>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84.58</c:v>
                </c:pt>
                <c:pt idx="1">
                  <c:v>84.84</c:v>
                </c:pt>
                <c:pt idx="2">
                  <c:v>84.86</c:v>
                </c:pt>
                <c:pt idx="3">
                  <c:v>84.98</c:v>
                </c:pt>
                <c:pt idx="4">
                  <c:v>84.7</c:v>
                </c:pt>
              </c:numCache>
            </c:numRef>
          </c:val>
          <c:smooth val="0"/>
          <c:extLst>
            <c:ext xmlns:c16="http://schemas.microsoft.com/office/drawing/2014/chart" uri="{C3380CC4-5D6E-409C-BE32-E72D297353CC}">
              <c16:uniqueId val="{00000001-86A3-4D8E-8CA9-C47ED92DCDA0}"/>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104.47</c:v>
                </c:pt>
                <c:pt idx="1">
                  <c:v>110.29</c:v>
                </c:pt>
                <c:pt idx="2">
                  <c:v>100.02</c:v>
                </c:pt>
                <c:pt idx="3">
                  <c:v>124.5</c:v>
                </c:pt>
                <c:pt idx="4">
                  <c:v>106.96</c:v>
                </c:pt>
              </c:numCache>
            </c:numRef>
          </c:val>
          <c:extLst>
            <c:ext xmlns:c16="http://schemas.microsoft.com/office/drawing/2014/chart" uri="{C3380CC4-5D6E-409C-BE32-E72D297353CC}">
              <c16:uniqueId val="{00000000-AB76-44F4-B0CB-03AD5A3C258C}"/>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B76-44F4-B0CB-03AD5A3C258C}"/>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1A6-4AD3-8C14-1DAD1868DB47}"/>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1A6-4AD3-8C14-1DAD1868DB47}"/>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09E-46E1-9F4F-F0A36B0E702D}"/>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09E-46E1-9F4F-F0A36B0E702D}"/>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38F-4784-A265-93B55A5558C4}"/>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38F-4784-A265-93B55A5558C4}"/>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A61-4ABA-B244-FD9BD4F51104}"/>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A61-4ABA-B244-FD9BD4F51104}"/>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A30-4D01-98C9-7906D4DA5CA7}"/>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974.93</c:v>
                </c:pt>
                <c:pt idx="1">
                  <c:v>855.8</c:v>
                </c:pt>
                <c:pt idx="2">
                  <c:v>789.46</c:v>
                </c:pt>
                <c:pt idx="3">
                  <c:v>826.83</c:v>
                </c:pt>
                <c:pt idx="4">
                  <c:v>867.83</c:v>
                </c:pt>
              </c:numCache>
            </c:numRef>
          </c:val>
          <c:smooth val="0"/>
          <c:extLst>
            <c:ext xmlns:c16="http://schemas.microsoft.com/office/drawing/2014/chart" uri="{C3380CC4-5D6E-409C-BE32-E72D297353CC}">
              <c16:uniqueId val="{00000001-4A30-4D01-98C9-7906D4DA5CA7}"/>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34.630000000000003</c:v>
                </c:pt>
                <c:pt idx="1">
                  <c:v>30.77</c:v>
                </c:pt>
                <c:pt idx="2">
                  <c:v>33.68</c:v>
                </c:pt>
                <c:pt idx="3">
                  <c:v>29.17</c:v>
                </c:pt>
                <c:pt idx="4">
                  <c:v>18.47</c:v>
                </c:pt>
              </c:numCache>
            </c:numRef>
          </c:val>
          <c:extLst>
            <c:ext xmlns:c16="http://schemas.microsoft.com/office/drawing/2014/chart" uri="{C3380CC4-5D6E-409C-BE32-E72D297353CC}">
              <c16:uniqueId val="{00000000-4CEE-481A-9871-0B4FD470D5D2}"/>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55.32</c:v>
                </c:pt>
                <c:pt idx="1">
                  <c:v>59.8</c:v>
                </c:pt>
                <c:pt idx="2">
                  <c:v>57.77</c:v>
                </c:pt>
                <c:pt idx="3">
                  <c:v>57.31</c:v>
                </c:pt>
                <c:pt idx="4">
                  <c:v>57.08</c:v>
                </c:pt>
              </c:numCache>
            </c:numRef>
          </c:val>
          <c:smooth val="0"/>
          <c:extLst>
            <c:ext xmlns:c16="http://schemas.microsoft.com/office/drawing/2014/chart" uri="{C3380CC4-5D6E-409C-BE32-E72D297353CC}">
              <c16:uniqueId val="{00000001-4CEE-481A-9871-0B4FD470D5D2}"/>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342.9</c:v>
                </c:pt>
                <c:pt idx="1">
                  <c:v>387.86</c:v>
                </c:pt>
                <c:pt idx="2">
                  <c:v>356.98</c:v>
                </c:pt>
                <c:pt idx="3">
                  <c:v>416.29</c:v>
                </c:pt>
                <c:pt idx="4">
                  <c:v>678.15</c:v>
                </c:pt>
              </c:numCache>
            </c:numRef>
          </c:val>
          <c:extLst>
            <c:ext xmlns:c16="http://schemas.microsoft.com/office/drawing/2014/chart" uri="{C3380CC4-5D6E-409C-BE32-E72D297353CC}">
              <c16:uniqueId val="{00000000-3A49-45E7-93EF-3850E1169CB6}"/>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283.17</c:v>
                </c:pt>
                <c:pt idx="1">
                  <c:v>263.76</c:v>
                </c:pt>
                <c:pt idx="2">
                  <c:v>274.35000000000002</c:v>
                </c:pt>
                <c:pt idx="3">
                  <c:v>273.52</c:v>
                </c:pt>
                <c:pt idx="4">
                  <c:v>274.99</c:v>
                </c:pt>
              </c:numCache>
            </c:numRef>
          </c:val>
          <c:smooth val="0"/>
          <c:extLst>
            <c:ext xmlns:c16="http://schemas.microsoft.com/office/drawing/2014/chart" uri="{C3380CC4-5D6E-409C-BE32-E72D297353CC}">
              <c16:uniqueId val="{00000001-3A49-45E7-93EF-3850E1169CB6}"/>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G10" zoomScaleNormal="100" workbookViewId="0">
      <selection activeCell="BG34" sqref="BG3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宮城県　大郷町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9">
        <f>データ!S6</f>
        <v>7932</v>
      </c>
      <c r="AM8" s="69"/>
      <c r="AN8" s="69"/>
      <c r="AO8" s="69"/>
      <c r="AP8" s="69"/>
      <c r="AQ8" s="69"/>
      <c r="AR8" s="69"/>
      <c r="AS8" s="69"/>
      <c r="AT8" s="68">
        <f>データ!T6</f>
        <v>82.01</v>
      </c>
      <c r="AU8" s="68"/>
      <c r="AV8" s="68"/>
      <c r="AW8" s="68"/>
      <c r="AX8" s="68"/>
      <c r="AY8" s="68"/>
      <c r="AZ8" s="68"/>
      <c r="BA8" s="68"/>
      <c r="BB8" s="68">
        <f>データ!U6</f>
        <v>96.72</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9.7100000000000009</v>
      </c>
      <c r="Q10" s="68"/>
      <c r="R10" s="68"/>
      <c r="S10" s="68"/>
      <c r="T10" s="68"/>
      <c r="U10" s="68"/>
      <c r="V10" s="68"/>
      <c r="W10" s="68">
        <f>データ!Q6</f>
        <v>90.33</v>
      </c>
      <c r="X10" s="68"/>
      <c r="Y10" s="68"/>
      <c r="Z10" s="68"/>
      <c r="AA10" s="68"/>
      <c r="AB10" s="68"/>
      <c r="AC10" s="68"/>
      <c r="AD10" s="69">
        <f>データ!R6</f>
        <v>2255</v>
      </c>
      <c r="AE10" s="69"/>
      <c r="AF10" s="69"/>
      <c r="AG10" s="69"/>
      <c r="AH10" s="69"/>
      <c r="AI10" s="69"/>
      <c r="AJ10" s="69"/>
      <c r="AK10" s="2"/>
      <c r="AL10" s="69">
        <f>データ!V6</f>
        <v>764</v>
      </c>
      <c r="AM10" s="69"/>
      <c r="AN10" s="69"/>
      <c r="AO10" s="69"/>
      <c r="AP10" s="69"/>
      <c r="AQ10" s="69"/>
      <c r="AR10" s="69"/>
      <c r="AS10" s="69"/>
      <c r="AT10" s="68">
        <f>データ!W6</f>
        <v>0.69</v>
      </c>
      <c r="AU10" s="68"/>
      <c r="AV10" s="68"/>
      <c r="AW10" s="68"/>
      <c r="AX10" s="68"/>
      <c r="AY10" s="68"/>
      <c r="AZ10" s="68"/>
      <c r="BA10" s="68"/>
      <c r="BB10" s="68">
        <f>データ!X6</f>
        <v>1107.25</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120</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118</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119</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【832.52】</v>
      </c>
      <c r="I86" s="26" t="str">
        <f>データ!CA6</f>
        <v>【60.94】</v>
      </c>
      <c r="J86" s="26" t="str">
        <f>データ!CL6</f>
        <v>【253.04】</v>
      </c>
      <c r="K86" s="26" t="str">
        <f>データ!CW6</f>
        <v>【54.84】</v>
      </c>
      <c r="L86" s="26" t="str">
        <f>データ!DH6</f>
        <v>【86.60】</v>
      </c>
      <c r="M86" s="26" t="s">
        <v>44</v>
      </c>
      <c r="N86" s="26" t="s">
        <v>45</v>
      </c>
      <c r="O86" s="26" t="str">
        <f>データ!EO6</f>
        <v>【0.16】</v>
      </c>
    </row>
  </sheetData>
  <sheetProtection algorithmName="SHA-512" hashValue="xb5bItYDH8g5eUsDsY4xdNjHb933Vjm8VHZfuE4OWkduaovZoIfh4lKRtzhhG+caEzblUF1Bu9l43dW0TRgV3Q==" saltValue="SkW3T00ljceS1YT5OjAyf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7" t="s">
        <v>55</v>
      </c>
      <c r="I3" s="78"/>
      <c r="J3" s="78"/>
      <c r="K3" s="78"/>
      <c r="L3" s="78"/>
      <c r="M3" s="78"/>
      <c r="N3" s="78"/>
      <c r="O3" s="78"/>
      <c r="P3" s="78"/>
      <c r="Q3" s="78"/>
      <c r="R3" s="78"/>
      <c r="S3" s="78"/>
      <c r="T3" s="78"/>
      <c r="U3" s="78"/>
      <c r="V3" s="78"/>
      <c r="W3" s="78"/>
      <c r="X3" s="79"/>
      <c r="Y3" s="83" t="s">
        <v>56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58</v>
      </c>
      <c r="B4" s="30"/>
      <c r="C4" s="30"/>
      <c r="D4" s="30"/>
      <c r="E4" s="30"/>
      <c r="F4" s="30"/>
      <c r="G4" s="30"/>
      <c r="H4" s="80"/>
      <c r="I4" s="81"/>
      <c r="J4" s="81"/>
      <c r="K4" s="81"/>
      <c r="L4" s="81"/>
      <c r="M4" s="81"/>
      <c r="N4" s="81"/>
      <c r="O4" s="81"/>
      <c r="P4" s="81"/>
      <c r="Q4" s="81"/>
      <c r="R4" s="81"/>
      <c r="S4" s="81"/>
      <c r="T4" s="81"/>
      <c r="U4" s="81"/>
      <c r="V4" s="81"/>
      <c r="W4" s="81"/>
      <c r="X4" s="82"/>
      <c r="Y4" s="76" t="s">
        <v>59</v>
      </c>
      <c r="Z4" s="76"/>
      <c r="AA4" s="76"/>
      <c r="AB4" s="76"/>
      <c r="AC4" s="76"/>
      <c r="AD4" s="76"/>
      <c r="AE4" s="76"/>
      <c r="AF4" s="76"/>
      <c r="AG4" s="76"/>
      <c r="AH4" s="76"/>
      <c r="AI4" s="76"/>
      <c r="AJ4" s="76" t="s">
        <v>60</v>
      </c>
      <c r="AK4" s="76"/>
      <c r="AL4" s="76"/>
      <c r="AM4" s="76"/>
      <c r="AN4" s="76"/>
      <c r="AO4" s="76"/>
      <c r="AP4" s="76"/>
      <c r="AQ4" s="76"/>
      <c r="AR4" s="76"/>
      <c r="AS4" s="76"/>
      <c r="AT4" s="76"/>
      <c r="AU4" s="76" t="s">
        <v>61</v>
      </c>
      <c r="AV4" s="76"/>
      <c r="AW4" s="76"/>
      <c r="AX4" s="76"/>
      <c r="AY4" s="76"/>
      <c r="AZ4" s="76"/>
      <c r="BA4" s="76"/>
      <c r="BB4" s="76"/>
      <c r="BC4" s="76"/>
      <c r="BD4" s="76"/>
      <c r="BE4" s="76"/>
      <c r="BF4" s="76" t="s">
        <v>62</v>
      </c>
      <c r="BG4" s="76"/>
      <c r="BH4" s="76"/>
      <c r="BI4" s="76"/>
      <c r="BJ4" s="76"/>
      <c r="BK4" s="76"/>
      <c r="BL4" s="76"/>
      <c r="BM4" s="76"/>
      <c r="BN4" s="76"/>
      <c r="BO4" s="76"/>
      <c r="BP4" s="76"/>
      <c r="BQ4" s="76" t="s">
        <v>63</v>
      </c>
      <c r="BR4" s="76"/>
      <c r="BS4" s="76"/>
      <c r="BT4" s="76"/>
      <c r="BU4" s="76"/>
      <c r="BV4" s="76"/>
      <c r="BW4" s="76"/>
      <c r="BX4" s="76"/>
      <c r="BY4" s="76"/>
      <c r="BZ4" s="76"/>
      <c r="CA4" s="76"/>
      <c r="CB4" s="76" t="s">
        <v>64</v>
      </c>
      <c r="CC4" s="76"/>
      <c r="CD4" s="76"/>
      <c r="CE4" s="76"/>
      <c r="CF4" s="76"/>
      <c r="CG4" s="76"/>
      <c r="CH4" s="76"/>
      <c r="CI4" s="76"/>
      <c r="CJ4" s="76"/>
      <c r="CK4" s="76"/>
      <c r="CL4" s="76"/>
      <c r="CM4" s="76" t="s">
        <v>65</v>
      </c>
      <c r="CN4" s="76"/>
      <c r="CO4" s="76"/>
      <c r="CP4" s="76"/>
      <c r="CQ4" s="76"/>
      <c r="CR4" s="76"/>
      <c r="CS4" s="76"/>
      <c r="CT4" s="76"/>
      <c r="CU4" s="76"/>
      <c r="CV4" s="76"/>
      <c r="CW4" s="76"/>
      <c r="CX4" s="76" t="s">
        <v>66</v>
      </c>
      <c r="CY4" s="76"/>
      <c r="CZ4" s="76"/>
      <c r="DA4" s="76"/>
      <c r="DB4" s="76"/>
      <c r="DC4" s="76"/>
      <c r="DD4" s="76"/>
      <c r="DE4" s="76"/>
      <c r="DF4" s="76"/>
      <c r="DG4" s="76"/>
      <c r="DH4" s="76"/>
      <c r="DI4" s="76" t="s">
        <v>67</v>
      </c>
      <c r="DJ4" s="76"/>
      <c r="DK4" s="76"/>
      <c r="DL4" s="76"/>
      <c r="DM4" s="76"/>
      <c r="DN4" s="76"/>
      <c r="DO4" s="76"/>
      <c r="DP4" s="76"/>
      <c r="DQ4" s="76"/>
      <c r="DR4" s="76"/>
      <c r="DS4" s="76"/>
      <c r="DT4" s="76" t="s">
        <v>68</v>
      </c>
      <c r="DU4" s="76"/>
      <c r="DV4" s="76"/>
      <c r="DW4" s="76"/>
      <c r="DX4" s="76"/>
      <c r="DY4" s="76"/>
      <c r="DZ4" s="76"/>
      <c r="EA4" s="76"/>
      <c r="EB4" s="76"/>
      <c r="EC4" s="76"/>
      <c r="ED4" s="76"/>
      <c r="EE4" s="76" t="s">
        <v>69</v>
      </c>
      <c r="EF4" s="76"/>
      <c r="EG4" s="76"/>
      <c r="EH4" s="76"/>
      <c r="EI4" s="76"/>
      <c r="EJ4" s="76"/>
      <c r="EK4" s="76"/>
      <c r="EL4" s="76"/>
      <c r="EM4" s="76"/>
      <c r="EN4" s="76"/>
      <c r="EO4" s="76"/>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2020</v>
      </c>
      <c r="C6" s="33">
        <f t="shared" ref="C6:X6" si="3">C7</f>
        <v>44229</v>
      </c>
      <c r="D6" s="33">
        <f t="shared" si="3"/>
        <v>47</v>
      </c>
      <c r="E6" s="33">
        <f t="shared" si="3"/>
        <v>17</v>
      </c>
      <c r="F6" s="33">
        <f t="shared" si="3"/>
        <v>5</v>
      </c>
      <c r="G6" s="33">
        <f t="shared" si="3"/>
        <v>0</v>
      </c>
      <c r="H6" s="33" t="str">
        <f t="shared" si="3"/>
        <v>宮城県　大郷町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9.7100000000000009</v>
      </c>
      <c r="Q6" s="34">
        <f t="shared" si="3"/>
        <v>90.33</v>
      </c>
      <c r="R6" s="34">
        <f t="shared" si="3"/>
        <v>2255</v>
      </c>
      <c r="S6" s="34">
        <f t="shared" si="3"/>
        <v>7932</v>
      </c>
      <c r="T6" s="34">
        <f t="shared" si="3"/>
        <v>82.01</v>
      </c>
      <c r="U6" s="34">
        <f t="shared" si="3"/>
        <v>96.72</v>
      </c>
      <c r="V6" s="34">
        <f t="shared" si="3"/>
        <v>764</v>
      </c>
      <c r="W6" s="34">
        <f t="shared" si="3"/>
        <v>0.69</v>
      </c>
      <c r="X6" s="34">
        <f t="shared" si="3"/>
        <v>1107.25</v>
      </c>
      <c r="Y6" s="35">
        <f>IF(Y7="",NA(),Y7)</f>
        <v>104.47</v>
      </c>
      <c r="Z6" s="35">
        <f t="shared" ref="Z6:AH6" si="4">IF(Z7="",NA(),Z7)</f>
        <v>110.29</v>
      </c>
      <c r="AA6" s="35">
        <f t="shared" si="4"/>
        <v>100.02</v>
      </c>
      <c r="AB6" s="35">
        <f t="shared" si="4"/>
        <v>124.5</v>
      </c>
      <c r="AC6" s="35">
        <f t="shared" si="4"/>
        <v>106.96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974.93</v>
      </c>
      <c r="BL6" s="35">
        <f t="shared" si="7"/>
        <v>855.8</v>
      </c>
      <c r="BM6" s="35">
        <f t="shared" si="7"/>
        <v>789.46</v>
      </c>
      <c r="BN6" s="35">
        <f t="shared" si="7"/>
        <v>826.83</v>
      </c>
      <c r="BO6" s="35">
        <f t="shared" si="7"/>
        <v>867.83</v>
      </c>
      <c r="BP6" s="34" t="str">
        <f>IF(BP7="","",IF(BP7="-","【-】","【"&amp;SUBSTITUTE(TEXT(BP7,"#,##0.00"),"-","△")&amp;"】"))</f>
        <v>【832.52】</v>
      </c>
      <c r="BQ6" s="35">
        <f>IF(BQ7="",NA(),BQ7)</f>
        <v>34.630000000000003</v>
      </c>
      <c r="BR6" s="35">
        <f t="shared" ref="BR6:BZ6" si="8">IF(BR7="",NA(),BR7)</f>
        <v>30.77</v>
      </c>
      <c r="BS6" s="35">
        <f t="shared" si="8"/>
        <v>33.68</v>
      </c>
      <c r="BT6" s="35">
        <f t="shared" si="8"/>
        <v>29.17</v>
      </c>
      <c r="BU6" s="35">
        <f t="shared" si="8"/>
        <v>18.47</v>
      </c>
      <c r="BV6" s="35">
        <f t="shared" si="8"/>
        <v>55.32</v>
      </c>
      <c r="BW6" s="35">
        <f t="shared" si="8"/>
        <v>59.8</v>
      </c>
      <c r="BX6" s="35">
        <f t="shared" si="8"/>
        <v>57.77</v>
      </c>
      <c r="BY6" s="35">
        <f t="shared" si="8"/>
        <v>57.31</v>
      </c>
      <c r="BZ6" s="35">
        <f t="shared" si="8"/>
        <v>57.08</v>
      </c>
      <c r="CA6" s="34" t="str">
        <f>IF(CA7="","",IF(CA7="-","【-】","【"&amp;SUBSTITUTE(TEXT(CA7,"#,##0.00"),"-","△")&amp;"】"))</f>
        <v>【60.94】</v>
      </c>
      <c r="CB6" s="35">
        <f>IF(CB7="",NA(),CB7)</f>
        <v>342.9</v>
      </c>
      <c r="CC6" s="35">
        <f t="shared" ref="CC6:CK6" si="9">IF(CC7="",NA(),CC7)</f>
        <v>387.86</v>
      </c>
      <c r="CD6" s="35">
        <f t="shared" si="9"/>
        <v>356.98</v>
      </c>
      <c r="CE6" s="35">
        <f t="shared" si="9"/>
        <v>416.29</v>
      </c>
      <c r="CF6" s="35">
        <f t="shared" si="9"/>
        <v>678.15</v>
      </c>
      <c r="CG6" s="35">
        <f t="shared" si="9"/>
        <v>283.17</v>
      </c>
      <c r="CH6" s="35">
        <f t="shared" si="9"/>
        <v>263.76</v>
      </c>
      <c r="CI6" s="35">
        <f t="shared" si="9"/>
        <v>274.35000000000002</v>
      </c>
      <c r="CJ6" s="35">
        <f t="shared" si="9"/>
        <v>273.52</v>
      </c>
      <c r="CK6" s="35">
        <f t="shared" si="9"/>
        <v>274.99</v>
      </c>
      <c r="CL6" s="34" t="str">
        <f>IF(CL7="","",IF(CL7="-","【-】","【"&amp;SUBSTITUTE(TEXT(CL7,"#,##0.00"),"-","△")&amp;"】"))</f>
        <v>【253.04】</v>
      </c>
      <c r="CM6" s="35">
        <f>IF(CM7="",NA(),CM7)</f>
        <v>58.93</v>
      </c>
      <c r="CN6" s="35">
        <f t="shared" ref="CN6:CV6" si="10">IF(CN7="",NA(),CN7)</f>
        <v>57.14</v>
      </c>
      <c r="CO6" s="35">
        <f t="shared" si="10"/>
        <v>55.36</v>
      </c>
      <c r="CP6" s="35">
        <f t="shared" si="10"/>
        <v>53.57</v>
      </c>
      <c r="CQ6" s="35">
        <f t="shared" si="10"/>
        <v>48.57</v>
      </c>
      <c r="CR6" s="35">
        <f t="shared" si="10"/>
        <v>60.65</v>
      </c>
      <c r="CS6" s="35">
        <f t="shared" si="10"/>
        <v>51.75</v>
      </c>
      <c r="CT6" s="35">
        <f t="shared" si="10"/>
        <v>50.68</v>
      </c>
      <c r="CU6" s="35">
        <f t="shared" si="10"/>
        <v>50.14</v>
      </c>
      <c r="CV6" s="35">
        <f t="shared" si="10"/>
        <v>54.83</v>
      </c>
      <c r="CW6" s="34" t="str">
        <f>IF(CW7="","",IF(CW7="-","【-】","【"&amp;SUBSTITUTE(TEXT(CW7,"#,##0.00"),"-","△")&amp;"】"))</f>
        <v>【54.84】</v>
      </c>
      <c r="CX6" s="35">
        <f>IF(CX7="",NA(),CX7)</f>
        <v>78.489999999999995</v>
      </c>
      <c r="CY6" s="35">
        <f t="shared" ref="CY6:DG6" si="11">IF(CY7="",NA(),CY7)</f>
        <v>78.33</v>
      </c>
      <c r="CZ6" s="35">
        <f t="shared" si="11"/>
        <v>79.14</v>
      </c>
      <c r="DA6" s="35">
        <f t="shared" si="11"/>
        <v>79.67</v>
      </c>
      <c r="DB6" s="35">
        <f t="shared" si="11"/>
        <v>80.760000000000005</v>
      </c>
      <c r="DC6" s="35">
        <f t="shared" si="11"/>
        <v>84.58</v>
      </c>
      <c r="DD6" s="35">
        <f t="shared" si="11"/>
        <v>84.84</v>
      </c>
      <c r="DE6" s="35">
        <f t="shared" si="11"/>
        <v>84.86</v>
      </c>
      <c r="DF6" s="35">
        <f t="shared" si="11"/>
        <v>84.98</v>
      </c>
      <c r="DG6" s="35">
        <f t="shared" si="11"/>
        <v>84.7</v>
      </c>
      <c r="DH6" s="34" t="str">
        <f>IF(DH7="","",IF(DH7="-","【-】","【"&amp;SUBSTITUTE(TEXT(DH7,"#,##0.00"),"-","△")&amp;"】"))</f>
        <v>【86.60】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5">
        <f t="shared" ref="EF6:EN6" si="14">IF(EF7="",NA(),EF7)</f>
        <v>0.67</v>
      </c>
      <c r="EG6" s="34">
        <f t="shared" si="14"/>
        <v>0</v>
      </c>
      <c r="EH6" s="34">
        <f t="shared" si="14"/>
        <v>0</v>
      </c>
      <c r="EI6" s="34">
        <f t="shared" si="14"/>
        <v>0</v>
      </c>
      <c r="EJ6" s="35">
        <f t="shared" si="14"/>
        <v>2.0499999999999998</v>
      </c>
      <c r="EK6" s="35">
        <f t="shared" si="14"/>
        <v>0.01</v>
      </c>
      <c r="EL6" s="35">
        <f t="shared" si="14"/>
        <v>0.01</v>
      </c>
      <c r="EM6" s="35">
        <f t="shared" si="14"/>
        <v>0.02</v>
      </c>
      <c r="EN6" s="35">
        <f t="shared" si="14"/>
        <v>0.25</v>
      </c>
      <c r="EO6" s="34" t="str">
        <f>IF(EO7="","",IF(EO7="-","【-】","【"&amp;SUBSTITUTE(TEXT(EO7,"#,##0.00"),"-","△")&amp;"】"))</f>
        <v>【0.16】</v>
      </c>
    </row>
    <row r="7" spans="1:145" s="36" customFormat="1" x14ac:dyDescent="0.15">
      <c r="A7" s="28"/>
      <c r="B7" s="37">
        <v>2020</v>
      </c>
      <c r="C7" s="37">
        <v>44229</v>
      </c>
      <c r="D7" s="37">
        <v>47</v>
      </c>
      <c r="E7" s="37">
        <v>17</v>
      </c>
      <c r="F7" s="37">
        <v>5</v>
      </c>
      <c r="G7" s="37">
        <v>0</v>
      </c>
      <c r="H7" s="37" t="s">
        <v>99</v>
      </c>
      <c r="I7" s="37" t="s">
        <v>100</v>
      </c>
      <c r="J7" s="37" t="s">
        <v>101</v>
      </c>
      <c r="K7" s="37" t="s">
        <v>102</v>
      </c>
      <c r="L7" s="37" t="s">
        <v>103</v>
      </c>
      <c r="M7" s="37" t="s">
        <v>104</v>
      </c>
      <c r="N7" s="38" t="s">
        <v>105</v>
      </c>
      <c r="O7" s="38" t="s">
        <v>106</v>
      </c>
      <c r="P7" s="38">
        <v>9.7100000000000009</v>
      </c>
      <c r="Q7" s="38">
        <v>90.33</v>
      </c>
      <c r="R7" s="38">
        <v>2255</v>
      </c>
      <c r="S7" s="38">
        <v>7932</v>
      </c>
      <c r="T7" s="38">
        <v>82.01</v>
      </c>
      <c r="U7" s="38">
        <v>96.72</v>
      </c>
      <c r="V7" s="38">
        <v>764</v>
      </c>
      <c r="W7" s="38">
        <v>0.69</v>
      </c>
      <c r="X7" s="38">
        <v>1107.25</v>
      </c>
      <c r="Y7" s="38">
        <v>104.47</v>
      </c>
      <c r="Z7" s="38">
        <v>110.29</v>
      </c>
      <c r="AA7" s="38">
        <v>100.02</v>
      </c>
      <c r="AB7" s="38">
        <v>124.5</v>
      </c>
      <c r="AC7" s="38">
        <v>106.96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974.93</v>
      </c>
      <c r="BL7" s="38">
        <v>855.8</v>
      </c>
      <c r="BM7" s="38">
        <v>789.46</v>
      </c>
      <c r="BN7" s="38">
        <v>826.83</v>
      </c>
      <c r="BO7" s="38">
        <v>867.83</v>
      </c>
      <c r="BP7" s="38">
        <v>832.52</v>
      </c>
      <c r="BQ7" s="38">
        <v>34.630000000000003</v>
      </c>
      <c r="BR7" s="38">
        <v>30.77</v>
      </c>
      <c r="BS7" s="38">
        <v>33.68</v>
      </c>
      <c r="BT7" s="38">
        <v>29.17</v>
      </c>
      <c r="BU7" s="38">
        <v>18.47</v>
      </c>
      <c r="BV7" s="38">
        <v>55.32</v>
      </c>
      <c r="BW7" s="38">
        <v>59.8</v>
      </c>
      <c r="BX7" s="38">
        <v>57.77</v>
      </c>
      <c r="BY7" s="38">
        <v>57.31</v>
      </c>
      <c r="BZ7" s="38">
        <v>57.08</v>
      </c>
      <c r="CA7" s="38">
        <v>60.94</v>
      </c>
      <c r="CB7" s="38">
        <v>342.9</v>
      </c>
      <c r="CC7" s="38">
        <v>387.86</v>
      </c>
      <c r="CD7" s="38">
        <v>356.98</v>
      </c>
      <c r="CE7" s="38">
        <v>416.29</v>
      </c>
      <c r="CF7" s="38">
        <v>678.15</v>
      </c>
      <c r="CG7" s="38">
        <v>283.17</v>
      </c>
      <c r="CH7" s="38">
        <v>263.76</v>
      </c>
      <c r="CI7" s="38">
        <v>274.35000000000002</v>
      </c>
      <c r="CJ7" s="38">
        <v>273.52</v>
      </c>
      <c r="CK7" s="38">
        <v>274.99</v>
      </c>
      <c r="CL7" s="38">
        <v>253.04</v>
      </c>
      <c r="CM7" s="38">
        <v>58.93</v>
      </c>
      <c r="CN7" s="38">
        <v>57.14</v>
      </c>
      <c r="CO7" s="38">
        <v>55.36</v>
      </c>
      <c r="CP7" s="38">
        <v>53.57</v>
      </c>
      <c r="CQ7" s="38">
        <v>48.57</v>
      </c>
      <c r="CR7" s="38">
        <v>60.65</v>
      </c>
      <c r="CS7" s="38">
        <v>51.75</v>
      </c>
      <c r="CT7" s="38">
        <v>50.68</v>
      </c>
      <c r="CU7" s="38">
        <v>50.14</v>
      </c>
      <c r="CV7" s="38">
        <v>54.83</v>
      </c>
      <c r="CW7" s="38">
        <v>54.84</v>
      </c>
      <c r="CX7" s="38">
        <v>78.489999999999995</v>
      </c>
      <c r="CY7" s="38">
        <v>78.33</v>
      </c>
      <c r="CZ7" s="38">
        <v>79.14</v>
      </c>
      <c r="DA7" s="38">
        <v>79.67</v>
      </c>
      <c r="DB7" s="38">
        <v>80.760000000000005</v>
      </c>
      <c r="DC7" s="38">
        <v>84.58</v>
      </c>
      <c r="DD7" s="38">
        <v>84.84</v>
      </c>
      <c r="DE7" s="38">
        <v>84.86</v>
      </c>
      <c r="DF7" s="38">
        <v>84.98</v>
      </c>
      <c r="DG7" s="38">
        <v>84.7</v>
      </c>
      <c r="DH7" s="38">
        <v>86.6</v>
      </c>
      <c r="DI7" s="38"/>
      <c r="DJ7" s="38"/>
      <c r="DK7" s="38"/>
      <c r="DL7" s="38"/>
      <c r="DM7" s="38"/>
      <c r="DN7" s="38"/>
      <c r="DO7" s="38"/>
      <c r="DP7" s="38"/>
      <c r="DQ7" s="38"/>
      <c r="DR7" s="38"/>
      <c r="DS7" s="38"/>
      <c r="DT7" s="38"/>
      <c r="DU7" s="38"/>
      <c r="DV7" s="38"/>
      <c r="DW7" s="38"/>
      <c r="DX7" s="38"/>
      <c r="DY7" s="38"/>
      <c r="DZ7" s="38"/>
      <c r="EA7" s="38"/>
      <c r="EB7" s="38"/>
      <c r="EC7" s="38"/>
      <c r="ED7" s="38"/>
      <c r="EE7" s="38">
        <v>0</v>
      </c>
      <c r="EF7" s="38">
        <v>0.67</v>
      </c>
      <c r="EG7" s="38">
        <v>0</v>
      </c>
      <c r="EH7" s="38">
        <v>0</v>
      </c>
      <c r="EI7" s="38">
        <v>0</v>
      </c>
      <c r="EJ7" s="38">
        <v>2.0499999999999998</v>
      </c>
      <c r="EK7" s="38">
        <v>0.01</v>
      </c>
      <c r="EL7" s="38">
        <v>0.01</v>
      </c>
      <c r="EM7" s="38">
        <v>0.02</v>
      </c>
      <c r="EN7" s="38">
        <v>0.25</v>
      </c>
      <c r="EO7" s="38">
        <v>0.16</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112</v>
      </c>
    </row>
    <row r="12" spans="1:145" x14ac:dyDescent="0.15">
      <c r="B12">
        <v>1</v>
      </c>
      <c r="C12">
        <v>1</v>
      </c>
      <c r="D12">
        <v>1</v>
      </c>
      <c r="E12">
        <v>1</v>
      </c>
      <c r="F12">
        <v>2</v>
      </c>
      <c r="G12" t="s">
        <v>113</v>
      </c>
    </row>
    <row r="13" spans="1:145" x14ac:dyDescent="0.15">
      <c r="B13" t="s">
        <v>114</v>
      </c>
      <c r="C13" t="s">
        <v>114</v>
      </c>
      <c r="D13" t="s">
        <v>114</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2021-12-03T07:54:46Z</dcterms:created>
  <dcterms:modified xsi:type="dcterms:W3CDTF">2022-02-10T05:29:36Z</dcterms:modified>
  <cp:category/>
</cp:coreProperties>
</file>