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E:\LGメール用\地域整備上下水\R4.2.10\"/>
    </mc:Choice>
  </mc:AlternateContent>
  <xr:revisionPtr revIDLastSave="0" documentId="13_ncr:1_{E0215C1A-C380-4812-9CEE-D22E37091566}" xr6:coauthVersionLast="36" xr6:coauthVersionMax="36" xr10:uidLastSave="{00000000-0000-0000-0000-000000000000}"/>
  <workbookProtection workbookAlgorithmName="SHA-512" workbookHashValue="xVytsz+AnQ02j8BSjXbGWdKy30OMXFEdV7I66FXFpOQksYzA1LH7ZP7yq7XfeJlA+0ImrudUayUcJH8FCdT6ig==" workbookSaltValue="ZgNbkwFAxnrOx3U/Yc8/HQ==" workbookSpinCount="100000" lockStructure="1"/>
  <bookViews>
    <workbookView xWindow="0" yWindow="0" windowWidth="20490" windowHeight="754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AT10" i="4"/>
  <c r="AL10" i="4"/>
  <c r="AD10" i="4"/>
  <c r="I10" i="4"/>
  <c r="B10" i="4"/>
  <c r="AL8" i="4"/>
  <c r="P8" i="4"/>
  <c r="I8" i="4"/>
</calcChain>
</file>

<file path=xl/sharedStrings.xml><?xml version="1.0" encoding="utf-8"?>
<sst xmlns="http://schemas.openxmlformats.org/spreadsheetml/2006/main" count="241" uniqueCount="120">
  <si>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</si>
  <si>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</si>
  <si>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</si>
  <si>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</si>
  <si>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</si>
  <si>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</si>
  <si>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</si>
  <si>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</si>
  <si>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</si>
  <si>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</si>
  <si>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</si>
  <si>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</si>
  <si>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</si>
  <si>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</si>
  <si>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</si>
  <si>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</si>
  <si>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</si>
  <si>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</si>
  <si>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</si>
  <si>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</si>
  <si>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</si>
  <si>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</si>
  <si>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</si>
  <si>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</si>
  <si>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</si>
  <si>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</si>
  <si>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</si>
  <si>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</si>
  <si>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</si>
  <si>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</si>
  <si>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</si>
  <si>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</si>
  <si>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</si>
  <si>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</si>
  <si>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</si>
  <si>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</si>
  <si>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</si>
  <si>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</si>
  <si>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</si>
  <si>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</si>
  <si>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</si>
  <si>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</si>
  <si>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</si>
  <si>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</si>
  <si>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</si>
  <si>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</si>
  <si>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</si>
  <si>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</si>
  <si>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</si>
  <si>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</si>
  <si>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</si>
  <si>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</si>
  <si>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</si>
  <si>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</si>
  <si>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</si>
  <si>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</si>
  <si>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</si>
  <si>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</si>
  <si>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</si>
  <si>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</si>
  <si>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</si>
  <si>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</si>
  <si>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</si>
  <si>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</si>
  <si>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</si>
  <si>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</si>
  <si>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</si>
  <si>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</si>
  <si>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</si>
  <si>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</si>
  <si>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</si>
  <si>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</si>
  <si>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</si>
  <si>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</si>
  <si>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</si>
  <si>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</si>
  <si>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</si>
  <si>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</si>
  <si>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</si>
  <si>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</si>
  <si>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</si>
  <si>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</si>
  <si>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</si>
  <si>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</si>
  <si>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</si>
  <si>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</si>
  <si>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</si>
  <si>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</si>
  <si>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</si>
  <si>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</si>
  <si>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</si>
  <si>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</si>
  <si>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</si>
  <si>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</si>
  <si>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</si>
  <si>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</si>
  <si>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</si>
  <si>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</si>
  <si>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大郷町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</si>
  <si>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</si>
  <si>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</si>
  <si>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</si>
  <si>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</si>
  <si>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</si>
  <si>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</si>
  <si>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</si>
  <si>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</si>
  <si>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</si>
  <si>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</si>
  <si>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</si>
  <si>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</si>
  <si>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</si>
  <si>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</si>
  <si>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</si>
  <si>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</si>
  <si>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</si>
  <si>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</si>
  <si>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6年度に併用を開始し25年が経過、管渠耐用年数は40年であるものの、マンホールポンプ等の機械電気設備は法定耐用年数を超過しているため、ストックマネジメント計画を策定し、平成２９年度よりマンホールポンプ更新工事に着手している。</t>
    <rPh sb="1" eb="3">
      <t>ヘイセイ</t>
    </rPh>
    <rPh sb="4" eb="5">
      <t>ネン</t>
    </rPh>
    <rPh sb="5" eb="6">
      <t>ド</t>
    </rPh>
    <rPh sb="7" eb="9">
      <t>ヘイヨウ</t>
    </rPh>
    <rPh sb="10" eb="12">
      <t>カイシ</t>
    </rPh>
    <rPh sb="15" eb="16">
      <t>ネン</t>
    </rPh>
    <rPh sb="17" eb="19">
      <t>ケイカ</t>
    </rPh>
    <rPh sb="20" eb="22">
      <t>カンキョ</t>
    </rPh>
    <rPh sb="22" eb="24">
      <t>タイヨウ</t>
    </rPh>
    <rPh sb="24" eb="26">
      <t>ネンスウ</t>
    </rPh>
    <rPh sb="29" eb="30">
      <t>ネン</t>
    </rPh>
    <rPh sb="45" eb="46">
      <t>ナド</t>
    </rPh>
    <rPh sb="47" eb="49">
      <t>キカイ</t>
    </rPh>
    <rPh sb="49" eb="51">
      <t>デンキ</t>
    </rPh>
    <rPh sb="51" eb="53">
      <t>セツビ</t>
    </rPh>
    <rPh sb="54" eb="56">
      <t>ホウテイ</t>
    </rPh>
    <rPh sb="56" eb="58">
      <t>タイヨウ</t>
    </rPh>
    <rPh sb="58" eb="60">
      <t>ネンスウ</t>
    </rPh>
    <rPh sb="61" eb="63">
      <t>チョウカ</t>
    </rPh>
    <rPh sb="80" eb="82">
      <t>ケイカク</t>
    </rPh>
    <rPh sb="83" eb="85">
      <t>サクテイ</t>
    </rPh>
    <rPh sb="87" eb="89">
      <t>ヘイセイ</t>
    </rPh>
    <rPh sb="91" eb="93">
      <t>ネンド</t>
    </rPh>
    <rPh sb="103" eb="105">
      <t>コウシン</t>
    </rPh>
    <rPh sb="105" eb="107">
      <t>コウジ</t>
    </rPh>
    <rPh sb="108" eb="110">
      <t>チャクシュ</t>
    </rPh>
    <phoneticPr fontId="4"/>
  </si>
  <si>
    <t>　水洗化促進の取組を強化し、収益性の向上を図る。
　ストックマネジメント計画により、マンホールポンプ更新工事に着手しているが計画が令和3年度までであるため、新たに令和4年度からのストックマネジメント計画を策定し、経費の平準化を図り効率のよい運営を行う。</t>
    <rPh sb="1" eb="4">
      <t>スイセンカ</t>
    </rPh>
    <rPh sb="4" eb="6">
      <t>ソクシン</t>
    </rPh>
    <rPh sb="7" eb="9">
      <t>トリクミ</t>
    </rPh>
    <rPh sb="10" eb="12">
      <t>キョウカ</t>
    </rPh>
    <rPh sb="14" eb="16">
      <t>シュウエキ</t>
    </rPh>
    <rPh sb="16" eb="17">
      <t>セイ</t>
    </rPh>
    <rPh sb="18" eb="20">
      <t>コウジョウ</t>
    </rPh>
    <rPh sb="21" eb="22">
      <t>ハカ</t>
    </rPh>
    <rPh sb="37" eb="39">
      <t>ケイカク</t>
    </rPh>
    <rPh sb="51" eb="53">
      <t>コウシン</t>
    </rPh>
    <rPh sb="53" eb="55">
      <t>コウジ</t>
    </rPh>
    <rPh sb="56" eb="58">
      <t>チャクシュ</t>
    </rPh>
    <rPh sb="63" eb="65">
      <t>ケイカク</t>
    </rPh>
    <rPh sb="66" eb="68">
      <t>レイワ</t>
    </rPh>
    <rPh sb="69" eb="70">
      <t>ネン</t>
    </rPh>
    <rPh sb="70" eb="71">
      <t>ド</t>
    </rPh>
    <rPh sb="79" eb="80">
      <t>アラ</t>
    </rPh>
    <rPh sb="82" eb="84">
      <t>レイワ</t>
    </rPh>
    <rPh sb="85" eb="87">
      <t>ネンド</t>
    </rPh>
    <rPh sb="100" eb="102">
      <t>ケイカク</t>
    </rPh>
    <rPh sb="103" eb="105">
      <t>サクテイ</t>
    </rPh>
    <rPh sb="107" eb="109">
      <t>ケイヒ</t>
    </rPh>
    <rPh sb="110" eb="113">
      <t>ヘイジュンカ</t>
    </rPh>
    <rPh sb="114" eb="115">
      <t>ハカ</t>
    </rPh>
    <rPh sb="116" eb="118">
      <t>コウリツ</t>
    </rPh>
    <rPh sb="121" eb="123">
      <t>ウンエイ</t>
    </rPh>
    <rPh sb="124" eb="125">
      <t>オコナ</t>
    </rPh>
    <phoneticPr fontId="4"/>
  </si>
  <si>
    <t>　総費用等は減少したが、総収益も減少しており、収益的収支比率は昨年度より数値が落ちている。100%を下回っていることから経費等を更に削減したりなど経営改善を図る必要がある。
　経費回収率は、類似団体の数値より若干上回っているが、下水道使用料の料金収入にほぼ変化がなく、汚水処理費も同様にほぼ変化がないため、ほぼ同水準となっている。適正な使用料金収入の確保や未収金対策を実施し、回収率の増加を図る必要がある。
　水洗化率は、84.76％となっており、昨年度よりわずかに上昇し、類似団体とほぼ同程度となっている。今後も促進の取組を継続していく。</t>
    <rPh sb="1" eb="4">
      <t>ソウヒヨウ</t>
    </rPh>
    <rPh sb="4" eb="5">
      <t>ナド</t>
    </rPh>
    <rPh sb="6" eb="8">
      <t>ゲンショウ</t>
    </rPh>
    <rPh sb="12" eb="15">
      <t>ソウシュウエキ</t>
    </rPh>
    <rPh sb="16" eb="18">
      <t>ゲンショウ</t>
    </rPh>
    <rPh sb="23" eb="26">
      <t>シュウエキテキ</t>
    </rPh>
    <rPh sb="26" eb="28">
      <t>シュウシ</t>
    </rPh>
    <rPh sb="28" eb="30">
      <t>ヒリツ</t>
    </rPh>
    <rPh sb="31" eb="34">
      <t>サクネンド</t>
    </rPh>
    <rPh sb="36" eb="38">
      <t>スウチ</t>
    </rPh>
    <rPh sb="39" eb="40">
      <t>オ</t>
    </rPh>
    <rPh sb="64" eb="65">
      <t>サラ</t>
    </rPh>
    <rPh sb="96" eb="98">
      <t>ルイジ</t>
    </rPh>
    <rPh sb="98" eb="100">
      <t>ダンタイ</t>
    </rPh>
    <rPh sb="101" eb="103">
      <t>スウチ</t>
    </rPh>
    <rPh sb="105" eb="107">
      <t>ジャッカン</t>
    </rPh>
    <rPh sb="107" eb="109">
      <t>ウワマワ</t>
    </rPh>
    <rPh sb="226" eb="229">
      <t>サクネンド</t>
    </rPh>
    <rPh sb="235" eb="237">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</si>
</sst>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0.05</c:v>
                </c:pt>
                <c:pt idx="1">
                  <c:v>0</c:v>
                </c:pt>
                <c:pt idx="2">
                  <c:v>0</c:v>
                </c:pt>
                <c:pt idx="3">
                  <c:v>0</c:v>
                </c:pt>
                <c:pt idx="4">
                  <c:v>0</c:v>
                </c:pt>
              </c:numCache>
            </c:numRef>
          </c:val>
          <c:extLst>
            <c:ext xmlns:c16="http://schemas.microsoft.com/office/drawing/2014/chart" uri="{C3380CC4-5D6E-409C-BE32-E72D297353CC}">
              <c16:uniqueId val="{00000000-B7CF-4B08-90C9-57995CFA613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B7CF-4B08-90C9-57995CFA613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5C-4009-9303-4864DFD9A88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DB5C-4009-9303-4864DFD9A88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82.61</c:v>
                </c:pt>
                <c:pt idx="1">
                  <c:v>83.2</c:v>
                </c:pt>
                <c:pt idx="2">
                  <c:v>84.56</c:v>
                </c:pt>
                <c:pt idx="3">
                  <c:v>83.99</c:v>
                </c:pt>
                <c:pt idx="4">
                  <c:v>84.76</c:v>
                </c:pt>
              </c:numCache>
            </c:numRef>
          </c:val>
          <c:extLst>
            <c:ext xmlns:c16="http://schemas.microsoft.com/office/drawing/2014/chart" uri="{C3380CC4-5D6E-409C-BE32-E72D297353CC}">
              <c16:uniqueId val="{00000000-0753-4502-9C6A-F26622AEBE1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0753-4502-9C6A-F26622AEBE1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92.36</c:v>
                </c:pt>
                <c:pt idx="1">
                  <c:v>91.6</c:v>
                </c:pt>
                <c:pt idx="2">
                  <c:v>92.08</c:v>
                </c:pt>
                <c:pt idx="3">
                  <c:v>94.04</c:v>
                </c:pt>
                <c:pt idx="4">
                  <c:v>93.31</c:v>
                </c:pt>
              </c:numCache>
            </c:numRef>
          </c:val>
          <c:extLst>
            <c:ext xmlns:c16="http://schemas.microsoft.com/office/drawing/2014/chart" uri="{C3380CC4-5D6E-409C-BE32-E72D297353CC}">
              <c16:uniqueId val="{00000000-D444-41CB-AE60-E04832B0029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44-41CB-AE60-E04832B0029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F5-4145-BB8C-15A0240449B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F5-4145-BB8C-15A0240449B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3B-4F43-8CC5-60A16366697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3B-4F43-8CC5-60A16366697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3D-492C-85C7-62E1DC856FF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3D-492C-85C7-62E1DC856FF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54-412A-A0B9-CF45C8E047F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54-412A-A0B9-CF45C8E047F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637.95000000000005</c:v>
                </c:pt>
                <c:pt idx="1">
                  <c:v>631.67999999999995</c:v>
                </c:pt>
                <c:pt idx="2">
                  <c:v>635.59</c:v>
                </c:pt>
                <c:pt idx="3">
                  <c:v>612.73</c:v>
                </c:pt>
                <c:pt idx="4" formatCode="#,##0.00;&quot;△&quot;#,##0.00">
                  <c:v>0</c:v>
                </c:pt>
              </c:numCache>
            </c:numRef>
          </c:val>
          <c:extLst>
            <c:ext xmlns:c16="http://schemas.microsoft.com/office/drawing/2014/chart" uri="{C3380CC4-5D6E-409C-BE32-E72D297353CC}">
              <c16:uniqueId val="{00000000-A2C5-4A96-83A0-FA924DF0341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A2C5-4A96-83A0-FA924DF0341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66.97</c:v>
                </c:pt>
                <c:pt idx="1">
                  <c:v>66.27</c:v>
                </c:pt>
                <c:pt idx="2">
                  <c:v>82.28</c:v>
                </c:pt>
                <c:pt idx="3">
                  <c:v>83.93</c:v>
                </c:pt>
                <c:pt idx="4">
                  <c:v>81.96</c:v>
                </c:pt>
              </c:numCache>
            </c:numRef>
          </c:val>
          <c:extLst>
            <c:ext xmlns:c16="http://schemas.microsoft.com/office/drawing/2014/chart" uri="{C3380CC4-5D6E-409C-BE32-E72D297353CC}">
              <c16:uniqueId val="{00000000-631A-44D4-8F78-C604A570B49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631A-44D4-8F78-C604A570B49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187.37</c:v>
                </c:pt>
                <c:pt idx="1">
                  <c:v>189</c:v>
                </c:pt>
                <c:pt idx="2">
                  <c:v>152.16999999999999</c:v>
                </c:pt>
                <c:pt idx="3">
                  <c:v>150.57</c:v>
                </c:pt>
                <c:pt idx="4">
                  <c:v>157.44999999999999</c:v>
                </c:pt>
              </c:numCache>
            </c:numRef>
          </c:val>
          <c:extLst>
            <c:ext xmlns:c16="http://schemas.microsoft.com/office/drawing/2014/chart" uri="{C3380CC4-5D6E-409C-BE32-E72D297353CC}">
              <c16:uniqueId val="{00000000-8E26-4005-85CB-64C771A01F1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8E26-4005-85CB-64C771A01F1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0" zoomScaleNormal="100" workbookViewId="0">
      <selection activeCell="BJ20" sqref="BJ2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大郷町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7932</v>
      </c>
      <c r="AM8" s="51"/>
      <c r="AN8" s="51"/>
      <c r="AO8" s="51"/>
      <c r="AP8" s="51"/>
      <c r="AQ8" s="51"/>
      <c r="AR8" s="51"/>
      <c r="AS8" s="51"/>
      <c r="AT8" s="46">
        <f>データ!T6</f>
        <v>82.01</v>
      </c>
      <c r="AU8" s="46"/>
      <c r="AV8" s="46"/>
      <c r="AW8" s="46"/>
      <c r="AX8" s="46"/>
      <c r="AY8" s="46"/>
      <c r="AZ8" s="46"/>
      <c r="BA8" s="46"/>
      <c r="BB8" s="46">
        <f>データ!U6</f>
        <v>96.72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45.84</v>
      </c>
      <c r="Q10" s="46"/>
      <c r="R10" s="46"/>
      <c r="S10" s="46"/>
      <c r="T10" s="46"/>
      <c r="U10" s="46"/>
      <c r="V10" s="46"/>
      <c r="W10" s="46">
        <f>データ!Q6</f>
        <v>80.849999999999994</v>
      </c>
      <c r="X10" s="46"/>
      <c r="Y10" s="46"/>
      <c r="Z10" s="46"/>
      <c r="AA10" s="46"/>
      <c r="AB10" s="46"/>
      <c r="AC10" s="46"/>
      <c r="AD10" s="51">
        <f>データ!R6</f>
        <v>2255</v>
      </c>
      <c r="AE10" s="51"/>
      <c r="AF10" s="51"/>
      <c r="AG10" s="51"/>
      <c r="AH10" s="51"/>
      <c r="AI10" s="51"/>
      <c r="AJ10" s="51"/>
      <c r="AK10" s="2"/>
      <c r="AL10" s="51">
        <f>データ!V6</f>
        <v>3608</v>
      </c>
      <c r="AM10" s="51"/>
      <c r="AN10" s="51"/>
      <c r="AO10" s="51"/>
      <c r="AP10" s="51"/>
      <c r="AQ10" s="51"/>
      <c r="AR10" s="51"/>
      <c r="AS10" s="51"/>
      <c r="AT10" s="46">
        <f>データ!W6</f>
        <v>2.38</v>
      </c>
      <c r="AU10" s="46"/>
      <c r="AV10" s="46"/>
      <c r="AW10" s="46"/>
      <c r="AX10" s="46"/>
      <c r="AY10" s="46"/>
      <c r="AZ10" s="46"/>
      <c r="BA10" s="46"/>
      <c r="BB10" s="46">
        <f>データ!X6</f>
        <v>1515.97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43</v>
      </c>
      <c r="O86" s="26" t="str">
        <f>データ!EO6</f>
        <v>【0.30】</v>
      </c>
    </row>
  </sheetData>
  <sheetProtection algorithmName="SHA-512" hashValue="rMKQ4/nY3U1bdJP2LEAZidQJy5pZfJRNPznBOckVypzg2sK7OXlrusE2pS6oskdsDjHnVLY0/yYMO/LflyzKGw==" saltValue="nkOf6cXT99cvZcr+EkHjZ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44229</v>
      </c>
      <c r="D6" s="33">
        <f t="shared" si="3"/>
        <v>47</v>
      </c>
      <c r="E6" s="33">
        <f t="shared" si="3"/>
        <v>17</v>
      </c>
      <c r="F6" s="33">
        <f t="shared" si="3"/>
        <v>4</v>
      </c>
      <c r="G6" s="33">
        <f t="shared" si="3"/>
        <v>0</v>
      </c>
      <c r="H6" s="33" t="str">
        <f t="shared" si="3"/>
        <v>宮城県　大郷町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45.84</v>
      </c>
      <c r="Q6" s="34">
        <f t="shared" si="3"/>
        <v>80.849999999999994</v>
      </c>
      <c r="R6" s="34">
        <f t="shared" si="3"/>
        <v>2255</v>
      </c>
      <c r="S6" s="34">
        <f t="shared" si="3"/>
        <v>7932</v>
      </c>
      <c r="T6" s="34">
        <f t="shared" si="3"/>
        <v>82.01</v>
      </c>
      <c r="U6" s="34">
        <f t="shared" si="3"/>
        <v>96.72</v>
      </c>
      <c r="V6" s="34">
        <f t="shared" si="3"/>
        <v>3608</v>
      </c>
      <c r="W6" s="34">
        <f t="shared" si="3"/>
        <v>2.38</v>
      </c>
      <c r="X6" s="34">
        <f t="shared" si="3"/>
        <v>1515.97</v>
      </c>
      <c r="Y6" s="35">
        <f>IF(Y7="",NA(),Y7)</f>
        <v>92.36</v>
      </c>
      <c r="Z6" s="35">
        <f t="shared" ref="Z6:AH6" si="4">IF(Z7="",NA(),Z7)</f>
        <v>91.6</v>
      </c>
      <c r="AA6" s="35">
        <f t="shared" si="4"/>
        <v>92.08</v>
      </c>
      <c r="AB6" s="35">
        <f t="shared" si="4"/>
        <v>94.04</v>
      </c>
      <c r="AC6" s="35">
        <f t="shared" si="4"/>
        <v>93.31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637.95000000000005</v>
      </c>
      <c r="BG6" s="35">
        <f t="shared" ref="BG6:BO6" si="7">IF(BG7="",NA(),BG7)</f>
        <v>631.67999999999995</v>
      </c>
      <c r="BH6" s="35">
        <f t="shared" si="7"/>
        <v>635.59</v>
      </c>
      <c r="BI6" s="35">
        <f t="shared" si="7"/>
        <v>612.73</v>
      </c>
      <c r="BJ6" s="34">
        <f t="shared" si="7"/>
        <v>0</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66.97</v>
      </c>
      <c r="BR6" s="35">
        <f t="shared" ref="BR6:BZ6" si="8">IF(BR7="",NA(),BR7)</f>
        <v>66.27</v>
      </c>
      <c r="BS6" s="35">
        <f t="shared" si="8"/>
        <v>82.28</v>
      </c>
      <c r="BT6" s="35">
        <f t="shared" si="8"/>
        <v>83.93</v>
      </c>
      <c r="BU6" s="35">
        <f t="shared" si="8"/>
        <v>81.96</v>
      </c>
      <c r="BV6" s="35">
        <f t="shared" si="8"/>
        <v>69.87</v>
      </c>
      <c r="BW6" s="35">
        <f t="shared" si="8"/>
        <v>74.3</v>
      </c>
      <c r="BX6" s="35">
        <f t="shared" si="8"/>
        <v>72.260000000000005</v>
      </c>
      <c r="BY6" s="35">
        <f t="shared" si="8"/>
        <v>71.84</v>
      </c>
      <c r="BZ6" s="35">
        <f t="shared" si="8"/>
        <v>73.36</v>
      </c>
      <c r="CA6" s="34" t="str">
        <f>IF(CA7="","",IF(CA7="-","【-】","【"&amp;SUBSTITUTE(TEXT(CA7,"#,##0.00"),"-","△")&amp;"】"))</f>
        <v>【75.29】</v>
      </c>
      <c r="CB6" s="35">
        <f>IF(CB7="",NA(),CB7)</f>
        <v>187.37</v>
      </c>
      <c r="CC6" s="35">
        <f t="shared" ref="CC6:CK6" si="9">IF(CC7="",NA(),CC7)</f>
        <v>189</v>
      </c>
      <c r="CD6" s="35">
        <f t="shared" si="9"/>
        <v>152.16999999999999</v>
      </c>
      <c r="CE6" s="35">
        <f t="shared" si="9"/>
        <v>150.57</v>
      </c>
      <c r="CF6" s="35">
        <f t="shared" si="9"/>
        <v>157.44999999999999</v>
      </c>
      <c r="CG6" s="35">
        <f t="shared" si="9"/>
        <v>234.96</v>
      </c>
      <c r="CH6" s="35">
        <f t="shared" si="9"/>
        <v>221.81</v>
      </c>
      <c r="CI6" s="35">
        <f t="shared" si="9"/>
        <v>230.02</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42.9</v>
      </c>
      <c r="CS6" s="35">
        <f t="shared" si="10"/>
        <v>43.36</v>
      </c>
      <c r="CT6" s="35">
        <f t="shared" si="10"/>
        <v>42.56</v>
      </c>
      <c r="CU6" s="35">
        <f t="shared" si="10"/>
        <v>42.47</v>
      </c>
      <c r="CV6" s="35">
        <f t="shared" si="10"/>
        <v>42.4</v>
      </c>
      <c r="CW6" s="34" t="str">
        <f>IF(CW7="","",IF(CW7="-","【-】","【"&amp;SUBSTITUTE(TEXT(CW7,"#,##0.00"),"-","△")&amp;"】"))</f>
        <v>【42.90】</v>
      </c>
      <c r="CX6" s="35">
        <f>IF(CX7="",NA(),CX7)</f>
        <v>82.61</v>
      </c>
      <c r="CY6" s="35">
        <f t="shared" ref="CY6:DG6" si="11">IF(CY7="",NA(),CY7)</f>
        <v>83.2</v>
      </c>
      <c r="CZ6" s="35">
        <f t="shared" si="11"/>
        <v>84.56</v>
      </c>
      <c r="DA6" s="35">
        <f t="shared" si="11"/>
        <v>83.99</v>
      </c>
      <c r="DB6" s="35">
        <f t="shared" si="11"/>
        <v>84.76</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0.05</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44229</v>
      </c>
      <c r="D7" s="37">
        <v>47</v>
      </c>
      <c r="E7" s="37">
        <v>17</v>
      </c>
      <c r="F7" s="37">
        <v>4</v>
      </c>
      <c r="G7" s="37">
        <v>0</v>
      </c>
      <c r="H7" s="37" t="s">
        <v>98</v>
      </c>
      <c r="I7" s="37" t="s">
        <v>99</v>
      </c>
      <c r="J7" s="37" t="s">
        <v>100</v>
      </c>
      <c r="K7" s="37" t="s">
        <v>101</v>
      </c>
      <c r="L7" s="37" t="s">
        <v>102</v>
      </c>
      <c r="M7" s="37" t="s">
        <v>103</v>
      </c>
      <c r="N7" s="38" t="s">
        <v>104</v>
      </c>
      <c r="O7" s="38" t="s">
        <v>105</v>
      </c>
      <c r="P7" s="38">
        <v>45.84</v>
      </c>
      <c r="Q7" s="38">
        <v>80.849999999999994</v>
      </c>
      <c r="R7" s="38">
        <v>2255</v>
      </c>
      <c r="S7" s="38">
        <v>7932</v>
      </c>
      <c r="T7" s="38">
        <v>82.01</v>
      </c>
      <c r="U7" s="38">
        <v>96.72</v>
      </c>
      <c r="V7" s="38">
        <v>3608</v>
      </c>
      <c r="W7" s="38">
        <v>2.38</v>
      </c>
      <c r="X7" s="38">
        <v>1515.97</v>
      </c>
      <c r="Y7" s="38">
        <v>92.36</v>
      </c>
      <c r="Z7" s="38">
        <v>91.6</v>
      </c>
      <c r="AA7" s="38">
        <v>92.08</v>
      </c>
      <c r="AB7" s="38">
        <v>94.04</v>
      </c>
      <c r="AC7" s="38">
        <v>93.31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637.95000000000005</v>
      </c>
      <c r="BG7" s="38">
        <v>631.67999999999995</v>
      </c>
      <c r="BH7" s="38">
        <v>635.59</v>
      </c>
      <c r="BI7" s="38">
        <v>612.73</v>
      </c>
      <c r="BJ7" s="38">
        <v>0</v>
      </c>
      <c r="BK7" s="38">
        <v>1298.9100000000001</v>
      </c>
      <c r="BL7" s="38">
        <v>1243.71</v>
      </c>
      <c r="BM7" s="38">
        <v>1194.1500000000001</v>
      </c>
      <c r="BN7" s="38">
        <v>1206.79</v>
      </c>
      <c r="BO7" s="38">
        <v>1258.43</v>
      </c>
      <c r="BP7" s="38">
        <v>1260.21</v>
      </c>
      <c r="BQ7" s="38">
        <v>66.97</v>
      </c>
      <c r="BR7" s="38">
        <v>66.27</v>
      </c>
      <c r="BS7" s="38">
        <v>82.28</v>
      </c>
      <c r="BT7" s="38">
        <v>83.93</v>
      </c>
      <c r="BU7" s="38">
        <v>81.96</v>
      </c>
      <c r="BV7" s="38">
        <v>69.87</v>
      </c>
      <c r="BW7" s="38">
        <v>74.3</v>
      </c>
      <c r="BX7" s="38">
        <v>72.260000000000005</v>
      </c>
      <c r="BY7" s="38">
        <v>71.84</v>
      </c>
      <c r="BZ7" s="38">
        <v>73.36</v>
      </c>
      <c r="CA7" s="38">
        <v>75.290000000000006</v>
      </c>
      <c r="CB7" s="38">
        <v>187.37</v>
      </c>
      <c r="CC7" s="38">
        <v>189</v>
      </c>
      <c r="CD7" s="38">
        <v>152.16999999999999</v>
      </c>
      <c r="CE7" s="38">
        <v>150.57</v>
      </c>
      <c r="CF7" s="38">
        <v>157.44999999999999</v>
      </c>
      <c r="CG7" s="38">
        <v>234.96</v>
      </c>
      <c r="CH7" s="38">
        <v>221.81</v>
      </c>
      <c r="CI7" s="38">
        <v>230.02</v>
      </c>
      <c r="CJ7" s="38">
        <v>228.47</v>
      </c>
      <c r="CK7" s="38">
        <v>224.88</v>
      </c>
      <c r="CL7" s="38">
        <v>215.41</v>
      </c>
      <c r="CM7" s="38" t="s">
        <v>104</v>
      </c>
      <c r="CN7" s="38" t="s">
        <v>104</v>
      </c>
      <c r="CO7" s="38" t="s">
        <v>104</v>
      </c>
      <c r="CP7" s="38" t="s">
        <v>104</v>
      </c>
      <c r="CQ7" s="38" t="s">
        <v>104</v>
      </c>
      <c r="CR7" s="38">
        <v>42.9</v>
      </c>
      <c r="CS7" s="38">
        <v>43.36</v>
      </c>
      <c r="CT7" s="38">
        <v>42.56</v>
      </c>
      <c r="CU7" s="38">
        <v>42.47</v>
      </c>
      <c r="CV7" s="38">
        <v>42.4</v>
      </c>
      <c r="CW7" s="38">
        <v>42.9</v>
      </c>
      <c r="CX7" s="38">
        <v>82.61</v>
      </c>
      <c r="CY7" s="38">
        <v>83.2</v>
      </c>
      <c r="CZ7" s="38">
        <v>84.56</v>
      </c>
      <c r="DA7" s="38">
        <v>83.99</v>
      </c>
      <c r="DB7" s="38">
        <v>84.76</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0.05</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2021-12-03T07:49:28Z</dcterms:created>
  <dcterms:modified xsi:type="dcterms:W3CDTF">2022-02-10T08:10:29Z</dcterms:modified>
  <cp:category/>
</cp:coreProperties>
</file>