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上下水道課\B総務\⑫照会応答\庁内用\財政課\R03\R040111公営企業に係る経営比較分析表_R2年度決算\0128回答\"/>
    </mc:Choice>
  </mc:AlternateContent>
  <workbookProtection workbookAlgorithmName="SHA-512" workbookHashValue="rnzncygW/nbBWIYK2NwFQmkJUYdCp1ePxM+BOH8NGDC8VCKSOXg2IxFjFcLC5Y3Y+hirCXVP7C+92BbyUJueeA==" workbookSaltValue="P+FU4N/eL2C1YfFSz3p66w==" workbookSpinCount="100000" lockStructure="1"/>
  <bookViews>
    <workbookView xWindow="0" yWindow="0" windowWidth="28800" windowHeight="12600"/>
  </bookViews>
  <sheets>
    <sheet name="法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<sst xmlns="http://schemas.openxmlformats.org/spreadsheetml/2006/main" count="228" uniqueCount="115">
  <si>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</si>
  <si>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</si>
  <si>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</si>
  <si>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</si>
  <si>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</si>
  <si>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</si>
  <si>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</si>
  <si>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</si>
  <si>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</si>
  <si>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</si>
  <si>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</si>
  <si>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</si>
  <si>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</si>
  <si>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</si>
  <si>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</si>
  <si>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</si>
  <si>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</si>
  <si>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</si>
  <si>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</si>
  <si>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</si>
  <si>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</si>
  <si>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</si>
  <si>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</si>
  <si>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</si>
  <si>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</si>
  <si>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</si>
  <si>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</si>
  <si>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</si>
  <si>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</si>
  <si>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</si>
  <si>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</si>
  <si>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</si>
  <si>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</si>
  <si>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</si>
  <si>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</si>
  <si>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</si>
  <si>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</si>
  <si>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</si>
  <si>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</si>
  <si>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</si>
  <si>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</si>
  <si>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</si>
  <si>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</si>
  <si>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</si>
  <si>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</si>
  <si>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</si>
  <si>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</si>
  <si>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</si>
  <si>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</si>
  <si>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</si>
  <si>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</si>
  <si>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</si>
  <si>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</si>
  <si>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</si>
  <si>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</si>
  <si>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</si>
  <si>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</si>
  <si>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</si>
  <si>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</si>
  <si>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</si>
  <si>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</si>
  <si>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</si>
  <si>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</si>
  <si>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</si>
  <si>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</si>
  <si>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</si>
  <si>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</si>
  <si>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</si>
  <si>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</si>
  <si>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</si>
  <si>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</si>
  <si>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</si>
  <si>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</si>
  <si>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</si>
  <si>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</si>
  <si>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</si>
  <si>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</si>
  <si>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</si>
  <si>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</si>
  <si>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</si>
  <si>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</si>
  <si>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</si>
  <si>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</si>
  <si>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</si>
  <si>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</si>
  <si>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</si>
  <si>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</si>
  <si>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</si>
  <si>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</si>
  <si>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</si>
  <si>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</si>
  <si>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</si>
  <si>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</si>
  <si>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宮城県　大和町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</si>
  <si>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</si>
  <si>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</si>
  <si>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</si>
  <si>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</si>
  <si>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</si>
  <si>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</si>
  <si>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</si>
  <si>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</si>
  <si>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</si>
  <si>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</si>
  <si>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</si>
  <si>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</si>
  <si>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</si>
  <si>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</si>
  <si>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</si>
  <si>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</si>
  <si>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</si>
  <si>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</si>
  <si>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①経常収支比率については、全国平均を下回っているが、１００％は上回っており、健全な経営状況となっている。
③流動比率については、全国平均を下回っているものの、１００％は超えており、短期的な債務に対する支払い能力は十分確保できている。
④企業債残高対給水収益比率については、令和２年度に企業債の借入を行い、事業を実施したことにより比率は微増となっている。
⑤料金回収率は１００％を下回っている現状から、一般会計繰入金への依存度が高い。未納者対策等を強化し収益の確保に努めていく。
⑥給水原価については、本町の地形・面積等から、吉岡地区、もみじケ丘、杜の丘地区を除き、集落が点在しているため、管路延長が長いことから、給水原価が全国平均及び類似団体平均を上回っている。
⑦施設利用率については、類似団体や全国の平均を上回っており、稼動施設の規模や利用状況については、適正と見ている。
⑧有収率については、老朽管、漏水対策等により、類似団体平均を上回っているが、無効水量等の増加等により前年度より微減となった。</t>
    <rPh sb="142" eb="144">
      <t>キギョウ</t>
    </rPh>
    <rPh sb="144" eb="145">
      <t>サイ</t>
    </rPh>
    <rPh sb="146" eb="148">
      <t>カリイレ</t>
    </rPh>
    <rPh sb="149" eb="150">
      <t>オコナ</t>
    </rPh>
    <rPh sb="152" eb="154">
      <t>ジギョウ</t>
    </rPh>
    <rPh sb="155" eb="157">
      <t>ジッシ</t>
    </rPh>
    <rPh sb="167" eb="169">
      <t>ビゾウ</t>
    </rPh>
    <rPh sb="219" eb="221">
      <t>タイサク</t>
    </rPh>
    <rPh sb="221" eb="222">
      <t>トウ</t>
    </rPh>
    <rPh sb="253" eb="255">
      <t>チケイ</t>
    </rPh>
    <rPh sb="256" eb="258">
      <t>メンセキ</t>
    </rPh>
    <rPh sb="258" eb="259">
      <t>トウ</t>
    </rPh>
    <rPh sb="311" eb="313">
      <t>ゼンコク</t>
    </rPh>
    <rPh sb="313" eb="315">
      <t>ヘイキン</t>
    </rPh>
    <rPh sb="315" eb="316">
      <t>オヨ</t>
    </rPh>
    <rPh sb="321" eb="323">
      <t>ヘイキン</t>
    </rPh>
    <rPh sb="403" eb="405">
      <t>ロウスイ</t>
    </rPh>
    <rPh sb="405" eb="407">
      <t>タイサク</t>
    </rPh>
    <rPh sb="431" eb="432">
      <t>トウ</t>
    </rPh>
    <rPh sb="435" eb="436">
      <t>トウ</t>
    </rPh>
    <rPh sb="439" eb="441">
      <t>ゼンネン</t>
    </rPh>
    <rPh sb="441" eb="442">
      <t>ド</t>
    </rPh>
    <rPh sb="444" eb="446">
      <t>ビゲン</t>
    </rPh>
    <phoneticPr fontId="4"/>
  </si>
  <si>
    <t>　今後も老朽管更新、維持修繕を計画的に実施するため、最新のアセットマネジメントを作成・活用し効率的な運営を行わなければならない。
　給水収益については、大幅な伸びは期待できないこと、受水費負担が重いことなどから、共同化・広域化などを含めた経営努力を行っていく。</t>
    <rPh sb="15" eb="18">
      <t>ケイカクテキ</t>
    </rPh>
    <rPh sb="19" eb="21">
      <t>ジッシ</t>
    </rPh>
    <rPh sb="26" eb="28">
      <t>サイシン</t>
    </rPh>
    <rPh sb="40" eb="42">
      <t>サクセイ</t>
    </rPh>
    <rPh sb="43" eb="45">
      <t>カツヨウ</t>
    </rPh>
    <rPh sb="53" eb="54">
      <t>オコナ</t>
    </rPh>
    <rPh sb="106" eb="108">
      <t>キョウドウ</t>
    </rPh>
    <rPh sb="108" eb="109">
      <t>カ</t>
    </rPh>
    <rPh sb="110" eb="113">
      <t>コウイキカ</t>
    </rPh>
    <rPh sb="116" eb="117">
      <t>フク</t>
    </rPh>
    <rPh sb="119" eb="121">
      <t>ケイエイ</t>
    </rPh>
    <rPh sb="121" eb="123">
      <t>ドリョク</t>
    </rPh>
    <rPh sb="124" eb="125">
      <t>オコナ</t>
    </rPh>
    <phoneticPr fontId="4"/>
  </si>
  <si>
    <t>　昭和４５年５月の自己水源での供用開始から、仙台北部中核都市構想など受け、昭和55年に宮城県からの受水へと切替を行い、現在まで第７次拡張まで整備を行ってきた。
①有形固定資産減価償却率については、全国、類似団体に比べて平均を下回っているものの、平成30年度から微増している。
②管路経年化率は、前年度より高くなっているが、類似団体や全国平均より低い。
③管路更新率は、令和元年度に比べて低くなっており、類似団体や全国平均よりも低い。
　このことから、今後もアセットマネジメント等の更新・活用により、効率的な修繕・更新を計画的に実施していく。</t>
    <rPh sb="9" eb="11">
      <t>ジコ</t>
    </rPh>
    <rPh sb="11" eb="13">
      <t>スイゲン</t>
    </rPh>
    <rPh sb="34" eb="35">
      <t>ウ</t>
    </rPh>
    <rPh sb="37" eb="39">
      <t>ショウワ</t>
    </rPh>
    <rPh sb="41" eb="42">
      <t>ネン</t>
    </rPh>
    <rPh sb="98" eb="100">
      <t>ゼンコク</t>
    </rPh>
    <rPh sb="109" eb="111">
      <t>ヘイキン</t>
    </rPh>
    <rPh sb="112" eb="114">
      <t>シタマワ</t>
    </rPh>
    <rPh sb="147" eb="150">
      <t>ゼンネンド</t>
    </rPh>
    <rPh sb="152" eb="153">
      <t>タカ</t>
    </rPh>
    <rPh sb="184" eb="186">
      <t>レイワ</t>
    </rPh>
    <rPh sb="206" eb="208">
      <t>ゼンコク</t>
    </rPh>
    <rPh sb="208" eb="210">
      <t>ヘイキン</t>
    </rPh>
    <rPh sb="213" eb="214">
      <t>ヒク</t>
    </rPh>
    <rPh sb="240" eb="242">
      <t>コウシン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</si>
</sst>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1.03</c:v>
                </c:pt>
                <c:pt idx="1">
                  <c:v>1.06</c:v>
                </c:pt>
                <c:pt idx="2">
                  <c:v>1.05</c:v>
                </c:pt>
                <c:pt idx="3">
                  <c:v>0.56999999999999995</c:v>
                </c:pt>
                <c:pt idx="4">
                  <c:v>0.37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8-4804-B38B-753F1C81E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694248"/>
        <c:axId val="368695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0.71</c:v>
                </c:pt>
                <c:pt idx="1">
                  <c:v>0.54</c:v>
                </c:pt>
                <c:pt idx="2">
                  <c:v>0.5</c:v>
                </c:pt>
                <c:pt idx="3">
                  <c:v>0.52</c:v>
                </c:pt>
                <c:pt idx="4">
                  <c:v>0.53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B8-4804-B38B-753F1C81E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694248"/>
        <c:axId val="368695032"/>
      </c:lineChart>
      <c:dateAx>
        <c:axId val="3686942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68695032"/>
        <c:crosses val="autoZero"/>
        <c:auto val="1"/>
        <c:lblOffset val="100"/>
        <c:baseTimeUnit val="years"/>
      </c:dateAx>
      <c:valAx>
        <c:axId val="368695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8694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91.66</c:v>
                </c:pt>
                <c:pt idx="1">
                  <c:v>93.95</c:v>
                </c:pt>
                <c:pt idx="2">
                  <c:v>78.319999999999993</c:v>
                </c:pt>
                <c:pt idx="3">
                  <c:v>77.52</c:v>
                </c:pt>
                <c:pt idx="4">
                  <c:v>79.12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85-421B-8F47-7EDE6189B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440912"/>
        <c:axId val="370441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54.92</c:v>
                </c:pt>
                <c:pt idx="1">
                  <c:v>55.63</c:v>
                </c:pt>
                <c:pt idx="2">
                  <c:v>55.03</c:v>
                </c:pt>
                <c:pt idx="3">
                  <c:v>55.14</c:v>
                </c:pt>
                <c:pt idx="4">
                  <c:v>55.89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D85-421B-8F47-7EDE6189B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440912"/>
        <c:axId val="370441304"/>
      </c:lineChart>
      <c:dateAx>
        <c:axId val="3704409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0441304"/>
        <c:crosses val="autoZero"/>
        <c:auto val="1"/>
        <c:lblOffset val="100"/>
        <c:baseTimeUnit val="years"/>
      </c:dateAx>
      <c:valAx>
        <c:axId val="370441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0440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86.87</c:v>
                </c:pt>
                <c:pt idx="1">
                  <c:v>87.16</c:v>
                </c:pt>
                <c:pt idx="2">
                  <c:v>88.93</c:v>
                </c:pt>
                <c:pt idx="3">
                  <c:v>88.43</c:v>
                </c:pt>
                <c:pt idx="4">
                  <c:v>87.77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C7-4839-8EB6-C1845061C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434248"/>
        <c:axId val="370434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82.66</c:v>
                </c:pt>
                <c:pt idx="1">
                  <c:v>82.04</c:v>
                </c:pt>
                <c:pt idx="2">
                  <c:v>81.900000000000006</c:v>
                </c:pt>
                <c:pt idx="3">
                  <c:v>81.39</c:v>
                </c:pt>
                <c:pt idx="4">
                  <c:v>81.27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4C7-4839-8EB6-C1845061C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434248"/>
        <c:axId val="370434640"/>
      </c:lineChart>
      <c:dateAx>
        <c:axId val="3704342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0434640"/>
        <c:crosses val="autoZero"/>
        <c:auto val="1"/>
        <c:lblOffset val="100"/>
        <c:baseTimeUnit val="years"/>
      </c:dateAx>
      <c:valAx>
        <c:axId val="370434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0434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107.58</c:v>
                </c:pt>
                <c:pt idx="1">
                  <c:v>112.02</c:v>
                </c:pt>
                <c:pt idx="2">
                  <c:v>101.58</c:v>
                </c:pt>
                <c:pt idx="3">
                  <c:v>107.36</c:v>
                </c:pt>
                <c:pt idx="4">
                  <c:v>102.27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99-4760-B1D2-9B86EEB04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596328"/>
        <c:axId val="369593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111.71</c:v>
                </c:pt>
                <c:pt idx="1">
                  <c:v>110.05</c:v>
                </c:pt>
                <c:pt idx="2">
                  <c:v>108.87</c:v>
                </c:pt>
                <c:pt idx="3">
                  <c:v>108.61</c:v>
                </c:pt>
                <c:pt idx="4">
                  <c:v>108.35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A99-4760-B1D2-9B86EEB04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596328"/>
        <c:axId val="369593192"/>
      </c:lineChart>
      <c:dateAx>
        <c:axId val="3695963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69593192"/>
        <c:crosses val="autoZero"/>
        <c:auto val="1"/>
        <c:lblOffset val="100"/>
        <c:baseTimeUnit val="years"/>
      </c:dateAx>
      <c:valAx>
        <c:axId val="369593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9596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42.93</c:v>
                </c:pt>
                <c:pt idx="1">
                  <c:v>44.2</c:v>
                </c:pt>
                <c:pt idx="2">
                  <c:v>40.74</c:v>
                </c:pt>
                <c:pt idx="3">
                  <c:v>41.58</c:v>
                </c:pt>
                <c:pt idx="4">
                  <c:v>42.71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0D-4D9F-9841-E3AEAED1D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592800"/>
        <c:axId val="369592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48.49</c:v>
                </c:pt>
                <c:pt idx="1">
                  <c:v>48.05</c:v>
                </c:pt>
                <c:pt idx="2">
                  <c:v>48.87</c:v>
                </c:pt>
                <c:pt idx="3">
                  <c:v>49.92</c:v>
                </c:pt>
                <c:pt idx="4">
                  <c:v>50.63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70D-4D9F-9841-E3AEAED1D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592800"/>
        <c:axId val="369592016"/>
      </c:lineChart>
      <c:dateAx>
        <c:axId val="3695928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69592016"/>
        <c:crosses val="autoZero"/>
        <c:auto val="1"/>
        <c:lblOffset val="100"/>
        <c:baseTimeUnit val="years"/>
      </c:dateAx>
      <c:valAx>
        <c:axId val="369592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9592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 formatCode="#,##0.00;&quot;△&quot;#,##0.00;&quot;-&quot;">
                  <c:v>1.55</c:v>
                </c:pt>
                <c:pt idx="1">
                  <c:v>0</c:v>
                </c:pt>
                <c:pt idx="2" formatCode="#,##0.00;&quot;△&quot;#,##0.00;&quot;-&quot;">
                  <c:v>11.33</c:v>
                </c:pt>
                <c:pt idx="3" formatCode="#,##0.00;&quot;△&quot;#,##0.00;&quot;-&quot;">
                  <c:v>10.69</c:v>
                </c:pt>
                <c:pt idx="4" formatCode="#,##0.00;&quot;△&quot;#,##0.00;&quot;-&quot;">
                  <c:v>13.67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2D-4C5E-9A6E-07B826B5B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595936"/>
        <c:axId val="369597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12.79</c:v>
                </c:pt>
                <c:pt idx="1">
                  <c:v>13.39</c:v>
                </c:pt>
                <c:pt idx="2">
                  <c:v>14.85</c:v>
                </c:pt>
                <c:pt idx="3">
                  <c:v>16.88</c:v>
                </c:pt>
                <c:pt idx="4">
                  <c:v>18.28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22D-4C5E-9A6E-07B826B5B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595936"/>
        <c:axId val="369597896"/>
      </c:lineChart>
      <c:dateAx>
        <c:axId val="369595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69597896"/>
        <c:crosses val="autoZero"/>
        <c:auto val="1"/>
        <c:lblOffset val="100"/>
        <c:baseTimeUnit val="years"/>
      </c:dateAx>
      <c:valAx>
        <c:axId val="369597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9595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F2-4AF7-9D79-04E4B94BB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597504"/>
        <c:axId val="369591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1.72</c:v>
                </c:pt>
                <c:pt idx="1">
                  <c:v>2.64</c:v>
                </c:pt>
                <c:pt idx="2">
                  <c:v>3.16</c:v>
                </c:pt>
                <c:pt idx="3">
                  <c:v>3.59</c:v>
                </c:pt>
                <c:pt idx="4">
                  <c:v>3.98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3F2-4AF7-9D79-04E4B94BB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597504"/>
        <c:axId val="369591232"/>
      </c:lineChart>
      <c:dateAx>
        <c:axId val="3695975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69591232"/>
        <c:crosses val="autoZero"/>
        <c:auto val="1"/>
        <c:lblOffset val="100"/>
        <c:baseTimeUnit val="years"/>
      </c:dateAx>
      <c:valAx>
        <c:axId val="3695912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9597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330.93</c:v>
                </c:pt>
                <c:pt idx="1">
                  <c:v>230.3</c:v>
                </c:pt>
                <c:pt idx="2">
                  <c:v>202.02</c:v>
                </c:pt>
                <c:pt idx="3">
                  <c:v>244.28</c:v>
                </c:pt>
                <c:pt idx="4">
                  <c:v>191.7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0E-47A5-9D21-D3995C657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596720"/>
        <c:axId val="369598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384.34</c:v>
                </c:pt>
                <c:pt idx="1">
                  <c:v>359.47</c:v>
                </c:pt>
                <c:pt idx="2">
                  <c:v>369.69</c:v>
                </c:pt>
                <c:pt idx="3">
                  <c:v>379.08</c:v>
                </c:pt>
                <c:pt idx="4">
                  <c:v>367.55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0E-47A5-9D21-D3995C657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596720"/>
        <c:axId val="369598288"/>
      </c:lineChart>
      <c:dateAx>
        <c:axId val="369596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69598288"/>
        <c:crosses val="autoZero"/>
        <c:auto val="1"/>
        <c:lblOffset val="100"/>
        <c:baseTimeUnit val="years"/>
      </c:dateAx>
      <c:valAx>
        <c:axId val="369598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9596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165.34</c:v>
                </c:pt>
                <c:pt idx="1">
                  <c:v>154.72</c:v>
                </c:pt>
                <c:pt idx="2">
                  <c:v>145.74</c:v>
                </c:pt>
                <c:pt idx="3">
                  <c:v>145.84</c:v>
                </c:pt>
                <c:pt idx="4">
                  <c:v>164.89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97-403B-B513-37E0197E3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436208"/>
        <c:axId val="370437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380.58</c:v>
                </c:pt>
                <c:pt idx="1">
                  <c:v>401.79</c:v>
                </c:pt>
                <c:pt idx="2">
                  <c:v>402.99</c:v>
                </c:pt>
                <c:pt idx="3">
                  <c:v>398.98</c:v>
                </c:pt>
                <c:pt idx="4">
                  <c:v>418.68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097-403B-B513-37E0197E3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436208"/>
        <c:axId val="370437776"/>
      </c:lineChart>
      <c:dateAx>
        <c:axId val="3704362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0437776"/>
        <c:crosses val="autoZero"/>
        <c:auto val="1"/>
        <c:lblOffset val="100"/>
        <c:baseTimeUnit val="years"/>
      </c:dateAx>
      <c:valAx>
        <c:axId val="3704377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0436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83.66</c:v>
                </c:pt>
                <c:pt idx="1">
                  <c:v>87.74</c:v>
                </c:pt>
                <c:pt idx="2">
                  <c:v>77.3</c:v>
                </c:pt>
                <c:pt idx="3">
                  <c:v>78.86</c:v>
                </c:pt>
                <c:pt idx="4">
                  <c:v>75.680000000000007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C8-454A-98E3-384FC9F48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439344"/>
        <c:axId val="370436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102.38</c:v>
                </c:pt>
                <c:pt idx="1">
                  <c:v>100.12</c:v>
                </c:pt>
                <c:pt idx="2">
                  <c:v>98.66</c:v>
                </c:pt>
                <c:pt idx="3">
                  <c:v>98.64</c:v>
                </c:pt>
                <c:pt idx="4">
                  <c:v>94.78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C8-454A-98E3-384FC9F48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439344"/>
        <c:axId val="370436992"/>
      </c:lineChart>
      <c:dateAx>
        <c:axId val="3704393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0436992"/>
        <c:crosses val="autoZero"/>
        <c:auto val="1"/>
        <c:lblOffset val="100"/>
        <c:baseTimeUnit val="years"/>
      </c:dateAx>
      <c:valAx>
        <c:axId val="370436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0439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278.3</c:v>
                </c:pt>
                <c:pt idx="1">
                  <c:v>265.41000000000003</c:v>
                </c:pt>
                <c:pt idx="2">
                  <c:v>302.39999999999998</c:v>
                </c:pt>
                <c:pt idx="3">
                  <c:v>278.58999999999997</c:v>
                </c:pt>
                <c:pt idx="4">
                  <c:v>271.45999999999998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74-4970-9028-5A9B22340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439736"/>
        <c:axId val="370436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168.67</c:v>
                </c:pt>
                <c:pt idx="1">
                  <c:v>174.97</c:v>
                </c:pt>
                <c:pt idx="2">
                  <c:v>178.59</c:v>
                </c:pt>
                <c:pt idx="3">
                  <c:v>178.92</c:v>
                </c:pt>
                <c:pt idx="4">
                  <c:v>181.3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74-4970-9028-5A9B22340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439736"/>
        <c:axId val="370436600"/>
      </c:lineChart>
      <c:dateAx>
        <c:axId val="3704397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0436600"/>
        <c:crosses val="autoZero"/>
        <c:auto val="1"/>
        <c:lblOffset val="100"/>
        <c:baseTimeUnit val="years"/>
      </c:dateAx>
      <c:valAx>
        <c:axId val="370436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0439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19" zoomScale="80" zoomScaleNormal="80" workbookViewId="0">
      <selection activeCell="CA55" sqref="CA5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宮城県　大和町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A6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28327</v>
      </c>
      <c r="AM8" s="61"/>
      <c r="AN8" s="61"/>
      <c r="AO8" s="61"/>
      <c r="AP8" s="61"/>
      <c r="AQ8" s="61"/>
      <c r="AR8" s="61"/>
      <c r="AS8" s="61"/>
      <c r="AT8" s="52">
        <f>データ!$S$6</f>
        <v>225.49</v>
      </c>
      <c r="AU8" s="53"/>
      <c r="AV8" s="53"/>
      <c r="AW8" s="53"/>
      <c r="AX8" s="53"/>
      <c r="AY8" s="53"/>
      <c r="AZ8" s="53"/>
      <c r="BA8" s="53"/>
      <c r="BB8" s="54">
        <f>データ!$T$6</f>
        <v>125.62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82.24</v>
      </c>
      <c r="J10" s="53"/>
      <c r="K10" s="53"/>
      <c r="L10" s="53"/>
      <c r="M10" s="53"/>
      <c r="N10" s="53"/>
      <c r="O10" s="64"/>
      <c r="P10" s="54">
        <f>データ!$P$6</f>
        <v>95.67</v>
      </c>
      <c r="Q10" s="54"/>
      <c r="R10" s="54"/>
      <c r="S10" s="54"/>
      <c r="T10" s="54"/>
      <c r="U10" s="54"/>
      <c r="V10" s="54"/>
      <c r="W10" s="61">
        <f>データ!$Q$6</f>
        <v>3630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27088</v>
      </c>
      <c r="AM10" s="61"/>
      <c r="AN10" s="61"/>
      <c r="AO10" s="61"/>
      <c r="AP10" s="61"/>
      <c r="AQ10" s="61"/>
      <c r="AR10" s="61"/>
      <c r="AS10" s="61"/>
      <c r="AT10" s="52">
        <f>データ!$V$6</f>
        <v>103.4</v>
      </c>
      <c r="AU10" s="53"/>
      <c r="AV10" s="53"/>
      <c r="AW10" s="53"/>
      <c r="AX10" s="53"/>
      <c r="AY10" s="53"/>
      <c r="AZ10" s="53"/>
      <c r="BA10" s="53"/>
      <c r="BB10" s="54">
        <f>データ!$W$6</f>
        <v>261.97000000000003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112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114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113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【110.27】</v>
      </c>
      <c r="F85" s="27" t="str">
        <f>データ!AS6</f>
        <v>【1.15】</v>
      </c>
      <c r="G85" s="27" t="str">
        <f>データ!BD6</f>
        <v>【260.31】</v>
      </c>
      <c r="H85" s="27" t="str">
        <f>データ!BO6</f>
        <v>【275.67】</v>
      </c>
      <c r="I85" s="27" t="str">
        <f>データ!BZ6</f>
        <v>【100.05】</v>
      </c>
      <c r="J85" s="27" t="str">
        <f>データ!CK6</f>
        <v>【166.40】</v>
      </c>
      <c r="K85" s="27" t="str">
        <f>データ!CV6</f>
        <v>【60.69】</v>
      </c>
      <c r="L85" s="27" t="str">
        <f>データ!DG6</f>
        <v>【89.82】</v>
      </c>
      <c r="M85" s="27" t="str">
        <f>データ!DR6</f>
        <v>【50.19】</v>
      </c>
      <c r="N85" s="27" t="str">
        <f>データ!EC6</f>
        <v>【20.63】</v>
      </c>
      <c r="O85" s="27" t="str">
        <f>データ!EN6</f>
        <v>【0.69】</v>
      </c>
    </row>
  </sheetData>
  <sheetProtection algorithmName="SHA-512" hashValue="qvv42VpaYTo4OJ5LOvHW7QUk5IQD7WUUoBWgXRTdX7o6WKuEwXFcBq337UGwBA/FNq43paCX13J54CP508xJRQ==" saltValue="5KtZm4+TInPkVcb3rZnF2g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2020</v>
      </c>
      <c r="C6" s="34">
        <f t="shared" ref="C6:W6" si="3">C7</f>
        <v>44211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宮城県　大和町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A6</v>
      </c>
      <c r="M6" s="34" t="str">
        <f t="shared" si="3"/>
        <v>非設置</v>
      </c>
      <c r="N6" s="35" t="str">
        <f t="shared" si="3"/>
        <v>-</v>
      </c>
      <c r="O6" s="35">
        <f t="shared" si="3"/>
        <v>82.24</v>
      </c>
      <c r="P6" s="35">
        <f t="shared" si="3"/>
        <v>95.67</v>
      </c>
      <c r="Q6" s="35">
        <f t="shared" si="3"/>
        <v>3630</v>
      </c>
      <c r="R6" s="35">
        <f t="shared" si="3"/>
        <v>28327</v>
      </c>
      <c r="S6" s="35">
        <f t="shared" si="3"/>
        <v>225.49</v>
      </c>
      <c r="T6" s="35">
        <f t="shared" si="3"/>
        <v>125.62</v>
      </c>
      <c r="U6" s="35">
        <f t="shared" si="3"/>
        <v>27088</v>
      </c>
      <c r="V6" s="35">
        <f t="shared" si="3"/>
        <v>103.4</v>
      </c>
      <c r="W6" s="35">
        <f t="shared" si="3"/>
        <v>261.97000000000003</v>
      </c>
      <c r="X6" s="36">
        <f>IF(X7="",NA(),X7)</f>
        <v>107.58</v>
      </c>
      <c r="Y6" s="36">
        <f t="shared" ref="Y6:AG6" si="4">IF(Y7="",NA(),Y7)</f>
        <v>112.02</v>
      </c>
      <c r="Z6" s="36">
        <f t="shared" si="4"/>
        <v>101.58</v>
      </c>
      <c r="AA6" s="36">
        <f t="shared" si="4"/>
        <v>107.36</v>
      </c>
      <c r="AB6" s="36">
        <f t="shared" si="4"/>
        <v>102.27</v>
      </c>
      <c r="AC6" s="36">
        <f t="shared" si="4"/>
        <v>111.71</v>
      </c>
      <c r="AD6" s="36">
        <f t="shared" si="4"/>
        <v>110.05</v>
      </c>
      <c r="AE6" s="36">
        <f t="shared" si="4"/>
        <v>108.87</v>
      </c>
      <c r="AF6" s="36">
        <f t="shared" si="4"/>
        <v>108.61</v>
      </c>
      <c r="AG6" s="36">
        <f t="shared" si="4"/>
        <v>108.35</v>
      </c>
      <c r="AH6" s="35" t="str">
        <f>IF(AH7="","",IF(AH7="-","【-】","【"&amp;SUBSTITUTE(TEXT(AH7,"#,##0.00"),"-","△")&amp;"】"))</f>
        <v>【110.27】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1.72</v>
      </c>
      <c r="AO6" s="36">
        <f t="shared" si="5"/>
        <v>2.64</v>
      </c>
      <c r="AP6" s="36">
        <f t="shared" si="5"/>
        <v>3.16</v>
      </c>
      <c r="AQ6" s="36">
        <f t="shared" si="5"/>
        <v>3.59</v>
      </c>
      <c r="AR6" s="36">
        <f t="shared" si="5"/>
        <v>3.98</v>
      </c>
      <c r="AS6" s="35" t="str">
        <f>IF(AS7="","",IF(AS7="-","【-】","【"&amp;SUBSTITUTE(TEXT(AS7,"#,##0.00"),"-","△")&amp;"】"))</f>
        <v>【1.15】</v>
      </c>
      <c r="AT6" s="36">
        <f>IF(AT7="",NA(),AT7)</f>
        <v>330.93</v>
      </c>
      <c r="AU6" s="36">
        <f t="shared" ref="AU6:BC6" si="6">IF(AU7="",NA(),AU7)</f>
        <v>230.3</v>
      </c>
      <c r="AV6" s="36">
        <f t="shared" si="6"/>
        <v>202.02</v>
      </c>
      <c r="AW6" s="36">
        <f t="shared" si="6"/>
        <v>244.28</v>
      </c>
      <c r="AX6" s="36">
        <f t="shared" si="6"/>
        <v>191.7</v>
      </c>
      <c r="AY6" s="36">
        <f t="shared" si="6"/>
        <v>384.34</v>
      </c>
      <c r="AZ6" s="36">
        <f t="shared" si="6"/>
        <v>359.47</v>
      </c>
      <c r="BA6" s="36">
        <f t="shared" si="6"/>
        <v>369.69</v>
      </c>
      <c r="BB6" s="36">
        <f t="shared" si="6"/>
        <v>379.08</v>
      </c>
      <c r="BC6" s="36">
        <f t="shared" si="6"/>
        <v>367.55</v>
      </c>
      <c r="BD6" s="35" t="str">
        <f>IF(BD7="","",IF(BD7="-","【-】","【"&amp;SUBSTITUTE(TEXT(BD7,"#,##0.00"),"-","△")&amp;"】"))</f>
        <v>【260.31】</v>
      </c>
      <c r="BE6" s="36">
        <f>IF(BE7="",NA(),BE7)</f>
        <v>165.34</v>
      </c>
      <c r="BF6" s="36">
        <f t="shared" ref="BF6:BN6" si="7">IF(BF7="",NA(),BF7)</f>
        <v>154.72</v>
      </c>
      <c r="BG6" s="36">
        <f t="shared" si="7"/>
        <v>145.74</v>
      </c>
      <c r="BH6" s="36">
        <f t="shared" si="7"/>
        <v>145.84</v>
      </c>
      <c r="BI6" s="36">
        <f t="shared" si="7"/>
        <v>164.89</v>
      </c>
      <c r="BJ6" s="36">
        <f t="shared" si="7"/>
        <v>380.58</v>
      </c>
      <c r="BK6" s="36">
        <f t="shared" si="7"/>
        <v>401.79</v>
      </c>
      <c r="BL6" s="36">
        <f t="shared" si="7"/>
        <v>402.99</v>
      </c>
      <c r="BM6" s="36">
        <f t="shared" si="7"/>
        <v>398.98</v>
      </c>
      <c r="BN6" s="36">
        <f t="shared" si="7"/>
        <v>418.68</v>
      </c>
      <c r="BO6" s="35" t="str">
        <f>IF(BO7="","",IF(BO7="-","【-】","【"&amp;SUBSTITUTE(TEXT(BO7,"#,##0.00"),"-","△")&amp;"】"))</f>
        <v>【275.67】</v>
      </c>
      <c r="BP6" s="36">
        <f>IF(BP7="",NA(),BP7)</f>
        <v>83.66</v>
      </c>
      <c r="BQ6" s="36">
        <f t="shared" ref="BQ6:BY6" si="8">IF(BQ7="",NA(),BQ7)</f>
        <v>87.74</v>
      </c>
      <c r="BR6" s="36">
        <f t="shared" si="8"/>
        <v>77.3</v>
      </c>
      <c r="BS6" s="36">
        <f t="shared" si="8"/>
        <v>78.86</v>
      </c>
      <c r="BT6" s="36">
        <f t="shared" si="8"/>
        <v>75.680000000000007</v>
      </c>
      <c r="BU6" s="36">
        <f t="shared" si="8"/>
        <v>102.38</v>
      </c>
      <c r="BV6" s="36">
        <f t="shared" si="8"/>
        <v>100.12</v>
      </c>
      <c r="BW6" s="36">
        <f t="shared" si="8"/>
        <v>98.66</v>
      </c>
      <c r="BX6" s="36">
        <f t="shared" si="8"/>
        <v>98.64</v>
      </c>
      <c r="BY6" s="36">
        <f t="shared" si="8"/>
        <v>94.78</v>
      </c>
      <c r="BZ6" s="35" t="str">
        <f>IF(BZ7="","",IF(BZ7="-","【-】","【"&amp;SUBSTITUTE(TEXT(BZ7,"#,##0.00"),"-","△")&amp;"】"))</f>
        <v>【100.05】</v>
      </c>
      <c r="CA6" s="36">
        <f>IF(CA7="",NA(),CA7)</f>
        <v>278.3</v>
      </c>
      <c r="CB6" s="36">
        <f t="shared" ref="CB6:CJ6" si="9">IF(CB7="",NA(),CB7)</f>
        <v>265.41000000000003</v>
      </c>
      <c r="CC6" s="36">
        <f t="shared" si="9"/>
        <v>302.39999999999998</v>
      </c>
      <c r="CD6" s="36">
        <f t="shared" si="9"/>
        <v>278.58999999999997</v>
      </c>
      <c r="CE6" s="36">
        <f t="shared" si="9"/>
        <v>271.45999999999998</v>
      </c>
      <c r="CF6" s="36">
        <f t="shared" si="9"/>
        <v>168.67</v>
      </c>
      <c r="CG6" s="36">
        <f t="shared" si="9"/>
        <v>174.97</v>
      </c>
      <c r="CH6" s="36">
        <f t="shared" si="9"/>
        <v>178.59</v>
      </c>
      <c r="CI6" s="36">
        <f t="shared" si="9"/>
        <v>178.92</v>
      </c>
      <c r="CJ6" s="36">
        <f t="shared" si="9"/>
        <v>181.3</v>
      </c>
      <c r="CK6" s="35" t="str">
        <f>IF(CK7="","",IF(CK7="-","【-】","【"&amp;SUBSTITUTE(TEXT(CK7,"#,##0.00"),"-","△")&amp;"】"))</f>
        <v>【166.40】</v>
      </c>
      <c r="CL6" s="36">
        <f>IF(CL7="",NA(),CL7)</f>
        <v>91.66</v>
      </c>
      <c r="CM6" s="36">
        <f t="shared" ref="CM6:CU6" si="10">IF(CM7="",NA(),CM7)</f>
        <v>93.95</v>
      </c>
      <c r="CN6" s="36">
        <f t="shared" si="10"/>
        <v>78.319999999999993</v>
      </c>
      <c r="CO6" s="36">
        <f t="shared" si="10"/>
        <v>77.52</v>
      </c>
      <c r="CP6" s="36">
        <f t="shared" si="10"/>
        <v>79.12</v>
      </c>
      <c r="CQ6" s="36">
        <f t="shared" si="10"/>
        <v>54.92</v>
      </c>
      <c r="CR6" s="36">
        <f t="shared" si="10"/>
        <v>55.63</v>
      </c>
      <c r="CS6" s="36">
        <f t="shared" si="10"/>
        <v>55.03</v>
      </c>
      <c r="CT6" s="36">
        <f t="shared" si="10"/>
        <v>55.14</v>
      </c>
      <c r="CU6" s="36">
        <f t="shared" si="10"/>
        <v>55.89</v>
      </c>
      <c r="CV6" s="35" t="str">
        <f>IF(CV7="","",IF(CV7="-","【-】","【"&amp;SUBSTITUTE(TEXT(CV7,"#,##0.00"),"-","△")&amp;"】"))</f>
        <v>【60.69】</v>
      </c>
      <c r="CW6" s="36">
        <f>IF(CW7="",NA(),CW7)</f>
        <v>86.87</v>
      </c>
      <c r="CX6" s="36">
        <f t="shared" ref="CX6:DF6" si="11">IF(CX7="",NA(),CX7)</f>
        <v>87.16</v>
      </c>
      <c r="CY6" s="36">
        <f t="shared" si="11"/>
        <v>88.93</v>
      </c>
      <c r="CZ6" s="36">
        <f t="shared" si="11"/>
        <v>88.43</v>
      </c>
      <c r="DA6" s="36">
        <f t="shared" si="11"/>
        <v>87.77</v>
      </c>
      <c r="DB6" s="36">
        <f t="shared" si="11"/>
        <v>82.66</v>
      </c>
      <c r="DC6" s="36">
        <f t="shared" si="11"/>
        <v>82.04</v>
      </c>
      <c r="DD6" s="36">
        <f t="shared" si="11"/>
        <v>81.900000000000006</v>
      </c>
      <c r="DE6" s="36">
        <f t="shared" si="11"/>
        <v>81.39</v>
      </c>
      <c r="DF6" s="36">
        <f t="shared" si="11"/>
        <v>81.27</v>
      </c>
      <c r="DG6" s="35" t="str">
        <f>IF(DG7="","",IF(DG7="-","【-】","【"&amp;SUBSTITUTE(TEXT(DG7,"#,##0.00"),"-","△")&amp;"】"))</f>
        <v>【89.82】</v>
      </c>
      <c r="DH6" s="36">
        <f>IF(DH7="",NA(),DH7)</f>
        <v>42.93</v>
      </c>
      <c r="DI6" s="36">
        <f t="shared" ref="DI6:DQ6" si="12">IF(DI7="",NA(),DI7)</f>
        <v>44.2</v>
      </c>
      <c r="DJ6" s="36">
        <f t="shared" si="12"/>
        <v>40.74</v>
      </c>
      <c r="DK6" s="36">
        <f t="shared" si="12"/>
        <v>41.58</v>
      </c>
      <c r="DL6" s="36">
        <f t="shared" si="12"/>
        <v>42.71</v>
      </c>
      <c r="DM6" s="36">
        <f t="shared" si="12"/>
        <v>48.49</v>
      </c>
      <c r="DN6" s="36">
        <f t="shared" si="12"/>
        <v>48.05</v>
      </c>
      <c r="DO6" s="36">
        <f t="shared" si="12"/>
        <v>48.87</v>
      </c>
      <c r="DP6" s="36">
        <f t="shared" si="12"/>
        <v>49.92</v>
      </c>
      <c r="DQ6" s="36">
        <f t="shared" si="12"/>
        <v>50.63</v>
      </c>
      <c r="DR6" s="35" t="str">
        <f>IF(DR7="","",IF(DR7="-","【-】","【"&amp;SUBSTITUTE(TEXT(DR7,"#,##0.00"),"-","△")&amp;"】"))</f>
        <v>【50.19】</v>
      </c>
      <c r="DS6" s="36">
        <f>IF(DS7="",NA(),DS7)</f>
        <v>1.55</v>
      </c>
      <c r="DT6" s="35">
        <f t="shared" ref="DT6:EB6" si="13">IF(DT7="",NA(),DT7)</f>
        <v>0</v>
      </c>
      <c r="DU6" s="36">
        <f t="shared" si="13"/>
        <v>11.33</v>
      </c>
      <c r="DV6" s="36">
        <f t="shared" si="13"/>
        <v>10.69</v>
      </c>
      <c r="DW6" s="36">
        <f t="shared" si="13"/>
        <v>13.67</v>
      </c>
      <c r="DX6" s="36">
        <f t="shared" si="13"/>
        <v>12.79</v>
      </c>
      <c r="DY6" s="36">
        <f t="shared" si="13"/>
        <v>13.39</v>
      </c>
      <c r="DZ6" s="36">
        <f t="shared" si="13"/>
        <v>14.85</v>
      </c>
      <c r="EA6" s="36">
        <f t="shared" si="13"/>
        <v>16.88</v>
      </c>
      <c r="EB6" s="36">
        <f t="shared" si="13"/>
        <v>18.28</v>
      </c>
      <c r="EC6" s="35" t="str">
        <f>IF(EC7="","",IF(EC7="-","【-】","【"&amp;SUBSTITUTE(TEXT(EC7,"#,##0.00"),"-","△")&amp;"】"))</f>
        <v>【20.63】</v>
      </c>
      <c r="ED6" s="36">
        <f>IF(ED7="",NA(),ED7)</f>
        <v>1.03</v>
      </c>
      <c r="EE6" s="36">
        <f t="shared" ref="EE6:EM6" si="14">IF(EE7="",NA(),EE7)</f>
        <v>1.06</v>
      </c>
      <c r="EF6" s="36">
        <f t="shared" si="14"/>
        <v>1.05</v>
      </c>
      <c r="EG6" s="36">
        <f t="shared" si="14"/>
        <v>0.56999999999999995</v>
      </c>
      <c r="EH6" s="36">
        <f t="shared" si="14"/>
        <v>0.37</v>
      </c>
      <c r="EI6" s="36">
        <f t="shared" si="14"/>
        <v>0.71</v>
      </c>
      <c r="EJ6" s="36">
        <f t="shared" si="14"/>
        <v>0.54</v>
      </c>
      <c r="EK6" s="36">
        <f t="shared" si="14"/>
        <v>0.5</v>
      </c>
      <c r="EL6" s="36">
        <f t="shared" si="14"/>
        <v>0.52</v>
      </c>
      <c r="EM6" s="36">
        <f t="shared" si="14"/>
        <v>0.53</v>
      </c>
      <c r="EN6" s="35" t="str">
        <f>IF(EN7="","",IF(EN7="-","【-】","【"&amp;SUBSTITUTE(TEXT(EN7,"#,##0.00"),"-","△")&amp;"】"))</f>
        <v>【0.69】</v>
      </c>
    </row>
    <row r="7" spans="1:144" s="37" customFormat="1" x14ac:dyDescent="0.15">
      <c r="A7" s="29"/>
      <c r="B7" s="38">
        <v>2020</v>
      </c>
      <c r="C7" s="38">
        <v>44211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82.24</v>
      </c>
      <c r="P7" s="39">
        <v>95.67</v>
      </c>
      <c r="Q7" s="39">
        <v>3630</v>
      </c>
      <c r="R7" s="39">
        <v>28327</v>
      </c>
      <c r="S7" s="39">
        <v>225.49</v>
      </c>
      <c r="T7" s="39">
        <v>125.62</v>
      </c>
      <c r="U7" s="39">
        <v>27088</v>
      </c>
      <c r="V7" s="39">
        <v>103.4</v>
      </c>
      <c r="W7" s="39">
        <v>261.97000000000003</v>
      </c>
      <c r="X7" s="39">
        <v>107.58</v>
      </c>
      <c r="Y7" s="39">
        <v>112.02</v>
      </c>
      <c r="Z7" s="39">
        <v>101.58</v>
      </c>
      <c r="AA7" s="39">
        <v>107.36</v>
      </c>
      <c r="AB7" s="39">
        <v>102.27</v>
      </c>
      <c r="AC7" s="39">
        <v>111.71</v>
      </c>
      <c r="AD7" s="39">
        <v>110.05</v>
      </c>
      <c r="AE7" s="39">
        <v>108.87</v>
      </c>
      <c r="AF7" s="39">
        <v>108.61</v>
      </c>
      <c r="AG7" s="39">
        <v>108.35</v>
      </c>
      <c r="AH7" s="39">
        <v>110.27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1.72</v>
      </c>
      <c r="AO7" s="39">
        <v>2.64</v>
      </c>
      <c r="AP7" s="39">
        <v>3.16</v>
      </c>
      <c r="AQ7" s="39">
        <v>3.59</v>
      </c>
      <c r="AR7" s="39">
        <v>3.98</v>
      </c>
      <c r="AS7" s="39">
        <v>1.1499999999999999</v>
      </c>
      <c r="AT7" s="39">
        <v>330.93</v>
      </c>
      <c r="AU7" s="39">
        <v>230.3</v>
      </c>
      <c r="AV7" s="39">
        <v>202.02</v>
      </c>
      <c r="AW7" s="39">
        <v>244.28</v>
      </c>
      <c r="AX7" s="39">
        <v>191.7</v>
      </c>
      <c r="AY7" s="39">
        <v>384.34</v>
      </c>
      <c r="AZ7" s="39">
        <v>359.47</v>
      </c>
      <c r="BA7" s="39">
        <v>369.69</v>
      </c>
      <c r="BB7" s="39">
        <v>379.08</v>
      </c>
      <c r="BC7" s="39">
        <v>367.55</v>
      </c>
      <c r="BD7" s="39">
        <v>260.31</v>
      </c>
      <c r="BE7" s="39">
        <v>165.34</v>
      </c>
      <c r="BF7" s="39">
        <v>154.72</v>
      </c>
      <c r="BG7" s="39">
        <v>145.74</v>
      </c>
      <c r="BH7" s="39">
        <v>145.84</v>
      </c>
      <c r="BI7" s="39">
        <v>164.89</v>
      </c>
      <c r="BJ7" s="39">
        <v>380.58</v>
      </c>
      <c r="BK7" s="39">
        <v>401.79</v>
      </c>
      <c r="BL7" s="39">
        <v>402.99</v>
      </c>
      <c r="BM7" s="39">
        <v>398.98</v>
      </c>
      <c r="BN7" s="39">
        <v>418.68</v>
      </c>
      <c r="BO7" s="39">
        <v>275.67</v>
      </c>
      <c r="BP7" s="39">
        <v>83.66</v>
      </c>
      <c r="BQ7" s="39">
        <v>87.74</v>
      </c>
      <c r="BR7" s="39">
        <v>77.3</v>
      </c>
      <c r="BS7" s="39">
        <v>78.86</v>
      </c>
      <c r="BT7" s="39">
        <v>75.680000000000007</v>
      </c>
      <c r="BU7" s="39">
        <v>102.38</v>
      </c>
      <c r="BV7" s="39">
        <v>100.12</v>
      </c>
      <c r="BW7" s="39">
        <v>98.66</v>
      </c>
      <c r="BX7" s="39">
        <v>98.64</v>
      </c>
      <c r="BY7" s="39">
        <v>94.78</v>
      </c>
      <c r="BZ7" s="39">
        <v>100.05</v>
      </c>
      <c r="CA7" s="39">
        <v>278.3</v>
      </c>
      <c r="CB7" s="39">
        <v>265.41000000000003</v>
      </c>
      <c r="CC7" s="39">
        <v>302.39999999999998</v>
      </c>
      <c r="CD7" s="39">
        <v>278.58999999999997</v>
      </c>
      <c r="CE7" s="39">
        <v>271.45999999999998</v>
      </c>
      <c r="CF7" s="39">
        <v>168.67</v>
      </c>
      <c r="CG7" s="39">
        <v>174.97</v>
      </c>
      <c r="CH7" s="39">
        <v>178.59</v>
      </c>
      <c r="CI7" s="39">
        <v>178.92</v>
      </c>
      <c r="CJ7" s="39">
        <v>181.3</v>
      </c>
      <c r="CK7" s="39">
        <v>166.4</v>
      </c>
      <c r="CL7" s="39">
        <v>91.66</v>
      </c>
      <c r="CM7" s="39">
        <v>93.95</v>
      </c>
      <c r="CN7" s="39">
        <v>78.319999999999993</v>
      </c>
      <c r="CO7" s="39">
        <v>77.52</v>
      </c>
      <c r="CP7" s="39">
        <v>79.12</v>
      </c>
      <c r="CQ7" s="39">
        <v>54.92</v>
      </c>
      <c r="CR7" s="39">
        <v>55.63</v>
      </c>
      <c r="CS7" s="39">
        <v>55.03</v>
      </c>
      <c r="CT7" s="39">
        <v>55.14</v>
      </c>
      <c r="CU7" s="39">
        <v>55.89</v>
      </c>
      <c r="CV7" s="39">
        <v>60.69</v>
      </c>
      <c r="CW7" s="39">
        <v>86.87</v>
      </c>
      <c r="CX7" s="39">
        <v>87.16</v>
      </c>
      <c r="CY7" s="39">
        <v>88.93</v>
      </c>
      <c r="CZ7" s="39">
        <v>88.43</v>
      </c>
      <c r="DA7" s="39">
        <v>87.77</v>
      </c>
      <c r="DB7" s="39">
        <v>82.66</v>
      </c>
      <c r="DC7" s="39">
        <v>82.04</v>
      </c>
      <c r="DD7" s="39">
        <v>81.900000000000006</v>
      </c>
      <c r="DE7" s="39">
        <v>81.39</v>
      </c>
      <c r="DF7" s="39">
        <v>81.27</v>
      </c>
      <c r="DG7" s="39">
        <v>89.82</v>
      </c>
      <c r="DH7" s="39">
        <v>42.93</v>
      </c>
      <c r="DI7" s="39">
        <v>44.2</v>
      </c>
      <c r="DJ7" s="39">
        <v>40.74</v>
      </c>
      <c r="DK7" s="39">
        <v>41.58</v>
      </c>
      <c r="DL7" s="39">
        <v>42.71</v>
      </c>
      <c r="DM7" s="39">
        <v>48.49</v>
      </c>
      <c r="DN7" s="39">
        <v>48.05</v>
      </c>
      <c r="DO7" s="39">
        <v>48.87</v>
      </c>
      <c r="DP7" s="39">
        <v>49.92</v>
      </c>
      <c r="DQ7" s="39">
        <v>50.63</v>
      </c>
      <c r="DR7" s="39">
        <v>50.19</v>
      </c>
      <c r="DS7" s="39">
        <v>1.55</v>
      </c>
      <c r="DT7" s="39">
        <v>0</v>
      </c>
      <c r="DU7" s="39">
        <v>11.33</v>
      </c>
      <c r="DV7" s="39">
        <v>10.69</v>
      </c>
      <c r="DW7" s="39">
        <v>13.67</v>
      </c>
      <c r="DX7" s="39">
        <v>12.79</v>
      </c>
      <c r="DY7" s="39">
        <v>13.39</v>
      </c>
      <c r="DZ7" s="39">
        <v>14.85</v>
      </c>
      <c r="EA7" s="39">
        <v>16.88</v>
      </c>
      <c r="EB7" s="39">
        <v>18.28</v>
      </c>
      <c r="EC7" s="39">
        <v>20.63</v>
      </c>
      <c r="ED7" s="39">
        <v>1.03</v>
      </c>
      <c r="EE7" s="39">
        <v>1.06</v>
      </c>
      <c r="EF7" s="39">
        <v>1.05</v>
      </c>
      <c r="EG7" s="39">
        <v>0.56999999999999995</v>
      </c>
      <c r="EH7" s="39">
        <v>0.37</v>
      </c>
      <c r="EI7" s="39">
        <v>0.71</v>
      </c>
      <c r="EJ7" s="39">
        <v>0.54</v>
      </c>
      <c r="EK7" s="39">
        <v>0.5</v>
      </c>
      <c r="EL7" s="39">
        <v>0.52</v>
      </c>
      <c r="EM7" s="39">
        <v>0.53</v>
      </c>
      <c r="EN7" s="39">
        <v>0.69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108</v>
      </c>
      <c r="E13" t="s">
        <v>109</v>
      </c>
      <c r="F13" t="s">
        <v>110</v>
      </c>
      <c r="G13" t="s">
        <v>111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田中 きみえ</cp:lastModifiedBy>
  <cp:lastPrinted>2022-01-12T02:05:18Z</cp:lastPrinted>
  <dcterms:created xsi:type="dcterms:W3CDTF">2021-12-03T06:43:35Z</dcterms:created>
  <dcterms:modified xsi:type="dcterms:W3CDTF">2022-01-31T01:28:57Z</dcterms:modified>
  <cp:category/>
</cp:coreProperties>
</file>