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33.17\市町村課共通\50財務\02公営企業会計\01_決算状況調査\①全般\R3実施・公営企業決算統計関係\22 経営比較分析表\03 公営企業に係る経営比較分析表(令和2年度決算）の分析等について\03 市町村等回答\20 川崎町★\"/>
    </mc:Choice>
  </mc:AlternateContent>
  <workbookProtection workbookAlgorithmName="SHA-512" workbookHashValue="6TKQgJfCr/KdDY3azJv8kSqf7TN0Kde3ly9Yi+LjeRkfZ9iP0s7Ohu4YFvS+qXC8hB+7kFw8lm6kwAvyMxofcQ==" workbookSaltValue="qDo7occ4PSw8XWF3vnElIQ==" workbookSpinCount="100000" lockStructure="1"/>
  <bookViews>
    <workbookView xWindow="0" yWindow="0" windowWidth="20490" windowHeight="7050"/>
  </bookViews>
  <sheets>
    <sheet name="法適用_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M85" i="4" s="1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I85" i="4" s="1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AT8" i="4" s="1"/>
  <c r="R6" i="5"/>
  <c r="AL8" i="4" s="1"/>
  <c r="Q6" i="5"/>
  <c r="P6" i="5"/>
  <c r="P10" i="4" s="1"/>
  <c r="O6" i="5"/>
  <c r="N6" i="5"/>
  <c r="M6" i="5"/>
  <c r="L6" i="5"/>
  <c r="K6" i="5"/>
  <c r="P8" i="4" s="1"/>
  <c r="J6" i="5"/>
  <c r="I8" i="4" s="1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L85" i="4"/>
  <c r="K85" i="4"/>
  <c r="J85" i="4"/>
  <c r="H85" i="4"/>
  <c r="G85" i="4"/>
  <c r="F85" i="4"/>
  <c r="BB10" i="4"/>
  <c r="AT10" i="4"/>
  <c r="AL10" i="4"/>
  <c r="W10" i="4"/>
  <c r="I10" i="4"/>
  <c r="B10" i="4"/>
  <c r="BB8" i="4"/>
  <c r="AD8" i="4"/>
  <c r="W8" i="4"/>
  <c r="B8" i="4"/>
  <c r="B6" i="4"/>
</calcChain>
</file>

<file path=xl/sharedStrings.xml><?xml version="1.0" encoding="utf-8"?>
<sst xmlns="http://schemas.openxmlformats.org/spreadsheetml/2006/main" count="228" uniqueCount="116">
  <si>
    <t>経営比較分析表（令和2年度決算）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</si>
  <si>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</si>
  <si>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</si>
  <si>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</si>
  <si>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</si>
  <si>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</si>
  <si>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</si>
  <si>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</si>
  <si>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</si>
  <si>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</si>
  <si>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</si>
  <si>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</si>
  <si>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</si>
  <si>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</si>
  <si>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</si>
  <si>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</si>
  <si>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</si>
  <si>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</si>
  <si>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</si>
  <si>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</si>
  <si>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</si>
  <si>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</si>
  <si>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</si>
  <si>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</si>
  <si>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</si>
  <si>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</si>
  <si>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</si>
  <si>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</si>
  <si>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</si>
  <si>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</si>
  <si>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</si>
  <si>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</si>
  <si>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</si>
  <si>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</si>
  <si>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</si>
  <si>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</si>
  <si>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</si>
  <si>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</si>
  <si>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</si>
  <si>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</si>
  <si>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</si>
  <si>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</si>
  <si>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</si>
  <si>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</si>
  <si>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</si>
  <si>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</si>
  <si>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</si>
  <si>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</si>
  <si>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</si>
  <si>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</si>
  <si>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</si>
  <si>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</si>
  <si>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</si>
  <si>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</si>
  <si>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</si>
  <si>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</si>
  <si>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</si>
  <si>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</si>
  <si>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</si>
  <si>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</si>
  <si>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</si>
  <si>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</si>
  <si>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</si>
  <si>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</si>
  <si>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</si>
  <si>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</si>
  <si>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</si>
  <si>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</si>
  <si>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</si>
  <si>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</si>
  <si>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</si>
  <si>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</si>
  <si>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</si>
  <si>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</si>
  <si>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</si>
  <si>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</si>
  <si>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</si>
  <si>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</si>
  <si>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</si>
  <si>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</si>
  <si>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</si>
  <si>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</si>
  <si>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</si>
  <si>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</si>
  <si>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</si>
  <si>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</si>
  <si>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</si>
  <si>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</si>
  <si>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</si>
  <si>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</si>
  <si>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</si>
  <si>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</si>
  <si>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</si>
  <si>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宮城県　川崎町</t>
  </si>
  <si>
    <t>法適用</t>
  </si>
  <si>
    <t>水道事業</t>
  </si>
  <si>
    <t>末端給水事業</t>
  </si>
  <si>
    <t>A8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</si>
  <si>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</si>
  <si>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</si>
  <si>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</si>
  <si>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</si>
  <si>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</si>
  <si>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</si>
  <si>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</si>
  <si>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</si>
  <si>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</si>
  <si>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</si>
  <si>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</si>
  <si>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</si>
  <si>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</si>
  <si>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</si>
  <si>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</si>
  <si>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町人口の減少に伴い、給水人口も年々減少している。そのため、将来的に給水収益の減少は避けられない状況である。料金徴収の強化及び経営の効率化を図り、健全経営の継続を目指す。
　老朽配水管については、補助金等を活用しつつ計画的に更新していく。</t>
    <rPh sb="1" eb="2">
      <t>マチ</t>
    </rPh>
    <rPh sb="2" eb="4">
      <t>ジンコウ</t>
    </rPh>
    <rPh sb="5" eb="7">
      <t>ゲンショウ</t>
    </rPh>
    <rPh sb="8" eb="9">
      <t>トモナ</t>
    </rPh>
    <rPh sb="11" eb="13">
      <t>キュウスイ</t>
    </rPh>
    <rPh sb="13" eb="15">
      <t>ジンコウ</t>
    </rPh>
    <rPh sb="16" eb="18">
      <t>ネンネン</t>
    </rPh>
    <rPh sb="18" eb="20">
      <t>ゲンショウ</t>
    </rPh>
    <rPh sb="30" eb="33">
      <t>ショウライテキ</t>
    </rPh>
    <rPh sb="34" eb="38">
      <t>キュウスイシュウエキ</t>
    </rPh>
    <rPh sb="39" eb="41">
      <t>ゲンショウ</t>
    </rPh>
    <rPh sb="42" eb="43">
      <t>サ</t>
    </rPh>
    <rPh sb="48" eb="50">
      <t>ジョウキョウ</t>
    </rPh>
    <rPh sb="54" eb="56">
      <t>リョウキン</t>
    </rPh>
    <rPh sb="56" eb="58">
      <t>チョウシュウ</t>
    </rPh>
    <rPh sb="59" eb="61">
      <t>キョウカ</t>
    </rPh>
    <rPh sb="61" eb="62">
      <t>オヨ</t>
    </rPh>
    <rPh sb="63" eb="65">
      <t>ケイエイ</t>
    </rPh>
    <rPh sb="66" eb="68">
      <t>コウリツ</t>
    </rPh>
    <rPh sb="68" eb="69">
      <t>カ</t>
    </rPh>
    <rPh sb="70" eb="71">
      <t>ハカ</t>
    </rPh>
    <rPh sb="73" eb="75">
      <t>ケンゼン</t>
    </rPh>
    <rPh sb="75" eb="77">
      <t>ケイエイ</t>
    </rPh>
    <rPh sb="78" eb="80">
      <t>ケイゾク</t>
    </rPh>
    <rPh sb="81" eb="83">
      <t>メザ</t>
    </rPh>
    <rPh sb="87" eb="89">
      <t>ロウキュウ</t>
    </rPh>
    <rPh sb="89" eb="92">
      <t>ハイスイカン</t>
    </rPh>
    <rPh sb="98" eb="101">
      <t>ホジョキン</t>
    </rPh>
    <rPh sb="101" eb="102">
      <t>トウ</t>
    </rPh>
    <rPh sb="103" eb="105">
      <t>カツヨウ</t>
    </rPh>
    <rPh sb="108" eb="111">
      <t>ケイカクテキ</t>
    </rPh>
    <rPh sb="112" eb="114">
      <t>コウシン</t>
    </rPh>
    <phoneticPr fontId="4"/>
  </si>
  <si>
    <t>　経常収支比率は前年度よりも向上し、欠損金も発生していない。収支比率は100％を超えており、健全な経営を行えている状況である。
　企業債の発行額を抑制した結果、対給水収益比率は年々減少している。将来の負担軽減のため、安易な起債は避け、計画的な工事及び適切な借り入れを行う。
　料金回収率は年々向上しており、今後も引き続き未収金対策に努める。
　配管や設備の更新により漏水量が減少した。その結果、有収率が向上した。</t>
    <rPh sb="1" eb="3">
      <t>ケイジョウ</t>
    </rPh>
    <rPh sb="3" eb="5">
      <t>シュウシ</t>
    </rPh>
    <rPh sb="5" eb="7">
      <t>ヒリツ</t>
    </rPh>
    <rPh sb="8" eb="11">
      <t>ゼンネンド</t>
    </rPh>
    <rPh sb="14" eb="16">
      <t>コウジョウ</t>
    </rPh>
    <rPh sb="18" eb="20">
      <t>ケッソン</t>
    </rPh>
    <rPh sb="20" eb="21">
      <t>キン</t>
    </rPh>
    <rPh sb="22" eb="24">
      <t>ハッセイ</t>
    </rPh>
    <rPh sb="30" eb="32">
      <t>シュウシ</t>
    </rPh>
    <rPh sb="32" eb="34">
      <t>ヒリツ</t>
    </rPh>
    <rPh sb="40" eb="41">
      <t>コ</t>
    </rPh>
    <rPh sb="46" eb="48">
      <t>ケンゼン</t>
    </rPh>
    <rPh sb="49" eb="51">
      <t>ケイエイ</t>
    </rPh>
    <rPh sb="52" eb="53">
      <t>オコナ</t>
    </rPh>
    <rPh sb="57" eb="59">
      <t>ジョウキョウ</t>
    </rPh>
    <rPh sb="65" eb="67">
      <t>キギョウ</t>
    </rPh>
    <rPh sb="67" eb="68">
      <t>サイ</t>
    </rPh>
    <rPh sb="69" eb="71">
      <t>ハッコウ</t>
    </rPh>
    <rPh sb="71" eb="72">
      <t>ガク</t>
    </rPh>
    <rPh sb="73" eb="75">
      <t>ヨクセイ</t>
    </rPh>
    <rPh sb="77" eb="79">
      <t>ケッカ</t>
    </rPh>
    <rPh sb="80" eb="81">
      <t>タイ</t>
    </rPh>
    <rPh sb="81" eb="83">
      <t>キュウスイ</t>
    </rPh>
    <rPh sb="83" eb="85">
      <t>シュウエキ</t>
    </rPh>
    <rPh sb="85" eb="87">
      <t>ヒリツ</t>
    </rPh>
    <rPh sb="88" eb="90">
      <t>ネンネン</t>
    </rPh>
    <rPh sb="90" eb="92">
      <t>ゲンショウ</t>
    </rPh>
    <rPh sb="97" eb="99">
      <t>ショウライ</t>
    </rPh>
    <rPh sb="100" eb="102">
      <t>フタン</t>
    </rPh>
    <rPh sb="102" eb="104">
      <t>ケイゲン</t>
    </rPh>
    <rPh sb="108" eb="110">
      <t>アンイ</t>
    </rPh>
    <rPh sb="111" eb="113">
      <t>キサイ</t>
    </rPh>
    <rPh sb="114" eb="115">
      <t>サ</t>
    </rPh>
    <rPh sb="117" eb="120">
      <t>ケイカクテキ</t>
    </rPh>
    <rPh sb="121" eb="123">
      <t>コウジ</t>
    </rPh>
    <rPh sb="123" eb="124">
      <t>オヨ</t>
    </rPh>
    <rPh sb="125" eb="127">
      <t>テキセツ</t>
    </rPh>
    <rPh sb="128" eb="129">
      <t>カ</t>
    </rPh>
    <rPh sb="130" eb="131">
      <t>イ</t>
    </rPh>
    <rPh sb="133" eb="134">
      <t>オコナ</t>
    </rPh>
    <rPh sb="138" eb="140">
      <t>リョウキン</t>
    </rPh>
    <rPh sb="140" eb="142">
      <t>カイシュウ</t>
    </rPh>
    <rPh sb="142" eb="143">
      <t>リツ</t>
    </rPh>
    <rPh sb="144" eb="146">
      <t>ネンネン</t>
    </rPh>
    <rPh sb="146" eb="148">
      <t>コウジョウ</t>
    </rPh>
    <rPh sb="153" eb="155">
      <t>コンゴ</t>
    </rPh>
    <rPh sb="156" eb="157">
      <t>ヒ</t>
    </rPh>
    <rPh sb="158" eb="159">
      <t>ツヅ</t>
    </rPh>
    <rPh sb="160" eb="163">
      <t>ミシュウキン</t>
    </rPh>
    <rPh sb="163" eb="165">
      <t>タイサク</t>
    </rPh>
    <rPh sb="166" eb="167">
      <t>ツト</t>
    </rPh>
    <rPh sb="172" eb="174">
      <t>ハイカン</t>
    </rPh>
    <rPh sb="175" eb="177">
      <t>セツビ</t>
    </rPh>
    <rPh sb="178" eb="180">
      <t>コウシン</t>
    </rPh>
    <rPh sb="183" eb="185">
      <t>ロウスイ</t>
    </rPh>
    <rPh sb="185" eb="186">
      <t>リョウ</t>
    </rPh>
    <rPh sb="187" eb="189">
      <t>ゲンショウ</t>
    </rPh>
    <rPh sb="194" eb="196">
      <t>ケッカ</t>
    </rPh>
    <rPh sb="197" eb="200">
      <t>ユウシュウリツ</t>
    </rPh>
    <rPh sb="201" eb="203">
      <t>コウジョウ</t>
    </rPh>
    <phoneticPr fontId="4"/>
  </si>
  <si>
    <t>　令和２年度まで継続して行ってきた石綿セメント管更新事業で、耐震管に入れ替えを行ってきたことにより、経年化率は低い水準にある。今後は順次老朽化の進む地区の配水管更新を計画的に行い、経年化率の上昇を抑制する。</t>
    <rPh sb="1" eb="3">
      <t>レイワ</t>
    </rPh>
    <rPh sb="4" eb="6">
      <t>ネンド</t>
    </rPh>
    <rPh sb="8" eb="10">
      <t>ケイゾク</t>
    </rPh>
    <rPh sb="12" eb="13">
      <t>オコナ</t>
    </rPh>
    <rPh sb="17" eb="19">
      <t>セキメン</t>
    </rPh>
    <rPh sb="23" eb="24">
      <t>カン</t>
    </rPh>
    <rPh sb="24" eb="26">
      <t>コウシン</t>
    </rPh>
    <rPh sb="26" eb="28">
      <t>ジギョウ</t>
    </rPh>
    <rPh sb="30" eb="32">
      <t>タイシン</t>
    </rPh>
    <rPh sb="32" eb="33">
      <t>カン</t>
    </rPh>
    <rPh sb="34" eb="35">
      <t>イ</t>
    </rPh>
    <rPh sb="36" eb="37">
      <t>カ</t>
    </rPh>
    <rPh sb="39" eb="40">
      <t>オコナ</t>
    </rPh>
    <rPh sb="50" eb="53">
      <t>ケイネンカ</t>
    </rPh>
    <rPh sb="53" eb="54">
      <t>リツ</t>
    </rPh>
    <rPh sb="55" eb="56">
      <t>ヒク</t>
    </rPh>
    <rPh sb="57" eb="59">
      <t>スイジュン</t>
    </rPh>
    <rPh sb="63" eb="65">
      <t>コンゴ</t>
    </rPh>
    <rPh sb="66" eb="68">
      <t>ジュンジ</t>
    </rPh>
    <rPh sb="68" eb="71">
      <t>ロウキュウカ</t>
    </rPh>
    <rPh sb="72" eb="73">
      <t>スス</t>
    </rPh>
    <rPh sb="74" eb="76">
      <t>チク</t>
    </rPh>
    <rPh sb="77" eb="80">
      <t>ハイスイカン</t>
    </rPh>
    <rPh sb="80" eb="82">
      <t>コウシン</t>
    </rPh>
    <rPh sb="83" eb="85">
      <t>ケイカク</t>
    </rPh>
    <rPh sb="85" eb="86">
      <t>テキ</t>
    </rPh>
    <rPh sb="87" eb="88">
      <t>オコナ</t>
    </rPh>
    <rPh sb="90" eb="93">
      <t>ケイネンカ</t>
    </rPh>
    <rPh sb="93" eb="94">
      <t>リツ</t>
    </rPh>
    <rPh sb="95" eb="97">
      <t>ジョウショウ</t>
    </rPh>
    <rPh sb="98" eb="100">
      <t>ヨクセイ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</si>
</sst>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0.53</c:v>
                </c:pt>
                <c:pt idx="1">
                  <c:v>2.3199999999999998</c:v>
                </c:pt>
                <c:pt idx="2">
                  <c:v>1.42</c:v>
                </c:pt>
                <c:pt idx="3">
                  <c:v>0.88</c:v>
                </c:pt>
                <c:pt idx="4">
                  <c:v>1.48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14-413F-8A56-A5032FCE2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858808"/>
        <c:axId val="209859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0.46</c:v>
                </c:pt>
                <c:pt idx="1">
                  <c:v>0.44</c:v>
                </c:pt>
                <c:pt idx="2">
                  <c:v>0.52</c:v>
                </c:pt>
                <c:pt idx="3">
                  <c:v>0.47</c:v>
                </c:pt>
                <c:pt idx="4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14-413F-8A56-A5032FCE2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858808"/>
        <c:axId val="209859200"/>
      </c:lineChart>
      <c:dateAx>
        <c:axId val="20985880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9859200"/>
        <c:crosses val="autoZero"/>
        <c:auto val="1"/>
        <c:lblOffset val="100"/>
        <c:baseTimeUnit val="years"/>
      </c:dateAx>
      <c:valAx>
        <c:axId val="209859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98588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103.6</c:v>
                </c:pt>
                <c:pt idx="1">
                  <c:v>108.37</c:v>
                </c:pt>
                <c:pt idx="2">
                  <c:v>104.59</c:v>
                </c:pt>
                <c:pt idx="3">
                  <c:v>107.45</c:v>
                </c:pt>
                <c:pt idx="4">
                  <c:v>111.01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7C-4D7F-956E-6479CBF304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860376"/>
        <c:axId val="209860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107.95</c:v>
                </c:pt>
                <c:pt idx="1">
                  <c:v>104.47</c:v>
                </c:pt>
                <c:pt idx="2">
                  <c:v>103.81</c:v>
                </c:pt>
                <c:pt idx="3">
                  <c:v>104.35</c:v>
                </c:pt>
                <c:pt idx="4">
                  <c:v>105.34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7C-4D7F-956E-6479CBF304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860376"/>
        <c:axId val="209860768"/>
      </c:lineChart>
      <c:dateAx>
        <c:axId val="2098603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9860768"/>
        <c:crosses val="autoZero"/>
        <c:auto val="1"/>
        <c:lblOffset val="100"/>
        <c:baseTimeUnit val="years"/>
      </c:dateAx>
      <c:valAx>
        <c:axId val="2098607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98603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48.9</c:v>
                </c:pt>
                <c:pt idx="1">
                  <c:v>49.19</c:v>
                </c:pt>
                <c:pt idx="2">
                  <c:v>50.37</c:v>
                </c:pt>
                <c:pt idx="3">
                  <c:v>50.79</c:v>
                </c:pt>
                <c:pt idx="4">
                  <c:v>52.01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9D-4EA7-8B4A-E85F13A982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221784"/>
        <c:axId val="210222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48.3</c:v>
                </c:pt>
                <c:pt idx="1">
                  <c:v>45.14</c:v>
                </c:pt>
                <c:pt idx="2">
                  <c:v>45.85</c:v>
                </c:pt>
                <c:pt idx="3">
                  <c:v>47.31</c:v>
                </c:pt>
                <c:pt idx="4">
                  <c:v>47.5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D-4EA7-8B4A-E85F13A982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221784"/>
        <c:axId val="210222176"/>
      </c:lineChart>
      <c:dateAx>
        <c:axId val="2102217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0222176"/>
        <c:crosses val="autoZero"/>
        <c:auto val="1"/>
        <c:lblOffset val="100"/>
        <c:baseTimeUnit val="years"/>
      </c:dateAx>
      <c:valAx>
        <c:axId val="210222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02217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3.27</c:v>
                </c:pt>
                <c:pt idx="1">
                  <c:v>1.32</c:v>
                </c:pt>
                <c:pt idx="2">
                  <c:v>3.04</c:v>
                </c:pt>
                <c:pt idx="3">
                  <c:v>2.44</c:v>
                </c:pt>
                <c:pt idx="4">
                  <c:v>1.84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2D-407F-9E43-A9823345DC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223352"/>
        <c:axId val="21022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12.43</c:v>
                </c:pt>
                <c:pt idx="1">
                  <c:v>13.58</c:v>
                </c:pt>
                <c:pt idx="2">
                  <c:v>14.13</c:v>
                </c:pt>
                <c:pt idx="3">
                  <c:v>16.77</c:v>
                </c:pt>
                <c:pt idx="4">
                  <c:v>17.399999999999999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2D-407F-9E43-A9823345DC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223352"/>
        <c:axId val="210223744"/>
      </c:lineChart>
      <c:dateAx>
        <c:axId val="21022335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0223744"/>
        <c:crosses val="autoZero"/>
        <c:auto val="1"/>
        <c:lblOffset val="100"/>
        <c:baseTimeUnit val="years"/>
      </c:dateAx>
      <c:valAx>
        <c:axId val="21022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02233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20-4CE4-803D-7125D4F338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224920"/>
        <c:axId val="211161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12.44</c:v>
                </c:pt>
                <c:pt idx="1">
                  <c:v>16.399999999999999</c:v>
                </c:pt>
                <c:pt idx="2">
                  <c:v>25.66</c:v>
                </c:pt>
                <c:pt idx="3">
                  <c:v>21.69</c:v>
                </c:pt>
                <c:pt idx="4">
                  <c:v>24.04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20-4CE4-803D-7125D4F338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224920"/>
        <c:axId val="211161904"/>
      </c:lineChart>
      <c:dateAx>
        <c:axId val="210224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1161904"/>
        <c:crosses val="autoZero"/>
        <c:auto val="1"/>
        <c:lblOffset val="100"/>
        <c:baseTimeUnit val="years"/>
      </c:dateAx>
      <c:valAx>
        <c:axId val="2111619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0224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394.17</c:v>
                </c:pt>
                <c:pt idx="1">
                  <c:v>266.25</c:v>
                </c:pt>
                <c:pt idx="2">
                  <c:v>262.89</c:v>
                </c:pt>
                <c:pt idx="3">
                  <c:v>222.35</c:v>
                </c:pt>
                <c:pt idx="4">
                  <c:v>207.12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C1-48BB-8652-6F2FBBAE0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165040"/>
        <c:axId val="211165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371.89</c:v>
                </c:pt>
                <c:pt idx="1">
                  <c:v>293.23</c:v>
                </c:pt>
                <c:pt idx="2">
                  <c:v>300.14</c:v>
                </c:pt>
                <c:pt idx="3">
                  <c:v>301.04000000000002</c:v>
                </c:pt>
                <c:pt idx="4">
                  <c:v>305.08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C1-48BB-8652-6F2FBBAE0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165040"/>
        <c:axId val="211165432"/>
      </c:lineChart>
      <c:dateAx>
        <c:axId val="21116504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1165432"/>
        <c:crosses val="autoZero"/>
        <c:auto val="1"/>
        <c:lblOffset val="100"/>
        <c:baseTimeUnit val="years"/>
      </c:dateAx>
      <c:valAx>
        <c:axId val="2111654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11650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689.54</c:v>
                </c:pt>
                <c:pt idx="1">
                  <c:v>679.57</c:v>
                </c:pt>
                <c:pt idx="2">
                  <c:v>638.72</c:v>
                </c:pt>
                <c:pt idx="3">
                  <c:v>617.34</c:v>
                </c:pt>
                <c:pt idx="4">
                  <c:v>576.41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D4-4526-9851-1A2A16EDF6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164256"/>
        <c:axId val="211163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483.11</c:v>
                </c:pt>
                <c:pt idx="1">
                  <c:v>542.29999999999995</c:v>
                </c:pt>
                <c:pt idx="2">
                  <c:v>566.65</c:v>
                </c:pt>
                <c:pt idx="3">
                  <c:v>551.62</c:v>
                </c:pt>
                <c:pt idx="4">
                  <c:v>585.59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D4-4526-9851-1A2A16EDF6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164256"/>
        <c:axId val="211163864"/>
      </c:lineChart>
      <c:dateAx>
        <c:axId val="2111642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1163864"/>
        <c:crosses val="autoZero"/>
        <c:auto val="1"/>
        <c:lblOffset val="100"/>
        <c:baseTimeUnit val="years"/>
      </c:dateAx>
      <c:valAx>
        <c:axId val="2111638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11642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86.62</c:v>
                </c:pt>
                <c:pt idx="1">
                  <c:v>88.79</c:v>
                </c:pt>
                <c:pt idx="2">
                  <c:v>87.47</c:v>
                </c:pt>
                <c:pt idx="3">
                  <c:v>93.84</c:v>
                </c:pt>
                <c:pt idx="4">
                  <c:v>98.55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B7-446C-BAED-E19DC6D411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164648"/>
        <c:axId val="2109250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93.28</c:v>
                </c:pt>
                <c:pt idx="1">
                  <c:v>87.51</c:v>
                </c:pt>
                <c:pt idx="2">
                  <c:v>84.77</c:v>
                </c:pt>
                <c:pt idx="3">
                  <c:v>87.11</c:v>
                </c:pt>
                <c:pt idx="4">
                  <c:v>82.78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B7-446C-BAED-E19DC6D411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164648"/>
        <c:axId val="210925048"/>
      </c:lineChart>
      <c:dateAx>
        <c:axId val="2111646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0925048"/>
        <c:crosses val="autoZero"/>
        <c:auto val="1"/>
        <c:lblOffset val="100"/>
        <c:baseTimeUnit val="years"/>
      </c:dateAx>
      <c:valAx>
        <c:axId val="2109250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11646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304.70999999999998</c:v>
                </c:pt>
                <c:pt idx="1">
                  <c:v>297.14</c:v>
                </c:pt>
                <c:pt idx="2">
                  <c:v>300.37</c:v>
                </c:pt>
                <c:pt idx="3">
                  <c:v>279.10000000000002</c:v>
                </c:pt>
                <c:pt idx="4">
                  <c:v>266.77999999999997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F1-4BE6-9B60-07A152A1EB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926224"/>
        <c:axId val="210926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208.29</c:v>
                </c:pt>
                <c:pt idx="1">
                  <c:v>218.42</c:v>
                </c:pt>
                <c:pt idx="2">
                  <c:v>227.27</c:v>
                </c:pt>
                <c:pt idx="3">
                  <c:v>223.98</c:v>
                </c:pt>
                <c:pt idx="4">
                  <c:v>225.09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F1-4BE6-9B60-07A152A1EB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926224"/>
        <c:axId val="210926616"/>
      </c:lineChart>
      <c:dateAx>
        <c:axId val="21092622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0926616"/>
        <c:crosses val="autoZero"/>
        <c:auto val="1"/>
        <c:lblOffset val="100"/>
        <c:baseTimeUnit val="years"/>
      </c:dateAx>
      <c:valAx>
        <c:axId val="210926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09262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36.6</c:v>
                </c:pt>
                <c:pt idx="1">
                  <c:v>35.64</c:v>
                </c:pt>
                <c:pt idx="2">
                  <c:v>35.81</c:v>
                </c:pt>
                <c:pt idx="3">
                  <c:v>36.94</c:v>
                </c:pt>
                <c:pt idx="4">
                  <c:v>36.29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0A-4581-A322-CCA57ED33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927792"/>
        <c:axId val="211473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49.32</c:v>
                </c:pt>
                <c:pt idx="1">
                  <c:v>50.24</c:v>
                </c:pt>
                <c:pt idx="2">
                  <c:v>50.29</c:v>
                </c:pt>
                <c:pt idx="3">
                  <c:v>49.64</c:v>
                </c:pt>
                <c:pt idx="4">
                  <c:v>49.38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0A-4581-A322-CCA57ED33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927792"/>
        <c:axId val="211473040"/>
      </c:lineChart>
      <c:dateAx>
        <c:axId val="2109277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1473040"/>
        <c:crosses val="autoZero"/>
        <c:auto val="1"/>
        <c:lblOffset val="100"/>
        <c:baseTimeUnit val="years"/>
      </c:dateAx>
      <c:valAx>
        <c:axId val="211473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09277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76.31</c:v>
                </c:pt>
                <c:pt idx="1">
                  <c:v>78.84</c:v>
                </c:pt>
                <c:pt idx="2">
                  <c:v>79.31</c:v>
                </c:pt>
                <c:pt idx="3">
                  <c:v>77.42</c:v>
                </c:pt>
                <c:pt idx="4">
                  <c:v>78.97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FE-47D9-AA87-77422E370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474216"/>
        <c:axId val="211474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79.34</c:v>
                </c:pt>
                <c:pt idx="1">
                  <c:v>78.650000000000006</c:v>
                </c:pt>
                <c:pt idx="2">
                  <c:v>77.73</c:v>
                </c:pt>
                <c:pt idx="3">
                  <c:v>78.09</c:v>
                </c:pt>
                <c:pt idx="4">
                  <c:v>78.010000000000005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FE-47D9-AA87-77422E370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474216"/>
        <c:axId val="211474608"/>
      </c:lineChart>
      <c:dateAx>
        <c:axId val="2114742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1474608"/>
        <c:crosses val="autoZero"/>
        <c:auto val="1"/>
        <c:lblOffset val="100"/>
        <c:baseTimeUnit val="years"/>
      </c:dateAx>
      <c:valAx>
        <c:axId val="211474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14742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【110.27】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【260.31】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【275.67】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【166.40】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【20.63】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="85" zoomScaleNormal="85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5" t="s">
        <v>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</row>
    <row r="3" spans="1:78" ht="9.75" customHeight="1" x14ac:dyDescent="0.15">
      <c r="A3" s="2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</row>
    <row r="4" spans="1:78" ht="9.75" customHeight="1" x14ac:dyDescent="0.15">
      <c r="A4" s="2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6" t="str">
        <f>データ!H6</f>
        <v>宮城県　川崎町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7"/>
      <c r="AE6" s="47"/>
      <c r="AF6" s="47"/>
      <c r="AG6" s="47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8" t="s">
        <v>1</v>
      </c>
      <c r="C7" s="49"/>
      <c r="D7" s="49"/>
      <c r="E7" s="49"/>
      <c r="F7" s="49"/>
      <c r="G7" s="49"/>
      <c r="H7" s="49"/>
      <c r="I7" s="48" t="s">
        <v>2</v>
      </c>
      <c r="J7" s="49"/>
      <c r="K7" s="49"/>
      <c r="L7" s="49"/>
      <c r="M7" s="49"/>
      <c r="N7" s="49"/>
      <c r="O7" s="50"/>
      <c r="P7" s="51" t="s">
        <v>3</v>
      </c>
      <c r="Q7" s="51"/>
      <c r="R7" s="51"/>
      <c r="S7" s="51"/>
      <c r="T7" s="51"/>
      <c r="U7" s="51"/>
      <c r="V7" s="51"/>
      <c r="W7" s="51" t="s">
        <v>4</v>
      </c>
      <c r="X7" s="51"/>
      <c r="Y7" s="51"/>
      <c r="Z7" s="51"/>
      <c r="AA7" s="51"/>
      <c r="AB7" s="51"/>
      <c r="AC7" s="51"/>
      <c r="AD7" s="51" t="s">
        <v>5</v>
      </c>
      <c r="AE7" s="51"/>
      <c r="AF7" s="51"/>
      <c r="AG7" s="51"/>
      <c r="AH7" s="51"/>
      <c r="AI7" s="51"/>
      <c r="AJ7" s="51"/>
      <c r="AK7" s="4"/>
      <c r="AL7" s="51" t="s">
        <v>6</v>
      </c>
      <c r="AM7" s="51"/>
      <c r="AN7" s="51"/>
      <c r="AO7" s="51"/>
      <c r="AP7" s="51"/>
      <c r="AQ7" s="51"/>
      <c r="AR7" s="51"/>
      <c r="AS7" s="51"/>
      <c r="AT7" s="48" t="s">
        <v>7</v>
      </c>
      <c r="AU7" s="49"/>
      <c r="AV7" s="49"/>
      <c r="AW7" s="49"/>
      <c r="AX7" s="49"/>
      <c r="AY7" s="49"/>
      <c r="AZ7" s="49"/>
      <c r="BA7" s="49"/>
      <c r="BB7" s="51" t="s">
        <v>8</v>
      </c>
      <c r="BC7" s="51"/>
      <c r="BD7" s="51"/>
      <c r="BE7" s="51"/>
      <c r="BF7" s="51"/>
      <c r="BG7" s="51"/>
      <c r="BH7" s="51"/>
      <c r="BI7" s="51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57" t="str">
        <f>データ!$I$6</f>
        <v>法適用</v>
      </c>
      <c r="C8" s="58"/>
      <c r="D8" s="58"/>
      <c r="E8" s="58"/>
      <c r="F8" s="58"/>
      <c r="G8" s="58"/>
      <c r="H8" s="58"/>
      <c r="I8" s="57" t="str">
        <f>データ!$J$6</f>
        <v>水道事業</v>
      </c>
      <c r="J8" s="58"/>
      <c r="K8" s="58"/>
      <c r="L8" s="58"/>
      <c r="M8" s="58"/>
      <c r="N8" s="58"/>
      <c r="O8" s="59"/>
      <c r="P8" s="60" t="str">
        <f>データ!$K$6</f>
        <v>末端給水事業</v>
      </c>
      <c r="Q8" s="60"/>
      <c r="R8" s="60"/>
      <c r="S8" s="60"/>
      <c r="T8" s="60"/>
      <c r="U8" s="60"/>
      <c r="V8" s="60"/>
      <c r="W8" s="60" t="str">
        <f>データ!$L$6</f>
        <v>A8</v>
      </c>
      <c r="X8" s="60"/>
      <c r="Y8" s="60"/>
      <c r="Z8" s="60"/>
      <c r="AA8" s="60"/>
      <c r="AB8" s="60"/>
      <c r="AC8" s="60"/>
      <c r="AD8" s="60" t="str">
        <f>データ!$M$6</f>
        <v>非設置</v>
      </c>
      <c r="AE8" s="60"/>
      <c r="AF8" s="60"/>
      <c r="AG8" s="60"/>
      <c r="AH8" s="60"/>
      <c r="AI8" s="60"/>
      <c r="AJ8" s="60"/>
      <c r="AK8" s="4"/>
      <c r="AL8" s="61">
        <f>データ!$R$6</f>
        <v>8593</v>
      </c>
      <c r="AM8" s="61"/>
      <c r="AN8" s="61"/>
      <c r="AO8" s="61"/>
      <c r="AP8" s="61"/>
      <c r="AQ8" s="61"/>
      <c r="AR8" s="61"/>
      <c r="AS8" s="61"/>
      <c r="AT8" s="52">
        <f>データ!$S$6</f>
        <v>270.77</v>
      </c>
      <c r="AU8" s="53"/>
      <c r="AV8" s="53"/>
      <c r="AW8" s="53"/>
      <c r="AX8" s="53"/>
      <c r="AY8" s="53"/>
      <c r="AZ8" s="53"/>
      <c r="BA8" s="53"/>
      <c r="BB8" s="54">
        <f>データ!$T$6</f>
        <v>31.74</v>
      </c>
      <c r="BC8" s="54"/>
      <c r="BD8" s="54"/>
      <c r="BE8" s="54"/>
      <c r="BF8" s="54"/>
      <c r="BG8" s="54"/>
      <c r="BH8" s="54"/>
      <c r="BI8" s="54"/>
      <c r="BJ8" s="3"/>
      <c r="BK8" s="3"/>
      <c r="BL8" s="55" t="s">
        <v>10</v>
      </c>
      <c r="BM8" s="56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48" t="s">
        <v>12</v>
      </c>
      <c r="C9" s="49"/>
      <c r="D9" s="49"/>
      <c r="E9" s="49"/>
      <c r="F9" s="49"/>
      <c r="G9" s="49"/>
      <c r="H9" s="49"/>
      <c r="I9" s="48" t="s">
        <v>13</v>
      </c>
      <c r="J9" s="49"/>
      <c r="K9" s="49"/>
      <c r="L9" s="49"/>
      <c r="M9" s="49"/>
      <c r="N9" s="49"/>
      <c r="O9" s="50"/>
      <c r="P9" s="51" t="s">
        <v>14</v>
      </c>
      <c r="Q9" s="51"/>
      <c r="R9" s="51"/>
      <c r="S9" s="51"/>
      <c r="T9" s="51"/>
      <c r="U9" s="51"/>
      <c r="V9" s="51"/>
      <c r="W9" s="51" t="s">
        <v>15</v>
      </c>
      <c r="X9" s="51"/>
      <c r="Y9" s="51"/>
      <c r="Z9" s="51"/>
      <c r="AA9" s="51"/>
      <c r="AB9" s="51"/>
      <c r="AC9" s="51"/>
      <c r="AD9" s="2"/>
      <c r="AE9" s="2"/>
      <c r="AF9" s="2"/>
      <c r="AG9" s="2"/>
      <c r="AH9" s="4"/>
      <c r="AI9" s="4"/>
      <c r="AJ9" s="4"/>
      <c r="AK9" s="4"/>
      <c r="AL9" s="51" t="s">
        <v>16</v>
      </c>
      <c r="AM9" s="51"/>
      <c r="AN9" s="51"/>
      <c r="AO9" s="51"/>
      <c r="AP9" s="51"/>
      <c r="AQ9" s="51"/>
      <c r="AR9" s="51"/>
      <c r="AS9" s="51"/>
      <c r="AT9" s="48" t="s">
        <v>17</v>
      </c>
      <c r="AU9" s="49"/>
      <c r="AV9" s="49"/>
      <c r="AW9" s="49"/>
      <c r="AX9" s="49"/>
      <c r="AY9" s="49"/>
      <c r="AZ9" s="49"/>
      <c r="BA9" s="49"/>
      <c r="BB9" s="51" t="s">
        <v>18</v>
      </c>
      <c r="BC9" s="51"/>
      <c r="BD9" s="51"/>
      <c r="BE9" s="51"/>
      <c r="BF9" s="51"/>
      <c r="BG9" s="51"/>
      <c r="BH9" s="51"/>
      <c r="BI9" s="51"/>
      <c r="BJ9" s="3"/>
      <c r="BK9" s="3"/>
      <c r="BL9" s="62" t="s">
        <v>19</v>
      </c>
      <c r="BM9" s="63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52" t="str">
        <f>データ!$N$6</f>
        <v>-</v>
      </c>
      <c r="C10" s="53"/>
      <c r="D10" s="53"/>
      <c r="E10" s="53"/>
      <c r="F10" s="53"/>
      <c r="G10" s="53"/>
      <c r="H10" s="53"/>
      <c r="I10" s="52">
        <f>データ!$O$6</f>
        <v>59.34</v>
      </c>
      <c r="J10" s="53"/>
      <c r="K10" s="53"/>
      <c r="L10" s="53"/>
      <c r="M10" s="53"/>
      <c r="N10" s="53"/>
      <c r="O10" s="64"/>
      <c r="P10" s="54">
        <f>データ!$P$6</f>
        <v>95.85</v>
      </c>
      <c r="Q10" s="54"/>
      <c r="R10" s="54"/>
      <c r="S10" s="54"/>
      <c r="T10" s="54"/>
      <c r="U10" s="54"/>
      <c r="V10" s="54"/>
      <c r="W10" s="61">
        <f>データ!$Q$6</f>
        <v>4455</v>
      </c>
      <c r="X10" s="61"/>
      <c r="Y10" s="61"/>
      <c r="Z10" s="61"/>
      <c r="AA10" s="61"/>
      <c r="AB10" s="61"/>
      <c r="AC10" s="61"/>
      <c r="AD10" s="2"/>
      <c r="AE10" s="2"/>
      <c r="AF10" s="2"/>
      <c r="AG10" s="2"/>
      <c r="AH10" s="4"/>
      <c r="AI10" s="4"/>
      <c r="AJ10" s="4"/>
      <c r="AK10" s="4"/>
      <c r="AL10" s="61">
        <f>データ!$U$6</f>
        <v>8228</v>
      </c>
      <c r="AM10" s="61"/>
      <c r="AN10" s="61"/>
      <c r="AO10" s="61"/>
      <c r="AP10" s="61"/>
      <c r="AQ10" s="61"/>
      <c r="AR10" s="61"/>
      <c r="AS10" s="61"/>
      <c r="AT10" s="52">
        <f>データ!$V$6</f>
        <v>47.31</v>
      </c>
      <c r="AU10" s="53"/>
      <c r="AV10" s="53"/>
      <c r="AW10" s="53"/>
      <c r="AX10" s="53"/>
      <c r="AY10" s="53"/>
      <c r="AZ10" s="53"/>
      <c r="BA10" s="53"/>
      <c r="BB10" s="54">
        <f>データ!$W$6</f>
        <v>173.92</v>
      </c>
      <c r="BC10" s="54"/>
      <c r="BD10" s="54"/>
      <c r="BE10" s="54"/>
      <c r="BF10" s="54"/>
      <c r="BG10" s="54"/>
      <c r="BH10" s="54"/>
      <c r="BI10" s="54"/>
      <c r="BJ10" s="2"/>
      <c r="BK10" s="2"/>
      <c r="BL10" s="65" t="s">
        <v>21</v>
      </c>
      <c r="BM10" s="66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9" t="s">
        <v>23</v>
      </c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</row>
    <row r="14" spans="1:78" ht="13.5" customHeight="1" x14ac:dyDescent="0.15">
      <c r="A14" s="2"/>
      <c r="B14" s="81" t="s">
        <v>24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3"/>
      <c r="BK14" s="2"/>
      <c r="BL14" s="67" t="s">
        <v>25</v>
      </c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9"/>
    </row>
    <row r="15" spans="1:78" ht="13.5" customHeight="1" x14ac:dyDescent="0.15">
      <c r="A15" s="2"/>
      <c r="B15" s="84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6"/>
      <c r="BK15" s="2"/>
      <c r="BL15" s="70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2"/>
    </row>
    <row r="16" spans="1:78" ht="13.5" customHeight="1" x14ac:dyDescent="0.15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73" t="s">
        <v>114</v>
      </c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5"/>
    </row>
    <row r="17" spans="1:78" ht="13.5" customHeight="1" x14ac:dyDescent="0.15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73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5"/>
    </row>
    <row r="18" spans="1:78" ht="13.5" customHeight="1" x14ac:dyDescent="0.15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73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5"/>
    </row>
    <row r="19" spans="1:78" ht="13.5" customHeight="1" x14ac:dyDescent="0.15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73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5"/>
    </row>
    <row r="20" spans="1:78" ht="13.5" customHeight="1" x14ac:dyDescent="0.15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73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5"/>
    </row>
    <row r="21" spans="1:78" ht="13.5" customHeight="1" x14ac:dyDescent="0.15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73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5"/>
    </row>
    <row r="22" spans="1:78" ht="13.5" customHeight="1" x14ac:dyDescent="0.15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73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5"/>
    </row>
    <row r="23" spans="1:78" ht="13.5" customHeight="1" x14ac:dyDescent="0.15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73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5"/>
    </row>
    <row r="24" spans="1:78" ht="13.5" customHeight="1" x14ac:dyDescent="0.15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73"/>
      <c r="BM24" s="74"/>
      <c r="BN24" s="74"/>
      <c r="BO24" s="74"/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75"/>
    </row>
    <row r="25" spans="1:78" ht="13.5" customHeight="1" x14ac:dyDescent="0.15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73"/>
      <c r="BM25" s="74"/>
      <c r="BN25" s="74"/>
      <c r="BO25" s="74"/>
      <c r="BP25" s="74"/>
      <c r="BQ25" s="74"/>
      <c r="BR25" s="74"/>
      <c r="BS25" s="74"/>
      <c r="BT25" s="74"/>
      <c r="BU25" s="74"/>
      <c r="BV25" s="74"/>
      <c r="BW25" s="74"/>
      <c r="BX25" s="74"/>
      <c r="BY25" s="74"/>
      <c r="BZ25" s="75"/>
    </row>
    <row r="26" spans="1:78" ht="13.5" customHeight="1" x14ac:dyDescent="0.15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73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5"/>
    </row>
    <row r="27" spans="1:78" ht="13.5" customHeight="1" x14ac:dyDescent="0.15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73"/>
      <c r="BM27" s="74"/>
      <c r="BN27" s="74"/>
      <c r="BO27" s="74"/>
      <c r="BP27" s="74"/>
      <c r="BQ27" s="74"/>
      <c r="BR27" s="74"/>
      <c r="BS27" s="74"/>
      <c r="BT27" s="74"/>
      <c r="BU27" s="74"/>
      <c r="BV27" s="74"/>
      <c r="BW27" s="74"/>
      <c r="BX27" s="74"/>
      <c r="BY27" s="74"/>
      <c r="BZ27" s="75"/>
    </row>
    <row r="28" spans="1:78" ht="13.5" customHeight="1" x14ac:dyDescent="0.15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73"/>
      <c r="BM28" s="74"/>
      <c r="BN28" s="74"/>
      <c r="BO28" s="74"/>
      <c r="BP28" s="74"/>
      <c r="BQ28" s="74"/>
      <c r="BR28" s="74"/>
      <c r="BS28" s="74"/>
      <c r="BT28" s="74"/>
      <c r="BU28" s="74"/>
      <c r="BV28" s="74"/>
      <c r="BW28" s="74"/>
      <c r="BX28" s="74"/>
      <c r="BY28" s="74"/>
      <c r="BZ28" s="75"/>
    </row>
    <row r="29" spans="1:78" ht="13.5" customHeight="1" x14ac:dyDescent="0.15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73"/>
      <c r="BM29" s="74"/>
      <c r="BN29" s="74"/>
      <c r="BO29" s="74"/>
      <c r="BP29" s="74"/>
      <c r="BQ29" s="74"/>
      <c r="BR29" s="74"/>
      <c r="BS29" s="74"/>
      <c r="BT29" s="74"/>
      <c r="BU29" s="74"/>
      <c r="BV29" s="74"/>
      <c r="BW29" s="74"/>
      <c r="BX29" s="74"/>
      <c r="BY29" s="74"/>
      <c r="BZ29" s="75"/>
    </row>
    <row r="30" spans="1:78" ht="13.5" customHeight="1" x14ac:dyDescent="0.15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73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75"/>
    </row>
    <row r="31" spans="1:78" ht="13.5" customHeight="1" x14ac:dyDescent="0.15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73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  <c r="BX31" s="74"/>
      <c r="BY31" s="74"/>
      <c r="BZ31" s="75"/>
    </row>
    <row r="32" spans="1:78" ht="13.5" customHeight="1" x14ac:dyDescent="0.15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73"/>
      <c r="BM32" s="74"/>
      <c r="BN32" s="74"/>
      <c r="BO32" s="74"/>
      <c r="BP32" s="74"/>
      <c r="BQ32" s="74"/>
      <c r="BR32" s="74"/>
      <c r="BS32" s="74"/>
      <c r="BT32" s="74"/>
      <c r="BU32" s="74"/>
      <c r="BV32" s="74"/>
      <c r="BW32" s="74"/>
      <c r="BX32" s="74"/>
      <c r="BY32" s="74"/>
      <c r="BZ32" s="75"/>
    </row>
    <row r="33" spans="1:78" ht="13.5" customHeight="1" x14ac:dyDescent="0.15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73"/>
      <c r="BM33" s="74"/>
      <c r="BN33" s="74"/>
      <c r="BO33" s="74"/>
      <c r="BP33" s="74"/>
      <c r="BQ33" s="74"/>
      <c r="BR33" s="74"/>
      <c r="BS33" s="74"/>
      <c r="BT33" s="74"/>
      <c r="BU33" s="74"/>
      <c r="BV33" s="74"/>
      <c r="BW33" s="74"/>
      <c r="BX33" s="74"/>
      <c r="BY33" s="74"/>
      <c r="BZ33" s="75"/>
    </row>
    <row r="34" spans="1:78" ht="13.5" customHeight="1" x14ac:dyDescent="0.15">
      <c r="A34" s="2"/>
      <c r="B34" s="17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73"/>
      <c r="BM34" s="74"/>
      <c r="BN34" s="74"/>
      <c r="BO34" s="74"/>
      <c r="BP34" s="74"/>
      <c r="BQ34" s="74"/>
      <c r="BR34" s="74"/>
      <c r="BS34" s="74"/>
      <c r="BT34" s="74"/>
      <c r="BU34" s="74"/>
      <c r="BV34" s="74"/>
      <c r="BW34" s="74"/>
      <c r="BX34" s="74"/>
      <c r="BY34" s="74"/>
      <c r="BZ34" s="75"/>
    </row>
    <row r="35" spans="1:78" ht="13.5" customHeight="1" x14ac:dyDescent="0.15">
      <c r="A35" s="2"/>
      <c r="B35" s="17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73"/>
      <c r="BM35" s="74"/>
      <c r="BN35" s="74"/>
      <c r="BO35" s="74"/>
      <c r="BP35" s="74"/>
      <c r="BQ35" s="74"/>
      <c r="BR35" s="74"/>
      <c r="BS35" s="74"/>
      <c r="BT35" s="74"/>
      <c r="BU35" s="74"/>
      <c r="BV35" s="74"/>
      <c r="BW35" s="74"/>
      <c r="BX35" s="74"/>
      <c r="BY35" s="74"/>
      <c r="BZ35" s="75"/>
    </row>
    <row r="36" spans="1:78" ht="13.5" customHeight="1" x14ac:dyDescent="0.15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73"/>
      <c r="BM36" s="74"/>
      <c r="BN36" s="74"/>
      <c r="BO36" s="74"/>
      <c r="BP36" s="74"/>
      <c r="BQ36" s="74"/>
      <c r="BR36" s="74"/>
      <c r="BS36" s="74"/>
      <c r="BT36" s="74"/>
      <c r="BU36" s="74"/>
      <c r="BV36" s="74"/>
      <c r="BW36" s="74"/>
      <c r="BX36" s="74"/>
      <c r="BY36" s="74"/>
      <c r="BZ36" s="75"/>
    </row>
    <row r="37" spans="1:78" ht="13.5" customHeight="1" x14ac:dyDescent="0.15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73"/>
      <c r="BM37" s="74"/>
      <c r="BN37" s="74"/>
      <c r="BO37" s="74"/>
      <c r="BP37" s="74"/>
      <c r="BQ37" s="74"/>
      <c r="BR37" s="74"/>
      <c r="BS37" s="74"/>
      <c r="BT37" s="74"/>
      <c r="BU37" s="74"/>
      <c r="BV37" s="74"/>
      <c r="BW37" s="74"/>
      <c r="BX37" s="74"/>
      <c r="BY37" s="74"/>
      <c r="BZ37" s="75"/>
    </row>
    <row r="38" spans="1:78" ht="13.5" customHeight="1" x14ac:dyDescent="0.15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73"/>
      <c r="BM38" s="74"/>
      <c r="BN38" s="74"/>
      <c r="BO38" s="74"/>
      <c r="BP38" s="74"/>
      <c r="BQ38" s="74"/>
      <c r="BR38" s="74"/>
      <c r="BS38" s="74"/>
      <c r="BT38" s="74"/>
      <c r="BU38" s="74"/>
      <c r="BV38" s="74"/>
      <c r="BW38" s="74"/>
      <c r="BX38" s="74"/>
      <c r="BY38" s="74"/>
      <c r="BZ38" s="75"/>
    </row>
    <row r="39" spans="1:78" ht="13.5" customHeight="1" x14ac:dyDescent="0.15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73"/>
      <c r="BM39" s="74"/>
      <c r="BN39" s="74"/>
      <c r="BO39" s="74"/>
      <c r="BP39" s="74"/>
      <c r="BQ39" s="74"/>
      <c r="BR39" s="74"/>
      <c r="BS39" s="74"/>
      <c r="BT39" s="74"/>
      <c r="BU39" s="74"/>
      <c r="BV39" s="74"/>
      <c r="BW39" s="74"/>
      <c r="BX39" s="74"/>
      <c r="BY39" s="74"/>
      <c r="BZ39" s="75"/>
    </row>
    <row r="40" spans="1:78" ht="13.5" customHeight="1" x14ac:dyDescent="0.15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73"/>
      <c r="BM40" s="74"/>
      <c r="BN40" s="74"/>
      <c r="BO40" s="74"/>
      <c r="BP40" s="74"/>
      <c r="BQ40" s="74"/>
      <c r="BR40" s="74"/>
      <c r="BS40" s="74"/>
      <c r="BT40" s="74"/>
      <c r="BU40" s="74"/>
      <c r="BV40" s="74"/>
      <c r="BW40" s="74"/>
      <c r="BX40" s="74"/>
      <c r="BY40" s="74"/>
      <c r="BZ40" s="75"/>
    </row>
    <row r="41" spans="1:78" ht="13.5" customHeight="1" x14ac:dyDescent="0.15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73"/>
      <c r="BM41" s="74"/>
      <c r="BN41" s="74"/>
      <c r="BO41" s="74"/>
      <c r="BP41" s="74"/>
      <c r="BQ41" s="74"/>
      <c r="BR41" s="74"/>
      <c r="BS41" s="74"/>
      <c r="BT41" s="74"/>
      <c r="BU41" s="74"/>
      <c r="BV41" s="74"/>
      <c r="BW41" s="74"/>
      <c r="BX41" s="74"/>
      <c r="BY41" s="74"/>
      <c r="BZ41" s="75"/>
    </row>
    <row r="42" spans="1:78" ht="13.5" customHeight="1" x14ac:dyDescent="0.15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73"/>
      <c r="BM42" s="74"/>
      <c r="BN42" s="74"/>
      <c r="BO42" s="74"/>
      <c r="BP42" s="74"/>
      <c r="BQ42" s="74"/>
      <c r="BR42" s="74"/>
      <c r="BS42" s="74"/>
      <c r="BT42" s="74"/>
      <c r="BU42" s="74"/>
      <c r="BV42" s="74"/>
      <c r="BW42" s="74"/>
      <c r="BX42" s="74"/>
      <c r="BY42" s="74"/>
      <c r="BZ42" s="75"/>
    </row>
    <row r="43" spans="1:78" ht="13.5" customHeight="1" x14ac:dyDescent="0.15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73"/>
      <c r="BM43" s="74"/>
      <c r="BN43" s="74"/>
      <c r="BO43" s="74"/>
      <c r="BP43" s="74"/>
      <c r="BQ43" s="74"/>
      <c r="BR43" s="74"/>
      <c r="BS43" s="74"/>
      <c r="BT43" s="74"/>
      <c r="BU43" s="74"/>
      <c r="BV43" s="74"/>
      <c r="BW43" s="74"/>
      <c r="BX43" s="74"/>
      <c r="BY43" s="74"/>
      <c r="BZ43" s="75"/>
    </row>
    <row r="44" spans="1:78" ht="13.5" customHeight="1" x14ac:dyDescent="0.15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73"/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  <c r="BX44" s="74"/>
      <c r="BY44" s="74"/>
      <c r="BZ44" s="75"/>
    </row>
    <row r="45" spans="1:78" ht="13.5" customHeight="1" x14ac:dyDescent="0.15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67" t="s">
        <v>26</v>
      </c>
      <c r="BM45" s="68"/>
      <c r="BN45" s="68"/>
      <c r="BO45" s="68"/>
      <c r="BP45" s="68"/>
      <c r="BQ45" s="68"/>
      <c r="BR45" s="68"/>
      <c r="BS45" s="68"/>
      <c r="BT45" s="68"/>
      <c r="BU45" s="68"/>
      <c r="BV45" s="68"/>
      <c r="BW45" s="68"/>
      <c r="BX45" s="68"/>
      <c r="BY45" s="68"/>
      <c r="BZ45" s="69"/>
    </row>
    <row r="46" spans="1:78" ht="13.5" customHeight="1" x14ac:dyDescent="0.15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70"/>
      <c r="BM46" s="71"/>
      <c r="BN46" s="71"/>
      <c r="BO46" s="71"/>
      <c r="BP46" s="71"/>
      <c r="BQ46" s="71"/>
      <c r="BR46" s="71"/>
      <c r="BS46" s="71"/>
      <c r="BT46" s="71"/>
      <c r="BU46" s="71"/>
      <c r="BV46" s="71"/>
      <c r="BW46" s="71"/>
      <c r="BX46" s="71"/>
      <c r="BY46" s="71"/>
      <c r="BZ46" s="72"/>
    </row>
    <row r="47" spans="1:78" ht="13.5" customHeight="1" x14ac:dyDescent="0.15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73" t="s">
        <v>115</v>
      </c>
      <c r="BM47" s="74"/>
      <c r="BN47" s="74"/>
      <c r="BO47" s="74"/>
      <c r="BP47" s="74"/>
      <c r="BQ47" s="74"/>
      <c r="BR47" s="74"/>
      <c r="BS47" s="74"/>
      <c r="BT47" s="74"/>
      <c r="BU47" s="74"/>
      <c r="BV47" s="74"/>
      <c r="BW47" s="74"/>
      <c r="BX47" s="74"/>
      <c r="BY47" s="74"/>
      <c r="BZ47" s="75"/>
    </row>
    <row r="48" spans="1:78" ht="13.5" customHeight="1" x14ac:dyDescent="0.15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73"/>
      <c r="BM48" s="74"/>
      <c r="BN48" s="74"/>
      <c r="BO48" s="74"/>
      <c r="BP48" s="74"/>
      <c r="BQ48" s="74"/>
      <c r="BR48" s="74"/>
      <c r="BS48" s="74"/>
      <c r="BT48" s="74"/>
      <c r="BU48" s="74"/>
      <c r="BV48" s="74"/>
      <c r="BW48" s="74"/>
      <c r="BX48" s="74"/>
      <c r="BY48" s="74"/>
      <c r="BZ48" s="75"/>
    </row>
    <row r="49" spans="1:78" ht="13.5" customHeight="1" x14ac:dyDescent="0.15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73"/>
      <c r="BM49" s="74"/>
      <c r="BN49" s="74"/>
      <c r="BO49" s="74"/>
      <c r="BP49" s="74"/>
      <c r="BQ49" s="74"/>
      <c r="BR49" s="74"/>
      <c r="BS49" s="74"/>
      <c r="BT49" s="74"/>
      <c r="BU49" s="74"/>
      <c r="BV49" s="74"/>
      <c r="BW49" s="74"/>
      <c r="BX49" s="74"/>
      <c r="BY49" s="74"/>
      <c r="BZ49" s="75"/>
    </row>
    <row r="50" spans="1:78" ht="13.5" customHeight="1" x14ac:dyDescent="0.15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73"/>
      <c r="BM50" s="74"/>
      <c r="BN50" s="74"/>
      <c r="BO50" s="74"/>
      <c r="BP50" s="74"/>
      <c r="BQ50" s="74"/>
      <c r="BR50" s="74"/>
      <c r="BS50" s="74"/>
      <c r="BT50" s="74"/>
      <c r="BU50" s="74"/>
      <c r="BV50" s="74"/>
      <c r="BW50" s="74"/>
      <c r="BX50" s="74"/>
      <c r="BY50" s="74"/>
      <c r="BZ50" s="75"/>
    </row>
    <row r="51" spans="1:78" ht="13.5" customHeight="1" x14ac:dyDescent="0.15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73"/>
      <c r="BM51" s="74"/>
      <c r="BN51" s="74"/>
      <c r="BO51" s="74"/>
      <c r="BP51" s="74"/>
      <c r="BQ51" s="74"/>
      <c r="BR51" s="74"/>
      <c r="BS51" s="74"/>
      <c r="BT51" s="74"/>
      <c r="BU51" s="74"/>
      <c r="BV51" s="74"/>
      <c r="BW51" s="74"/>
      <c r="BX51" s="74"/>
      <c r="BY51" s="74"/>
      <c r="BZ51" s="75"/>
    </row>
    <row r="52" spans="1:78" ht="13.5" customHeight="1" x14ac:dyDescent="0.15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73"/>
      <c r="BM52" s="74"/>
      <c r="BN52" s="74"/>
      <c r="BO52" s="74"/>
      <c r="BP52" s="74"/>
      <c r="BQ52" s="74"/>
      <c r="BR52" s="74"/>
      <c r="BS52" s="74"/>
      <c r="BT52" s="74"/>
      <c r="BU52" s="74"/>
      <c r="BV52" s="74"/>
      <c r="BW52" s="74"/>
      <c r="BX52" s="74"/>
      <c r="BY52" s="74"/>
      <c r="BZ52" s="75"/>
    </row>
    <row r="53" spans="1:78" ht="13.5" customHeight="1" x14ac:dyDescent="0.15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73"/>
      <c r="BM53" s="74"/>
      <c r="BN53" s="74"/>
      <c r="BO53" s="74"/>
      <c r="BP53" s="74"/>
      <c r="BQ53" s="74"/>
      <c r="BR53" s="74"/>
      <c r="BS53" s="74"/>
      <c r="BT53" s="74"/>
      <c r="BU53" s="74"/>
      <c r="BV53" s="74"/>
      <c r="BW53" s="74"/>
      <c r="BX53" s="74"/>
      <c r="BY53" s="74"/>
      <c r="BZ53" s="75"/>
    </row>
    <row r="54" spans="1:78" ht="13.5" customHeight="1" x14ac:dyDescent="0.15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73"/>
      <c r="BM54" s="74"/>
      <c r="BN54" s="74"/>
      <c r="BO54" s="74"/>
      <c r="BP54" s="74"/>
      <c r="BQ54" s="74"/>
      <c r="BR54" s="74"/>
      <c r="BS54" s="74"/>
      <c r="BT54" s="74"/>
      <c r="BU54" s="74"/>
      <c r="BV54" s="74"/>
      <c r="BW54" s="74"/>
      <c r="BX54" s="74"/>
      <c r="BY54" s="74"/>
      <c r="BZ54" s="75"/>
    </row>
    <row r="55" spans="1:78" ht="13.5" customHeight="1" x14ac:dyDescent="0.15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73"/>
      <c r="BM55" s="74"/>
      <c r="BN55" s="74"/>
      <c r="BO55" s="74"/>
      <c r="BP55" s="74"/>
      <c r="BQ55" s="74"/>
      <c r="BR55" s="74"/>
      <c r="BS55" s="74"/>
      <c r="BT55" s="74"/>
      <c r="BU55" s="74"/>
      <c r="BV55" s="74"/>
      <c r="BW55" s="74"/>
      <c r="BX55" s="74"/>
      <c r="BY55" s="74"/>
      <c r="BZ55" s="75"/>
    </row>
    <row r="56" spans="1:78" ht="13.5" customHeight="1" x14ac:dyDescent="0.15">
      <c r="A56" s="2"/>
      <c r="B56" s="17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73"/>
      <c r="BM56" s="74"/>
      <c r="BN56" s="74"/>
      <c r="BO56" s="74"/>
      <c r="BP56" s="74"/>
      <c r="BQ56" s="74"/>
      <c r="BR56" s="74"/>
      <c r="BS56" s="74"/>
      <c r="BT56" s="74"/>
      <c r="BU56" s="74"/>
      <c r="BV56" s="74"/>
      <c r="BW56" s="74"/>
      <c r="BX56" s="74"/>
      <c r="BY56" s="74"/>
      <c r="BZ56" s="75"/>
    </row>
    <row r="57" spans="1:78" ht="13.5" customHeight="1" x14ac:dyDescent="0.15">
      <c r="A57" s="2"/>
      <c r="B57" s="17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73"/>
      <c r="BM57" s="74"/>
      <c r="BN57" s="74"/>
      <c r="BO57" s="74"/>
      <c r="BP57" s="74"/>
      <c r="BQ57" s="74"/>
      <c r="BR57" s="74"/>
      <c r="BS57" s="74"/>
      <c r="BT57" s="74"/>
      <c r="BU57" s="74"/>
      <c r="BV57" s="74"/>
      <c r="BW57" s="74"/>
      <c r="BX57" s="74"/>
      <c r="BY57" s="74"/>
      <c r="BZ57" s="75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73"/>
      <c r="BM58" s="74"/>
      <c r="BN58" s="74"/>
      <c r="BO58" s="74"/>
      <c r="BP58" s="74"/>
      <c r="BQ58" s="74"/>
      <c r="BR58" s="74"/>
      <c r="BS58" s="74"/>
      <c r="BT58" s="74"/>
      <c r="BU58" s="74"/>
      <c r="BV58" s="74"/>
      <c r="BW58" s="74"/>
      <c r="BX58" s="74"/>
      <c r="BY58" s="74"/>
      <c r="BZ58" s="7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73"/>
      <c r="BM59" s="74"/>
      <c r="BN59" s="74"/>
      <c r="BO59" s="74"/>
      <c r="BP59" s="74"/>
      <c r="BQ59" s="74"/>
      <c r="BR59" s="74"/>
      <c r="BS59" s="74"/>
      <c r="BT59" s="74"/>
      <c r="BU59" s="74"/>
      <c r="BV59" s="74"/>
      <c r="BW59" s="74"/>
      <c r="BX59" s="74"/>
      <c r="BY59" s="74"/>
      <c r="BZ59" s="75"/>
    </row>
    <row r="60" spans="1:78" ht="13.5" customHeight="1" x14ac:dyDescent="0.15">
      <c r="A60" s="2"/>
      <c r="B60" s="84" t="s">
        <v>27</v>
      </c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6"/>
      <c r="BK60" s="2"/>
      <c r="BL60" s="73"/>
      <c r="BM60" s="74"/>
      <c r="BN60" s="74"/>
      <c r="BO60" s="74"/>
      <c r="BP60" s="74"/>
      <c r="BQ60" s="74"/>
      <c r="BR60" s="74"/>
      <c r="BS60" s="74"/>
      <c r="BT60" s="74"/>
      <c r="BU60" s="74"/>
      <c r="BV60" s="74"/>
      <c r="BW60" s="74"/>
      <c r="BX60" s="74"/>
      <c r="BY60" s="74"/>
      <c r="BZ60" s="75"/>
    </row>
    <row r="61" spans="1:78" ht="13.5" customHeight="1" x14ac:dyDescent="0.15">
      <c r="A61" s="2"/>
      <c r="B61" s="84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6"/>
      <c r="BK61" s="2"/>
      <c r="BL61" s="73"/>
      <c r="BM61" s="74"/>
      <c r="BN61" s="74"/>
      <c r="BO61" s="74"/>
      <c r="BP61" s="74"/>
      <c r="BQ61" s="74"/>
      <c r="BR61" s="74"/>
      <c r="BS61" s="74"/>
      <c r="BT61" s="74"/>
      <c r="BU61" s="74"/>
      <c r="BV61" s="74"/>
      <c r="BW61" s="74"/>
      <c r="BX61" s="74"/>
      <c r="BY61" s="74"/>
      <c r="BZ61" s="75"/>
    </row>
    <row r="62" spans="1:78" ht="13.5" customHeight="1" x14ac:dyDescent="0.15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73"/>
      <c r="BM62" s="74"/>
      <c r="BN62" s="74"/>
      <c r="BO62" s="74"/>
      <c r="BP62" s="74"/>
      <c r="BQ62" s="74"/>
      <c r="BR62" s="74"/>
      <c r="BS62" s="74"/>
      <c r="BT62" s="74"/>
      <c r="BU62" s="74"/>
      <c r="BV62" s="74"/>
      <c r="BW62" s="74"/>
      <c r="BX62" s="74"/>
      <c r="BY62" s="74"/>
      <c r="BZ62" s="75"/>
    </row>
    <row r="63" spans="1:78" ht="13.5" customHeight="1" x14ac:dyDescent="0.15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73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  <c r="BX63" s="74"/>
      <c r="BY63" s="74"/>
      <c r="BZ63" s="75"/>
    </row>
    <row r="64" spans="1:78" ht="13.5" customHeight="1" x14ac:dyDescent="0.15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67" t="s">
        <v>28</v>
      </c>
      <c r="BM64" s="68"/>
      <c r="BN64" s="68"/>
      <c r="BO64" s="68"/>
      <c r="BP64" s="68"/>
      <c r="BQ64" s="68"/>
      <c r="BR64" s="68"/>
      <c r="BS64" s="68"/>
      <c r="BT64" s="68"/>
      <c r="BU64" s="68"/>
      <c r="BV64" s="68"/>
      <c r="BW64" s="68"/>
      <c r="BX64" s="68"/>
      <c r="BY64" s="68"/>
      <c r="BZ64" s="69"/>
    </row>
    <row r="65" spans="1:78" ht="13.5" customHeight="1" x14ac:dyDescent="0.15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70"/>
      <c r="BM65" s="71"/>
      <c r="BN65" s="71"/>
      <c r="BO65" s="71"/>
      <c r="BP65" s="71"/>
      <c r="BQ65" s="71"/>
      <c r="BR65" s="71"/>
      <c r="BS65" s="71"/>
      <c r="BT65" s="71"/>
      <c r="BU65" s="71"/>
      <c r="BV65" s="71"/>
      <c r="BW65" s="71"/>
      <c r="BX65" s="71"/>
      <c r="BY65" s="71"/>
      <c r="BZ65" s="72"/>
    </row>
    <row r="66" spans="1:78" ht="13.5" customHeight="1" x14ac:dyDescent="0.15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73" t="s">
        <v>113</v>
      </c>
      <c r="BM66" s="74"/>
      <c r="BN66" s="74"/>
      <c r="BO66" s="74"/>
      <c r="BP66" s="74"/>
      <c r="BQ66" s="74"/>
      <c r="BR66" s="74"/>
      <c r="BS66" s="74"/>
      <c r="BT66" s="74"/>
      <c r="BU66" s="74"/>
      <c r="BV66" s="74"/>
      <c r="BW66" s="74"/>
      <c r="BX66" s="74"/>
      <c r="BY66" s="74"/>
      <c r="BZ66" s="75"/>
    </row>
    <row r="67" spans="1:78" ht="13.5" customHeight="1" x14ac:dyDescent="0.15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73"/>
      <c r="BM67" s="74"/>
      <c r="BN67" s="74"/>
      <c r="BO67" s="74"/>
      <c r="BP67" s="74"/>
      <c r="BQ67" s="74"/>
      <c r="BR67" s="74"/>
      <c r="BS67" s="74"/>
      <c r="BT67" s="74"/>
      <c r="BU67" s="74"/>
      <c r="BV67" s="74"/>
      <c r="BW67" s="74"/>
      <c r="BX67" s="74"/>
      <c r="BY67" s="74"/>
      <c r="BZ67" s="75"/>
    </row>
    <row r="68" spans="1:78" ht="13.5" customHeight="1" x14ac:dyDescent="0.15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73"/>
      <c r="BM68" s="74"/>
      <c r="BN68" s="74"/>
      <c r="BO68" s="74"/>
      <c r="BP68" s="74"/>
      <c r="BQ68" s="74"/>
      <c r="BR68" s="74"/>
      <c r="BS68" s="74"/>
      <c r="BT68" s="74"/>
      <c r="BU68" s="74"/>
      <c r="BV68" s="74"/>
      <c r="BW68" s="74"/>
      <c r="BX68" s="74"/>
      <c r="BY68" s="74"/>
      <c r="BZ68" s="75"/>
    </row>
    <row r="69" spans="1:78" ht="13.5" customHeight="1" x14ac:dyDescent="0.15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73"/>
      <c r="BM69" s="74"/>
      <c r="BN69" s="74"/>
      <c r="BO69" s="74"/>
      <c r="BP69" s="74"/>
      <c r="BQ69" s="74"/>
      <c r="BR69" s="74"/>
      <c r="BS69" s="74"/>
      <c r="BT69" s="74"/>
      <c r="BU69" s="74"/>
      <c r="BV69" s="74"/>
      <c r="BW69" s="74"/>
      <c r="BX69" s="74"/>
      <c r="BY69" s="74"/>
      <c r="BZ69" s="75"/>
    </row>
    <row r="70" spans="1:78" ht="13.5" customHeight="1" x14ac:dyDescent="0.15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73"/>
      <c r="BM70" s="74"/>
      <c r="BN70" s="74"/>
      <c r="BO70" s="74"/>
      <c r="BP70" s="74"/>
      <c r="BQ70" s="74"/>
      <c r="BR70" s="74"/>
      <c r="BS70" s="74"/>
      <c r="BT70" s="74"/>
      <c r="BU70" s="74"/>
      <c r="BV70" s="74"/>
      <c r="BW70" s="74"/>
      <c r="BX70" s="74"/>
      <c r="BY70" s="74"/>
      <c r="BZ70" s="75"/>
    </row>
    <row r="71" spans="1:78" ht="13.5" customHeight="1" x14ac:dyDescent="0.15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73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  <c r="BX71" s="74"/>
      <c r="BY71" s="74"/>
      <c r="BZ71" s="75"/>
    </row>
    <row r="72" spans="1:78" ht="13.5" customHeight="1" x14ac:dyDescent="0.15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73"/>
      <c r="BM72" s="74"/>
      <c r="BN72" s="74"/>
      <c r="BO72" s="74"/>
      <c r="BP72" s="74"/>
      <c r="BQ72" s="74"/>
      <c r="BR72" s="74"/>
      <c r="BS72" s="74"/>
      <c r="BT72" s="74"/>
      <c r="BU72" s="74"/>
      <c r="BV72" s="74"/>
      <c r="BW72" s="74"/>
      <c r="BX72" s="74"/>
      <c r="BY72" s="74"/>
      <c r="BZ72" s="75"/>
    </row>
    <row r="73" spans="1:78" ht="13.5" customHeight="1" x14ac:dyDescent="0.15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73"/>
      <c r="BM73" s="74"/>
      <c r="BN73" s="74"/>
      <c r="BO73" s="74"/>
      <c r="BP73" s="74"/>
      <c r="BQ73" s="74"/>
      <c r="BR73" s="74"/>
      <c r="BS73" s="74"/>
      <c r="BT73" s="74"/>
      <c r="BU73" s="74"/>
      <c r="BV73" s="74"/>
      <c r="BW73" s="74"/>
      <c r="BX73" s="74"/>
      <c r="BY73" s="74"/>
      <c r="BZ73" s="75"/>
    </row>
    <row r="74" spans="1:78" ht="13.5" customHeight="1" x14ac:dyDescent="0.15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73"/>
      <c r="BM74" s="74"/>
      <c r="BN74" s="74"/>
      <c r="BO74" s="74"/>
      <c r="BP74" s="74"/>
      <c r="BQ74" s="74"/>
      <c r="BR74" s="74"/>
      <c r="BS74" s="74"/>
      <c r="BT74" s="74"/>
      <c r="BU74" s="74"/>
      <c r="BV74" s="74"/>
      <c r="BW74" s="74"/>
      <c r="BX74" s="74"/>
      <c r="BY74" s="74"/>
      <c r="BZ74" s="75"/>
    </row>
    <row r="75" spans="1:78" ht="13.5" customHeight="1" x14ac:dyDescent="0.15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73"/>
      <c r="BM75" s="74"/>
      <c r="BN75" s="74"/>
      <c r="BO75" s="74"/>
      <c r="BP75" s="74"/>
      <c r="BQ75" s="74"/>
      <c r="BR75" s="74"/>
      <c r="BS75" s="74"/>
      <c r="BT75" s="74"/>
      <c r="BU75" s="74"/>
      <c r="BV75" s="74"/>
      <c r="BW75" s="74"/>
      <c r="BX75" s="74"/>
      <c r="BY75" s="74"/>
      <c r="BZ75" s="75"/>
    </row>
    <row r="76" spans="1:78" ht="13.5" customHeight="1" x14ac:dyDescent="0.15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73"/>
      <c r="BM76" s="74"/>
      <c r="BN76" s="74"/>
      <c r="BO76" s="74"/>
      <c r="BP76" s="74"/>
      <c r="BQ76" s="74"/>
      <c r="BR76" s="74"/>
      <c r="BS76" s="74"/>
      <c r="BT76" s="74"/>
      <c r="BU76" s="74"/>
      <c r="BV76" s="74"/>
      <c r="BW76" s="74"/>
      <c r="BX76" s="74"/>
      <c r="BY76" s="74"/>
      <c r="BZ76" s="75"/>
    </row>
    <row r="77" spans="1:78" ht="13.5" customHeight="1" x14ac:dyDescent="0.15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73"/>
      <c r="BM77" s="74"/>
      <c r="BN77" s="74"/>
      <c r="BO77" s="74"/>
      <c r="BP77" s="74"/>
      <c r="BQ77" s="74"/>
      <c r="BR77" s="74"/>
      <c r="BS77" s="74"/>
      <c r="BT77" s="74"/>
      <c r="BU77" s="74"/>
      <c r="BV77" s="74"/>
      <c r="BW77" s="74"/>
      <c r="BX77" s="74"/>
      <c r="BY77" s="74"/>
      <c r="BZ77" s="75"/>
    </row>
    <row r="78" spans="1:78" ht="13.5" customHeight="1" x14ac:dyDescent="0.15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73"/>
      <c r="BM78" s="74"/>
      <c r="BN78" s="74"/>
      <c r="BO78" s="74"/>
      <c r="BP78" s="74"/>
      <c r="BQ78" s="74"/>
      <c r="BR78" s="74"/>
      <c r="BS78" s="74"/>
      <c r="BT78" s="74"/>
      <c r="BU78" s="74"/>
      <c r="BV78" s="74"/>
      <c r="BW78" s="74"/>
      <c r="BX78" s="74"/>
      <c r="BY78" s="74"/>
      <c r="BZ78" s="75"/>
    </row>
    <row r="79" spans="1:78" ht="13.5" customHeight="1" x14ac:dyDescent="0.15">
      <c r="A79" s="2"/>
      <c r="B79" s="17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4"/>
      <c r="BJ79" s="18"/>
      <c r="BK79" s="2"/>
      <c r="BL79" s="73"/>
      <c r="BM79" s="74"/>
      <c r="BN79" s="74"/>
      <c r="BO79" s="74"/>
      <c r="BP79" s="74"/>
      <c r="BQ79" s="74"/>
      <c r="BR79" s="74"/>
      <c r="BS79" s="74"/>
      <c r="BT79" s="74"/>
      <c r="BU79" s="74"/>
      <c r="BV79" s="74"/>
      <c r="BW79" s="74"/>
      <c r="BX79" s="74"/>
      <c r="BY79" s="74"/>
      <c r="BZ79" s="75"/>
    </row>
    <row r="80" spans="1:78" ht="13.5" customHeight="1" x14ac:dyDescent="0.15">
      <c r="A80" s="2"/>
      <c r="B80" s="17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4"/>
      <c r="BJ80" s="18"/>
      <c r="BK80" s="2"/>
      <c r="BL80" s="73"/>
      <c r="BM80" s="74"/>
      <c r="BN80" s="74"/>
      <c r="BO80" s="74"/>
      <c r="BP80" s="74"/>
      <c r="BQ80" s="74"/>
      <c r="BR80" s="74"/>
      <c r="BS80" s="74"/>
      <c r="BT80" s="74"/>
      <c r="BU80" s="74"/>
      <c r="BV80" s="74"/>
      <c r="BW80" s="74"/>
      <c r="BX80" s="74"/>
      <c r="BY80" s="74"/>
      <c r="BZ80" s="75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4"/>
      <c r="V81" s="4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4"/>
      <c r="AP81" s="4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4"/>
      <c r="BJ81" s="18"/>
      <c r="BK81" s="2"/>
      <c r="BL81" s="73"/>
      <c r="BM81" s="74"/>
      <c r="BN81" s="74"/>
      <c r="BO81" s="74"/>
      <c r="BP81" s="74"/>
      <c r="BQ81" s="74"/>
      <c r="BR81" s="74"/>
      <c r="BS81" s="74"/>
      <c r="BT81" s="74"/>
      <c r="BU81" s="74"/>
      <c r="BV81" s="74"/>
      <c r="BW81" s="74"/>
      <c r="BX81" s="74"/>
      <c r="BY81" s="74"/>
      <c r="BZ81" s="7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6"/>
      <c r="BM82" s="77"/>
      <c r="BN82" s="77"/>
      <c r="BO82" s="77"/>
      <c r="BP82" s="77"/>
      <c r="BQ82" s="77"/>
      <c r="BR82" s="77"/>
      <c r="BS82" s="77"/>
      <c r="BT82" s="77"/>
      <c r="BU82" s="77"/>
      <c r="BV82" s="77"/>
      <c r="BW82" s="77"/>
      <c r="BX82" s="77"/>
      <c r="BY82" s="77"/>
      <c r="BZ82" s="78"/>
    </row>
    <row r="83" spans="1:78" x14ac:dyDescent="0.15">
      <c r="C83" s="26"/>
    </row>
    <row r="84" spans="1:78" hidden="1" x14ac:dyDescent="0.15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15">
      <c r="B85" s="27"/>
      <c r="C85" s="27"/>
      <c r="D85" s="27"/>
      <c r="E85" s="27" t="str">
        <f>データ!AH6</f>
        <v>【110.27】</v>
      </c>
      <c r="F85" s="27" t="str">
        <f>データ!AS6</f>
        <v>【1.15】</v>
      </c>
      <c r="G85" s="27" t="str">
        <f>データ!BD6</f>
        <v>【260.31】</v>
      </c>
      <c r="H85" s="27" t="str">
        <f>データ!BO6</f>
        <v>【275.67】</v>
      </c>
      <c r="I85" s="27" t="str">
        <f>データ!BZ6</f>
        <v>【100.05】</v>
      </c>
      <c r="J85" s="27" t="str">
        <f>データ!CK6</f>
        <v>【166.40】</v>
      </c>
      <c r="K85" s="27" t="str">
        <f>データ!CV6</f>
        <v>【60.69】</v>
      </c>
      <c r="L85" s="27" t="str">
        <f>データ!DG6</f>
        <v>【89.82】</v>
      </c>
      <c r="M85" s="27" t="str">
        <f>データ!DR6</f>
        <v>【50.19】</v>
      </c>
      <c r="N85" s="27" t="str">
        <f>データ!EC6</f>
        <v>【20.63】</v>
      </c>
      <c r="O85" s="27" t="str">
        <f>データ!EN6</f>
        <v>【0.69】</v>
      </c>
    </row>
  </sheetData>
  <sheetProtection algorithmName="SHA-512" hashValue="b4ffLX8d07bfhn67l5xRBVaQy6puZA3pprDMUnUYA9KBwE4EKAcRPXkL76WgDz1zGFzNkidasD9+6IKhbakoyQ==" saltValue="048nVY0zdaZ0/UCdWDAixQ==" spinCount="100000" sheet="1" objects="1" scenarios="1" formatCells="0" formatColumns="0" formatRows="0"/>
  <mergeCells count="44"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42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43</v>
      </c>
      <c r="B3" s="30" t="s">
        <v>44</v>
      </c>
      <c r="C3" s="30" t="s">
        <v>45</v>
      </c>
      <c r="D3" s="30" t="s">
        <v>46</v>
      </c>
      <c r="E3" s="30" t="s">
        <v>47</v>
      </c>
      <c r="F3" s="30" t="s">
        <v>48</v>
      </c>
      <c r="G3" s="30" t="s">
        <v>49</v>
      </c>
      <c r="H3" s="88" t="s">
        <v>50</v>
      </c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90"/>
      <c r="X3" s="94" t="s">
        <v>51</v>
      </c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 t="s">
        <v>52</v>
      </c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</row>
    <row r="4" spans="1:144" x14ac:dyDescent="0.15">
      <c r="A4" s="29" t="s">
        <v>53</v>
      </c>
      <c r="B4" s="31"/>
      <c r="C4" s="31"/>
      <c r="D4" s="31"/>
      <c r="E4" s="31"/>
      <c r="F4" s="31"/>
      <c r="G4" s="31"/>
      <c r="H4" s="91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3"/>
      <c r="X4" s="87" t="s">
        <v>54</v>
      </c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 t="s">
        <v>55</v>
      </c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 t="s">
        <v>56</v>
      </c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 t="s">
        <v>57</v>
      </c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 t="s">
        <v>58</v>
      </c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 t="s">
        <v>59</v>
      </c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 t="s">
        <v>60</v>
      </c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 t="s">
        <v>61</v>
      </c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 t="s">
        <v>62</v>
      </c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 t="s">
        <v>63</v>
      </c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 t="s">
        <v>64</v>
      </c>
      <c r="EE4" s="87"/>
      <c r="EF4" s="87"/>
      <c r="EG4" s="87"/>
      <c r="EH4" s="87"/>
      <c r="EI4" s="87"/>
      <c r="EJ4" s="87"/>
      <c r="EK4" s="87"/>
      <c r="EL4" s="87"/>
      <c r="EM4" s="87"/>
      <c r="EN4" s="87"/>
    </row>
    <row r="5" spans="1:144" x14ac:dyDescent="0.15">
      <c r="A5" s="29" t="s">
        <v>65</v>
      </c>
      <c r="B5" s="32"/>
      <c r="C5" s="32"/>
      <c r="D5" s="32"/>
      <c r="E5" s="32"/>
      <c r="F5" s="32"/>
      <c r="G5" s="32"/>
      <c r="H5" s="33" t="s">
        <v>66</v>
      </c>
      <c r="I5" s="33" t="s">
        <v>67</v>
      </c>
      <c r="J5" s="33" t="s">
        <v>68</v>
      </c>
      <c r="K5" s="33" t="s">
        <v>69</v>
      </c>
      <c r="L5" s="33" t="s">
        <v>70</v>
      </c>
      <c r="M5" s="33" t="s">
        <v>5</v>
      </c>
      <c r="N5" s="33" t="s">
        <v>71</v>
      </c>
      <c r="O5" s="33" t="s">
        <v>72</v>
      </c>
      <c r="P5" s="33" t="s">
        <v>73</v>
      </c>
      <c r="Q5" s="33" t="s">
        <v>74</v>
      </c>
      <c r="R5" s="33" t="s">
        <v>75</v>
      </c>
      <c r="S5" s="33" t="s">
        <v>76</v>
      </c>
      <c r="T5" s="33" t="s">
        <v>77</v>
      </c>
      <c r="U5" s="33" t="s">
        <v>78</v>
      </c>
      <c r="V5" s="33" t="s">
        <v>79</v>
      </c>
      <c r="W5" s="33" t="s">
        <v>80</v>
      </c>
      <c r="X5" s="33" t="s">
        <v>81</v>
      </c>
      <c r="Y5" s="33" t="s">
        <v>82</v>
      </c>
      <c r="Z5" s="33" t="s">
        <v>83</v>
      </c>
      <c r="AA5" s="33" t="s">
        <v>84</v>
      </c>
      <c r="AB5" s="33" t="s">
        <v>85</v>
      </c>
      <c r="AC5" s="33" t="s">
        <v>86</v>
      </c>
      <c r="AD5" s="33" t="s">
        <v>87</v>
      </c>
      <c r="AE5" s="33" t="s">
        <v>88</v>
      </c>
      <c r="AF5" s="33" t="s">
        <v>89</v>
      </c>
      <c r="AG5" s="33" t="s">
        <v>90</v>
      </c>
      <c r="AH5" s="33" t="s">
        <v>29</v>
      </c>
      <c r="AI5" s="33" t="s">
        <v>81</v>
      </c>
      <c r="AJ5" s="33" t="s">
        <v>82</v>
      </c>
      <c r="AK5" s="33" t="s">
        <v>83</v>
      </c>
      <c r="AL5" s="33" t="s">
        <v>84</v>
      </c>
      <c r="AM5" s="33" t="s">
        <v>85</v>
      </c>
      <c r="AN5" s="33" t="s">
        <v>86</v>
      </c>
      <c r="AO5" s="33" t="s">
        <v>87</v>
      </c>
      <c r="AP5" s="33" t="s">
        <v>88</v>
      </c>
      <c r="AQ5" s="33" t="s">
        <v>89</v>
      </c>
      <c r="AR5" s="33" t="s">
        <v>90</v>
      </c>
      <c r="AS5" s="33" t="s">
        <v>91</v>
      </c>
      <c r="AT5" s="33" t="s">
        <v>81</v>
      </c>
      <c r="AU5" s="33" t="s">
        <v>82</v>
      </c>
      <c r="AV5" s="33" t="s">
        <v>83</v>
      </c>
      <c r="AW5" s="33" t="s">
        <v>84</v>
      </c>
      <c r="AX5" s="33" t="s">
        <v>85</v>
      </c>
      <c r="AY5" s="33" t="s">
        <v>86</v>
      </c>
      <c r="AZ5" s="33" t="s">
        <v>87</v>
      </c>
      <c r="BA5" s="33" t="s">
        <v>88</v>
      </c>
      <c r="BB5" s="33" t="s">
        <v>89</v>
      </c>
      <c r="BC5" s="33" t="s">
        <v>90</v>
      </c>
      <c r="BD5" s="33" t="s">
        <v>91</v>
      </c>
      <c r="BE5" s="33" t="s">
        <v>81</v>
      </c>
      <c r="BF5" s="33" t="s">
        <v>82</v>
      </c>
      <c r="BG5" s="33" t="s">
        <v>83</v>
      </c>
      <c r="BH5" s="33" t="s">
        <v>84</v>
      </c>
      <c r="BI5" s="33" t="s">
        <v>85</v>
      </c>
      <c r="BJ5" s="33" t="s">
        <v>86</v>
      </c>
      <c r="BK5" s="33" t="s">
        <v>87</v>
      </c>
      <c r="BL5" s="33" t="s">
        <v>88</v>
      </c>
      <c r="BM5" s="33" t="s">
        <v>89</v>
      </c>
      <c r="BN5" s="33" t="s">
        <v>90</v>
      </c>
      <c r="BO5" s="33" t="s">
        <v>91</v>
      </c>
      <c r="BP5" s="33" t="s">
        <v>81</v>
      </c>
      <c r="BQ5" s="33" t="s">
        <v>82</v>
      </c>
      <c r="BR5" s="33" t="s">
        <v>83</v>
      </c>
      <c r="BS5" s="33" t="s">
        <v>84</v>
      </c>
      <c r="BT5" s="33" t="s">
        <v>85</v>
      </c>
      <c r="BU5" s="33" t="s">
        <v>86</v>
      </c>
      <c r="BV5" s="33" t="s">
        <v>87</v>
      </c>
      <c r="BW5" s="33" t="s">
        <v>88</v>
      </c>
      <c r="BX5" s="33" t="s">
        <v>89</v>
      </c>
      <c r="BY5" s="33" t="s">
        <v>90</v>
      </c>
      <c r="BZ5" s="33" t="s">
        <v>91</v>
      </c>
      <c r="CA5" s="33" t="s">
        <v>81</v>
      </c>
      <c r="CB5" s="33" t="s">
        <v>82</v>
      </c>
      <c r="CC5" s="33" t="s">
        <v>83</v>
      </c>
      <c r="CD5" s="33" t="s">
        <v>84</v>
      </c>
      <c r="CE5" s="33" t="s">
        <v>85</v>
      </c>
      <c r="CF5" s="33" t="s">
        <v>86</v>
      </c>
      <c r="CG5" s="33" t="s">
        <v>87</v>
      </c>
      <c r="CH5" s="33" t="s">
        <v>88</v>
      </c>
      <c r="CI5" s="33" t="s">
        <v>89</v>
      </c>
      <c r="CJ5" s="33" t="s">
        <v>90</v>
      </c>
      <c r="CK5" s="33" t="s">
        <v>91</v>
      </c>
      <c r="CL5" s="33" t="s">
        <v>81</v>
      </c>
      <c r="CM5" s="33" t="s">
        <v>82</v>
      </c>
      <c r="CN5" s="33" t="s">
        <v>83</v>
      </c>
      <c r="CO5" s="33" t="s">
        <v>84</v>
      </c>
      <c r="CP5" s="33" t="s">
        <v>85</v>
      </c>
      <c r="CQ5" s="33" t="s">
        <v>86</v>
      </c>
      <c r="CR5" s="33" t="s">
        <v>87</v>
      </c>
      <c r="CS5" s="33" t="s">
        <v>88</v>
      </c>
      <c r="CT5" s="33" t="s">
        <v>89</v>
      </c>
      <c r="CU5" s="33" t="s">
        <v>90</v>
      </c>
      <c r="CV5" s="33" t="s">
        <v>91</v>
      </c>
      <c r="CW5" s="33" t="s">
        <v>81</v>
      </c>
      <c r="CX5" s="33" t="s">
        <v>82</v>
      </c>
      <c r="CY5" s="33" t="s">
        <v>83</v>
      </c>
      <c r="CZ5" s="33" t="s">
        <v>84</v>
      </c>
      <c r="DA5" s="33" t="s">
        <v>85</v>
      </c>
      <c r="DB5" s="33" t="s">
        <v>86</v>
      </c>
      <c r="DC5" s="33" t="s">
        <v>87</v>
      </c>
      <c r="DD5" s="33" t="s">
        <v>88</v>
      </c>
      <c r="DE5" s="33" t="s">
        <v>89</v>
      </c>
      <c r="DF5" s="33" t="s">
        <v>90</v>
      </c>
      <c r="DG5" s="33" t="s">
        <v>91</v>
      </c>
      <c r="DH5" s="33" t="s">
        <v>81</v>
      </c>
      <c r="DI5" s="33" t="s">
        <v>82</v>
      </c>
      <c r="DJ5" s="33" t="s">
        <v>83</v>
      </c>
      <c r="DK5" s="33" t="s">
        <v>84</v>
      </c>
      <c r="DL5" s="33" t="s">
        <v>85</v>
      </c>
      <c r="DM5" s="33" t="s">
        <v>86</v>
      </c>
      <c r="DN5" s="33" t="s">
        <v>87</v>
      </c>
      <c r="DO5" s="33" t="s">
        <v>88</v>
      </c>
      <c r="DP5" s="33" t="s">
        <v>89</v>
      </c>
      <c r="DQ5" s="33" t="s">
        <v>90</v>
      </c>
      <c r="DR5" s="33" t="s">
        <v>91</v>
      </c>
      <c r="DS5" s="33" t="s">
        <v>81</v>
      </c>
      <c r="DT5" s="33" t="s">
        <v>82</v>
      </c>
      <c r="DU5" s="33" t="s">
        <v>83</v>
      </c>
      <c r="DV5" s="33" t="s">
        <v>84</v>
      </c>
      <c r="DW5" s="33" t="s">
        <v>85</v>
      </c>
      <c r="DX5" s="33" t="s">
        <v>86</v>
      </c>
      <c r="DY5" s="33" t="s">
        <v>87</v>
      </c>
      <c r="DZ5" s="33" t="s">
        <v>88</v>
      </c>
      <c r="EA5" s="33" t="s">
        <v>89</v>
      </c>
      <c r="EB5" s="33" t="s">
        <v>90</v>
      </c>
      <c r="EC5" s="33" t="s">
        <v>91</v>
      </c>
      <c r="ED5" s="33" t="s">
        <v>81</v>
      </c>
      <c r="EE5" s="33" t="s">
        <v>82</v>
      </c>
      <c r="EF5" s="33" t="s">
        <v>83</v>
      </c>
      <c r="EG5" s="33" t="s">
        <v>84</v>
      </c>
      <c r="EH5" s="33" t="s">
        <v>85</v>
      </c>
      <c r="EI5" s="33" t="s">
        <v>86</v>
      </c>
      <c r="EJ5" s="33" t="s">
        <v>87</v>
      </c>
      <c r="EK5" s="33" t="s">
        <v>88</v>
      </c>
      <c r="EL5" s="33" t="s">
        <v>89</v>
      </c>
      <c r="EM5" s="33" t="s">
        <v>90</v>
      </c>
      <c r="EN5" s="33" t="s">
        <v>91</v>
      </c>
    </row>
    <row r="6" spans="1:144" s="37" customFormat="1" x14ac:dyDescent="0.15">
      <c r="A6" s="29" t="s">
        <v>92</v>
      </c>
      <c r="B6" s="34">
        <f>B7</f>
        <v>2020</v>
      </c>
      <c r="C6" s="34">
        <f t="shared" ref="C6:W6" si="3">C7</f>
        <v>43249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1</v>
      </c>
      <c r="H6" s="34" t="str">
        <f t="shared" si="3"/>
        <v>宮城県　川崎町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末端給水事業</v>
      </c>
      <c r="L6" s="34" t="str">
        <f t="shared" si="3"/>
        <v>A8</v>
      </c>
      <c r="M6" s="34" t="str">
        <f t="shared" si="3"/>
        <v>非設置</v>
      </c>
      <c r="N6" s="35" t="str">
        <f t="shared" si="3"/>
        <v>-</v>
      </c>
      <c r="O6" s="35">
        <f t="shared" si="3"/>
        <v>59.34</v>
      </c>
      <c r="P6" s="35">
        <f t="shared" si="3"/>
        <v>95.85</v>
      </c>
      <c r="Q6" s="35">
        <f t="shared" si="3"/>
        <v>4455</v>
      </c>
      <c r="R6" s="35">
        <f t="shared" si="3"/>
        <v>8593</v>
      </c>
      <c r="S6" s="35">
        <f t="shared" si="3"/>
        <v>270.77</v>
      </c>
      <c r="T6" s="35">
        <f t="shared" si="3"/>
        <v>31.74</v>
      </c>
      <c r="U6" s="35">
        <f t="shared" si="3"/>
        <v>8228</v>
      </c>
      <c r="V6" s="35">
        <f t="shared" si="3"/>
        <v>47.31</v>
      </c>
      <c r="W6" s="35">
        <f t="shared" si="3"/>
        <v>173.92</v>
      </c>
      <c r="X6" s="36">
        <f>IF(X7="",NA(),X7)</f>
        <v>103.6</v>
      </c>
      <c r="Y6" s="36">
        <f t="shared" ref="Y6:AG6" si="4">IF(Y7="",NA(),Y7)</f>
        <v>108.37</v>
      </c>
      <c r="Z6" s="36">
        <f t="shared" si="4"/>
        <v>104.59</v>
      </c>
      <c r="AA6" s="36">
        <f t="shared" si="4"/>
        <v>107.45</v>
      </c>
      <c r="AB6" s="36">
        <f t="shared" si="4"/>
        <v>111.01</v>
      </c>
      <c r="AC6" s="36">
        <f t="shared" si="4"/>
        <v>107.95</v>
      </c>
      <c r="AD6" s="36">
        <f t="shared" si="4"/>
        <v>104.47</v>
      </c>
      <c r="AE6" s="36">
        <f t="shared" si="4"/>
        <v>103.81</v>
      </c>
      <c r="AF6" s="36">
        <f t="shared" si="4"/>
        <v>104.35</v>
      </c>
      <c r="AG6" s="36">
        <f t="shared" si="4"/>
        <v>105.34</v>
      </c>
      <c r="AH6" s="35" t="str">
        <f>IF(AH7="","",IF(AH7="-","【-】","【"&amp;SUBSTITUTE(TEXT(AH7,"#,##0.00"),"-","△")&amp;"】"))</f>
        <v>【110.27】</v>
      </c>
      <c r="AI6" s="35">
        <f>IF(AI7="",NA(),AI7)</f>
        <v>0</v>
      </c>
      <c r="AJ6" s="35">
        <f t="shared" ref="AJ6:AR6" si="5">IF(AJ7="",NA(),AJ7)</f>
        <v>0</v>
      </c>
      <c r="AK6" s="35">
        <f t="shared" si="5"/>
        <v>0</v>
      </c>
      <c r="AL6" s="35">
        <f t="shared" si="5"/>
        <v>0</v>
      </c>
      <c r="AM6" s="35">
        <f t="shared" si="5"/>
        <v>0</v>
      </c>
      <c r="AN6" s="36">
        <f t="shared" si="5"/>
        <v>12.44</v>
      </c>
      <c r="AO6" s="36">
        <f t="shared" si="5"/>
        <v>16.399999999999999</v>
      </c>
      <c r="AP6" s="36">
        <f t="shared" si="5"/>
        <v>25.66</v>
      </c>
      <c r="AQ6" s="36">
        <f t="shared" si="5"/>
        <v>21.69</v>
      </c>
      <c r="AR6" s="36">
        <f t="shared" si="5"/>
        <v>24.04</v>
      </c>
      <c r="AS6" s="35" t="str">
        <f>IF(AS7="","",IF(AS7="-","【-】","【"&amp;SUBSTITUTE(TEXT(AS7,"#,##0.00"),"-","△")&amp;"】"))</f>
        <v>【1.15】</v>
      </c>
      <c r="AT6" s="36">
        <f>IF(AT7="",NA(),AT7)</f>
        <v>394.17</v>
      </c>
      <c r="AU6" s="36">
        <f t="shared" ref="AU6:BC6" si="6">IF(AU7="",NA(),AU7)</f>
        <v>266.25</v>
      </c>
      <c r="AV6" s="36">
        <f t="shared" si="6"/>
        <v>262.89</v>
      </c>
      <c r="AW6" s="36">
        <f t="shared" si="6"/>
        <v>222.35</v>
      </c>
      <c r="AX6" s="36">
        <f t="shared" si="6"/>
        <v>207.12</v>
      </c>
      <c r="AY6" s="36">
        <f t="shared" si="6"/>
        <v>371.89</v>
      </c>
      <c r="AZ6" s="36">
        <f t="shared" si="6"/>
        <v>293.23</v>
      </c>
      <c r="BA6" s="36">
        <f t="shared" si="6"/>
        <v>300.14</v>
      </c>
      <c r="BB6" s="36">
        <f t="shared" si="6"/>
        <v>301.04000000000002</v>
      </c>
      <c r="BC6" s="36">
        <f t="shared" si="6"/>
        <v>305.08</v>
      </c>
      <c r="BD6" s="35" t="str">
        <f>IF(BD7="","",IF(BD7="-","【-】","【"&amp;SUBSTITUTE(TEXT(BD7,"#,##0.00"),"-","△")&amp;"】"))</f>
        <v>【260.31】</v>
      </c>
      <c r="BE6" s="36">
        <f>IF(BE7="",NA(),BE7)</f>
        <v>689.54</v>
      </c>
      <c r="BF6" s="36">
        <f t="shared" ref="BF6:BN6" si="7">IF(BF7="",NA(),BF7)</f>
        <v>679.57</v>
      </c>
      <c r="BG6" s="36">
        <f t="shared" si="7"/>
        <v>638.72</v>
      </c>
      <c r="BH6" s="36">
        <f t="shared" si="7"/>
        <v>617.34</v>
      </c>
      <c r="BI6" s="36">
        <f t="shared" si="7"/>
        <v>576.41</v>
      </c>
      <c r="BJ6" s="36">
        <f t="shared" si="7"/>
        <v>483.11</v>
      </c>
      <c r="BK6" s="36">
        <f t="shared" si="7"/>
        <v>542.29999999999995</v>
      </c>
      <c r="BL6" s="36">
        <f t="shared" si="7"/>
        <v>566.65</v>
      </c>
      <c r="BM6" s="36">
        <f t="shared" si="7"/>
        <v>551.62</v>
      </c>
      <c r="BN6" s="36">
        <f t="shared" si="7"/>
        <v>585.59</v>
      </c>
      <c r="BO6" s="35" t="str">
        <f>IF(BO7="","",IF(BO7="-","【-】","【"&amp;SUBSTITUTE(TEXT(BO7,"#,##0.00"),"-","△")&amp;"】"))</f>
        <v>【275.67】</v>
      </c>
      <c r="BP6" s="36">
        <f>IF(BP7="",NA(),BP7)</f>
        <v>86.62</v>
      </c>
      <c r="BQ6" s="36">
        <f t="shared" ref="BQ6:BY6" si="8">IF(BQ7="",NA(),BQ7)</f>
        <v>88.79</v>
      </c>
      <c r="BR6" s="36">
        <f t="shared" si="8"/>
        <v>87.47</v>
      </c>
      <c r="BS6" s="36">
        <f t="shared" si="8"/>
        <v>93.84</v>
      </c>
      <c r="BT6" s="36">
        <f t="shared" si="8"/>
        <v>98.55</v>
      </c>
      <c r="BU6" s="36">
        <f t="shared" si="8"/>
        <v>93.28</v>
      </c>
      <c r="BV6" s="36">
        <f t="shared" si="8"/>
        <v>87.51</v>
      </c>
      <c r="BW6" s="36">
        <f t="shared" si="8"/>
        <v>84.77</v>
      </c>
      <c r="BX6" s="36">
        <f t="shared" si="8"/>
        <v>87.11</v>
      </c>
      <c r="BY6" s="36">
        <f t="shared" si="8"/>
        <v>82.78</v>
      </c>
      <c r="BZ6" s="35" t="str">
        <f>IF(BZ7="","",IF(BZ7="-","【-】","【"&amp;SUBSTITUTE(TEXT(BZ7,"#,##0.00"),"-","△")&amp;"】"))</f>
        <v>【100.05】</v>
      </c>
      <c r="CA6" s="36">
        <f>IF(CA7="",NA(),CA7)</f>
        <v>304.70999999999998</v>
      </c>
      <c r="CB6" s="36">
        <f t="shared" ref="CB6:CJ6" si="9">IF(CB7="",NA(),CB7)</f>
        <v>297.14</v>
      </c>
      <c r="CC6" s="36">
        <f t="shared" si="9"/>
        <v>300.37</v>
      </c>
      <c r="CD6" s="36">
        <f t="shared" si="9"/>
        <v>279.10000000000002</v>
      </c>
      <c r="CE6" s="36">
        <f t="shared" si="9"/>
        <v>266.77999999999997</v>
      </c>
      <c r="CF6" s="36">
        <f t="shared" si="9"/>
        <v>208.29</v>
      </c>
      <c r="CG6" s="36">
        <f t="shared" si="9"/>
        <v>218.42</v>
      </c>
      <c r="CH6" s="36">
        <f t="shared" si="9"/>
        <v>227.27</v>
      </c>
      <c r="CI6" s="36">
        <f t="shared" si="9"/>
        <v>223.98</v>
      </c>
      <c r="CJ6" s="36">
        <f t="shared" si="9"/>
        <v>225.09</v>
      </c>
      <c r="CK6" s="35" t="str">
        <f>IF(CK7="","",IF(CK7="-","【-】","【"&amp;SUBSTITUTE(TEXT(CK7,"#,##0.00"),"-","△")&amp;"】"))</f>
        <v>【166.40】</v>
      </c>
      <c r="CL6" s="36">
        <f>IF(CL7="",NA(),CL7)</f>
        <v>36.6</v>
      </c>
      <c r="CM6" s="36">
        <f t="shared" ref="CM6:CU6" si="10">IF(CM7="",NA(),CM7)</f>
        <v>35.64</v>
      </c>
      <c r="CN6" s="36">
        <f t="shared" si="10"/>
        <v>35.81</v>
      </c>
      <c r="CO6" s="36">
        <f t="shared" si="10"/>
        <v>36.94</v>
      </c>
      <c r="CP6" s="36">
        <f t="shared" si="10"/>
        <v>36.29</v>
      </c>
      <c r="CQ6" s="36">
        <f t="shared" si="10"/>
        <v>49.32</v>
      </c>
      <c r="CR6" s="36">
        <f t="shared" si="10"/>
        <v>50.24</v>
      </c>
      <c r="CS6" s="36">
        <f t="shared" si="10"/>
        <v>50.29</v>
      </c>
      <c r="CT6" s="36">
        <f t="shared" si="10"/>
        <v>49.64</v>
      </c>
      <c r="CU6" s="36">
        <f t="shared" si="10"/>
        <v>49.38</v>
      </c>
      <c r="CV6" s="35" t="str">
        <f>IF(CV7="","",IF(CV7="-","【-】","【"&amp;SUBSTITUTE(TEXT(CV7,"#,##0.00"),"-","△")&amp;"】"))</f>
        <v>【60.69】</v>
      </c>
      <c r="CW6" s="36">
        <f>IF(CW7="",NA(),CW7)</f>
        <v>76.31</v>
      </c>
      <c r="CX6" s="36">
        <f t="shared" ref="CX6:DF6" si="11">IF(CX7="",NA(),CX7)</f>
        <v>78.84</v>
      </c>
      <c r="CY6" s="36">
        <f t="shared" si="11"/>
        <v>79.31</v>
      </c>
      <c r="CZ6" s="36">
        <f t="shared" si="11"/>
        <v>77.42</v>
      </c>
      <c r="DA6" s="36">
        <f t="shared" si="11"/>
        <v>78.97</v>
      </c>
      <c r="DB6" s="36">
        <f t="shared" si="11"/>
        <v>79.34</v>
      </c>
      <c r="DC6" s="36">
        <f t="shared" si="11"/>
        <v>78.650000000000006</v>
      </c>
      <c r="DD6" s="36">
        <f t="shared" si="11"/>
        <v>77.73</v>
      </c>
      <c r="DE6" s="36">
        <f t="shared" si="11"/>
        <v>78.09</v>
      </c>
      <c r="DF6" s="36">
        <f t="shared" si="11"/>
        <v>78.010000000000005</v>
      </c>
      <c r="DG6" s="35" t="str">
        <f>IF(DG7="","",IF(DG7="-","【-】","【"&amp;SUBSTITUTE(TEXT(DG7,"#,##0.00"),"-","△")&amp;"】"))</f>
        <v>【89.82】</v>
      </c>
      <c r="DH6" s="36">
        <f>IF(DH7="",NA(),DH7)</f>
        <v>48.9</v>
      </c>
      <c r="DI6" s="36">
        <f t="shared" ref="DI6:DQ6" si="12">IF(DI7="",NA(),DI7)</f>
        <v>49.19</v>
      </c>
      <c r="DJ6" s="36">
        <f t="shared" si="12"/>
        <v>50.37</v>
      </c>
      <c r="DK6" s="36">
        <f t="shared" si="12"/>
        <v>50.79</v>
      </c>
      <c r="DL6" s="36">
        <f t="shared" si="12"/>
        <v>52.01</v>
      </c>
      <c r="DM6" s="36">
        <f t="shared" si="12"/>
        <v>48.3</v>
      </c>
      <c r="DN6" s="36">
        <f t="shared" si="12"/>
        <v>45.14</v>
      </c>
      <c r="DO6" s="36">
        <f t="shared" si="12"/>
        <v>45.85</v>
      </c>
      <c r="DP6" s="36">
        <f t="shared" si="12"/>
        <v>47.31</v>
      </c>
      <c r="DQ6" s="36">
        <f t="shared" si="12"/>
        <v>47.5</v>
      </c>
      <c r="DR6" s="35" t="str">
        <f>IF(DR7="","",IF(DR7="-","【-】","【"&amp;SUBSTITUTE(TEXT(DR7,"#,##0.00"),"-","△")&amp;"】"))</f>
        <v>【50.19】</v>
      </c>
      <c r="DS6" s="36">
        <f>IF(DS7="",NA(),DS7)</f>
        <v>3.27</v>
      </c>
      <c r="DT6" s="36">
        <f t="shared" ref="DT6:EB6" si="13">IF(DT7="",NA(),DT7)</f>
        <v>1.32</v>
      </c>
      <c r="DU6" s="36">
        <f t="shared" si="13"/>
        <v>3.04</v>
      </c>
      <c r="DV6" s="36">
        <f t="shared" si="13"/>
        <v>2.44</v>
      </c>
      <c r="DW6" s="36">
        <f t="shared" si="13"/>
        <v>1.84</v>
      </c>
      <c r="DX6" s="36">
        <f t="shared" si="13"/>
        <v>12.43</v>
      </c>
      <c r="DY6" s="36">
        <f t="shared" si="13"/>
        <v>13.58</v>
      </c>
      <c r="DZ6" s="36">
        <f t="shared" si="13"/>
        <v>14.13</v>
      </c>
      <c r="EA6" s="36">
        <f t="shared" si="13"/>
        <v>16.77</v>
      </c>
      <c r="EB6" s="36">
        <f t="shared" si="13"/>
        <v>17.399999999999999</v>
      </c>
      <c r="EC6" s="35" t="str">
        <f>IF(EC7="","",IF(EC7="-","【-】","【"&amp;SUBSTITUTE(TEXT(EC7,"#,##0.00"),"-","△")&amp;"】"))</f>
        <v>【20.63】</v>
      </c>
      <c r="ED6" s="36">
        <f>IF(ED7="",NA(),ED7)</f>
        <v>0.53</v>
      </c>
      <c r="EE6" s="36">
        <f t="shared" ref="EE6:EM6" si="14">IF(EE7="",NA(),EE7)</f>
        <v>2.3199999999999998</v>
      </c>
      <c r="EF6" s="36">
        <f t="shared" si="14"/>
        <v>1.42</v>
      </c>
      <c r="EG6" s="36">
        <f t="shared" si="14"/>
        <v>0.88</v>
      </c>
      <c r="EH6" s="36">
        <f t="shared" si="14"/>
        <v>1.48</v>
      </c>
      <c r="EI6" s="36">
        <f t="shared" si="14"/>
        <v>0.46</v>
      </c>
      <c r="EJ6" s="36">
        <f t="shared" si="14"/>
        <v>0.44</v>
      </c>
      <c r="EK6" s="36">
        <f t="shared" si="14"/>
        <v>0.52</v>
      </c>
      <c r="EL6" s="36">
        <f t="shared" si="14"/>
        <v>0.47</v>
      </c>
      <c r="EM6" s="36">
        <f t="shared" si="14"/>
        <v>0.4</v>
      </c>
      <c r="EN6" s="35" t="str">
        <f>IF(EN7="","",IF(EN7="-","【-】","【"&amp;SUBSTITUTE(TEXT(EN7,"#,##0.00"),"-","△")&amp;"】"))</f>
        <v>【0.69】</v>
      </c>
    </row>
    <row r="7" spans="1:144" s="37" customFormat="1" x14ac:dyDescent="0.15">
      <c r="A7" s="29"/>
      <c r="B7" s="38">
        <v>2020</v>
      </c>
      <c r="C7" s="38">
        <v>43249</v>
      </c>
      <c r="D7" s="38">
        <v>46</v>
      </c>
      <c r="E7" s="38">
        <v>1</v>
      </c>
      <c r="F7" s="38">
        <v>0</v>
      </c>
      <c r="G7" s="38">
        <v>1</v>
      </c>
      <c r="H7" s="38" t="s">
        <v>93</v>
      </c>
      <c r="I7" s="38" t="s">
        <v>94</v>
      </c>
      <c r="J7" s="38" t="s">
        <v>95</v>
      </c>
      <c r="K7" s="38" t="s">
        <v>96</v>
      </c>
      <c r="L7" s="38" t="s">
        <v>97</v>
      </c>
      <c r="M7" s="38" t="s">
        <v>98</v>
      </c>
      <c r="N7" s="39" t="s">
        <v>99</v>
      </c>
      <c r="O7" s="39">
        <v>59.34</v>
      </c>
      <c r="P7" s="39">
        <v>95.85</v>
      </c>
      <c r="Q7" s="39">
        <v>4455</v>
      </c>
      <c r="R7" s="39">
        <v>8593</v>
      </c>
      <c r="S7" s="39">
        <v>270.77</v>
      </c>
      <c r="T7" s="39">
        <v>31.74</v>
      </c>
      <c r="U7" s="39">
        <v>8228</v>
      </c>
      <c r="V7" s="39">
        <v>47.31</v>
      </c>
      <c r="W7" s="39">
        <v>173.92</v>
      </c>
      <c r="X7" s="39">
        <v>103.6</v>
      </c>
      <c r="Y7" s="39">
        <v>108.37</v>
      </c>
      <c r="Z7" s="39">
        <v>104.59</v>
      </c>
      <c r="AA7" s="39">
        <v>107.45</v>
      </c>
      <c r="AB7" s="39">
        <v>111.01</v>
      </c>
      <c r="AC7" s="39">
        <v>107.95</v>
      </c>
      <c r="AD7" s="39">
        <v>104.47</v>
      </c>
      <c r="AE7" s="39">
        <v>103.81</v>
      </c>
      <c r="AF7" s="39">
        <v>104.35</v>
      </c>
      <c r="AG7" s="39">
        <v>105.34</v>
      </c>
      <c r="AH7" s="39">
        <v>110.27</v>
      </c>
      <c r="AI7" s="39">
        <v>0</v>
      </c>
      <c r="AJ7" s="39">
        <v>0</v>
      </c>
      <c r="AK7" s="39">
        <v>0</v>
      </c>
      <c r="AL7" s="39">
        <v>0</v>
      </c>
      <c r="AM7" s="39">
        <v>0</v>
      </c>
      <c r="AN7" s="39">
        <v>12.44</v>
      </c>
      <c r="AO7" s="39">
        <v>16.399999999999999</v>
      </c>
      <c r="AP7" s="39">
        <v>25.66</v>
      </c>
      <c r="AQ7" s="39">
        <v>21.69</v>
      </c>
      <c r="AR7" s="39">
        <v>24.04</v>
      </c>
      <c r="AS7" s="39">
        <v>1.1499999999999999</v>
      </c>
      <c r="AT7" s="39">
        <v>394.17</v>
      </c>
      <c r="AU7" s="39">
        <v>266.25</v>
      </c>
      <c r="AV7" s="39">
        <v>262.89</v>
      </c>
      <c r="AW7" s="39">
        <v>222.35</v>
      </c>
      <c r="AX7" s="39">
        <v>207.12</v>
      </c>
      <c r="AY7" s="39">
        <v>371.89</v>
      </c>
      <c r="AZ7" s="39">
        <v>293.23</v>
      </c>
      <c r="BA7" s="39">
        <v>300.14</v>
      </c>
      <c r="BB7" s="39">
        <v>301.04000000000002</v>
      </c>
      <c r="BC7" s="39">
        <v>305.08</v>
      </c>
      <c r="BD7" s="39">
        <v>260.31</v>
      </c>
      <c r="BE7" s="39">
        <v>689.54</v>
      </c>
      <c r="BF7" s="39">
        <v>679.57</v>
      </c>
      <c r="BG7" s="39">
        <v>638.72</v>
      </c>
      <c r="BH7" s="39">
        <v>617.34</v>
      </c>
      <c r="BI7" s="39">
        <v>576.41</v>
      </c>
      <c r="BJ7" s="39">
        <v>483.11</v>
      </c>
      <c r="BK7" s="39">
        <v>542.29999999999995</v>
      </c>
      <c r="BL7" s="39">
        <v>566.65</v>
      </c>
      <c r="BM7" s="39">
        <v>551.62</v>
      </c>
      <c r="BN7" s="39">
        <v>585.59</v>
      </c>
      <c r="BO7" s="39">
        <v>275.67</v>
      </c>
      <c r="BP7" s="39">
        <v>86.62</v>
      </c>
      <c r="BQ7" s="39">
        <v>88.79</v>
      </c>
      <c r="BR7" s="39">
        <v>87.47</v>
      </c>
      <c r="BS7" s="39">
        <v>93.84</v>
      </c>
      <c r="BT7" s="39">
        <v>98.55</v>
      </c>
      <c r="BU7" s="39">
        <v>93.28</v>
      </c>
      <c r="BV7" s="39">
        <v>87.51</v>
      </c>
      <c r="BW7" s="39">
        <v>84.77</v>
      </c>
      <c r="BX7" s="39">
        <v>87.11</v>
      </c>
      <c r="BY7" s="39">
        <v>82.78</v>
      </c>
      <c r="BZ7" s="39">
        <v>100.05</v>
      </c>
      <c r="CA7" s="39">
        <v>304.70999999999998</v>
      </c>
      <c r="CB7" s="39">
        <v>297.14</v>
      </c>
      <c r="CC7" s="39">
        <v>300.37</v>
      </c>
      <c r="CD7" s="39">
        <v>279.10000000000002</v>
      </c>
      <c r="CE7" s="39">
        <v>266.77999999999997</v>
      </c>
      <c r="CF7" s="39">
        <v>208.29</v>
      </c>
      <c r="CG7" s="39">
        <v>218.42</v>
      </c>
      <c r="CH7" s="39">
        <v>227.27</v>
      </c>
      <c r="CI7" s="39">
        <v>223.98</v>
      </c>
      <c r="CJ7" s="39">
        <v>225.09</v>
      </c>
      <c r="CK7" s="39">
        <v>166.4</v>
      </c>
      <c r="CL7" s="39">
        <v>36.6</v>
      </c>
      <c r="CM7" s="39">
        <v>35.64</v>
      </c>
      <c r="CN7" s="39">
        <v>35.81</v>
      </c>
      <c r="CO7" s="39">
        <v>36.94</v>
      </c>
      <c r="CP7" s="39">
        <v>36.29</v>
      </c>
      <c r="CQ7" s="39">
        <v>49.32</v>
      </c>
      <c r="CR7" s="39">
        <v>50.24</v>
      </c>
      <c r="CS7" s="39">
        <v>50.29</v>
      </c>
      <c r="CT7" s="39">
        <v>49.64</v>
      </c>
      <c r="CU7" s="39">
        <v>49.38</v>
      </c>
      <c r="CV7" s="39">
        <v>60.69</v>
      </c>
      <c r="CW7" s="39">
        <v>76.31</v>
      </c>
      <c r="CX7" s="39">
        <v>78.84</v>
      </c>
      <c r="CY7" s="39">
        <v>79.31</v>
      </c>
      <c r="CZ7" s="39">
        <v>77.42</v>
      </c>
      <c r="DA7" s="39">
        <v>78.97</v>
      </c>
      <c r="DB7" s="39">
        <v>79.34</v>
      </c>
      <c r="DC7" s="39">
        <v>78.650000000000006</v>
      </c>
      <c r="DD7" s="39">
        <v>77.73</v>
      </c>
      <c r="DE7" s="39">
        <v>78.09</v>
      </c>
      <c r="DF7" s="39">
        <v>78.010000000000005</v>
      </c>
      <c r="DG7" s="39">
        <v>89.82</v>
      </c>
      <c r="DH7" s="39">
        <v>48.9</v>
      </c>
      <c r="DI7" s="39">
        <v>49.19</v>
      </c>
      <c r="DJ7" s="39">
        <v>50.37</v>
      </c>
      <c r="DK7" s="39">
        <v>50.79</v>
      </c>
      <c r="DL7" s="39">
        <v>52.01</v>
      </c>
      <c r="DM7" s="39">
        <v>48.3</v>
      </c>
      <c r="DN7" s="39">
        <v>45.14</v>
      </c>
      <c r="DO7" s="39">
        <v>45.85</v>
      </c>
      <c r="DP7" s="39">
        <v>47.31</v>
      </c>
      <c r="DQ7" s="39">
        <v>47.5</v>
      </c>
      <c r="DR7" s="39">
        <v>50.19</v>
      </c>
      <c r="DS7" s="39">
        <v>3.27</v>
      </c>
      <c r="DT7" s="39">
        <v>1.32</v>
      </c>
      <c r="DU7" s="39">
        <v>3.04</v>
      </c>
      <c r="DV7" s="39">
        <v>2.44</v>
      </c>
      <c r="DW7" s="39">
        <v>1.84</v>
      </c>
      <c r="DX7" s="39">
        <v>12.43</v>
      </c>
      <c r="DY7" s="39">
        <v>13.58</v>
      </c>
      <c r="DZ7" s="39">
        <v>14.13</v>
      </c>
      <c r="EA7" s="39">
        <v>16.77</v>
      </c>
      <c r="EB7" s="39">
        <v>17.399999999999999</v>
      </c>
      <c r="EC7" s="39">
        <v>20.63</v>
      </c>
      <c r="ED7" s="39">
        <v>0.53</v>
      </c>
      <c r="EE7" s="39">
        <v>2.3199999999999998</v>
      </c>
      <c r="EF7" s="39">
        <v>1.42</v>
      </c>
      <c r="EG7" s="39">
        <v>0.88</v>
      </c>
      <c r="EH7" s="39">
        <v>1.48</v>
      </c>
      <c r="EI7" s="39">
        <v>0.46</v>
      </c>
      <c r="EJ7" s="39">
        <v>0.44</v>
      </c>
      <c r="EK7" s="39">
        <v>0.52</v>
      </c>
      <c r="EL7" s="39">
        <v>0.47</v>
      </c>
      <c r="EM7" s="39">
        <v>0.4</v>
      </c>
      <c r="EN7" s="39">
        <v>0.69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 x14ac:dyDescent="0.15">
      <c r="A9" s="42"/>
      <c r="B9" s="42" t="s">
        <v>100</v>
      </c>
      <c r="C9" s="42" t="s">
        <v>101</v>
      </c>
      <c r="D9" s="42" t="s">
        <v>102</v>
      </c>
      <c r="E9" s="42" t="s">
        <v>103</v>
      </c>
      <c r="F9" s="42" t="s">
        <v>104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2" t="s">
        <v>44</v>
      </c>
      <c r="B10" s="43">
        <f t="shared" ref="B10:D10" si="15">DATEVALUE($B7+12-B11&amp;"/1/"&amp;B12)</f>
        <v>46753</v>
      </c>
      <c r="C10" s="43">
        <f t="shared" si="15"/>
        <v>47119</v>
      </c>
      <c r="D10" s="43">
        <f t="shared" si="15"/>
        <v>47484</v>
      </c>
      <c r="E10" s="44">
        <f>DATEVALUE($B7+12-E11&amp;"/1/"&amp;E12)</f>
        <v>47849</v>
      </c>
      <c r="F10" s="44">
        <f>DATEVALUE($B7+12-F11&amp;"/1/"&amp;F12)</f>
        <v>48215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106</v>
      </c>
    </row>
    <row r="13" spans="1:144" x14ac:dyDescent="0.15">
      <c r="B13" t="s">
        <v>107</v>
      </c>
      <c r="C13" t="s">
        <v>108</v>
      </c>
      <c r="D13" t="s">
        <v>109</v>
      </c>
      <c r="E13" t="s">
        <v>110</v>
      </c>
      <c r="F13" t="s">
        <v>111</v>
      </c>
      <c r="G13" t="s">
        <v>112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2022-01-28T01:34:33Z</cp:lastPrinted>
  <dcterms:created xsi:type="dcterms:W3CDTF">2021-12-03T06:43:30Z</dcterms:created>
  <dcterms:modified xsi:type="dcterms:W3CDTF">2022-01-28T01:34:34Z</dcterms:modified>
  <cp:category/>
</cp:coreProperties>
</file>