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v-f007\共有\12上下水道課\Water\総務係\18_経営分析比較表\R03提出\"/>
    </mc:Choice>
  </mc:AlternateContent>
  <workbookProtection workbookAlgorithmName="SHA-512" workbookHashValue="L8wo46iJmOg2BPvEeBXXvoARNbEs6hK//19hgjBxmPs3axEYM1lcpkh9FnRJGITiLtGFxG8vbeC8awiZR5OTdw==" workbookSaltValue="7Y7XPstP5mlXXMwF9oY0l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<sst xmlns="http://schemas.openxmlformats.org/spreadsheetml/2006/main" count="228" uniqueCount="114">
  <si>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</si>
  <si>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</si>
  <si>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</si>
  <si>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</si>
  <si>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</si>
  <si>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</si>
  <si>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</si>
  <si>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</si>
  <si>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</si>
  <si>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</si>
  <si>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</si>
  <si>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</si>
  <si>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</si>
  <si>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</si>
  <si>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</si>
  <si>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</si>
  <si>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</si>
  <si>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</si>
  <si>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</si>
  <si>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</si>
  <si>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</si>
  <si>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</si>
  <si>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</si>
  <si>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</si>
  <si>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</si>
  <si>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</si>
  <si>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</si>
  <si>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</si>
  <si>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</si>
  <si>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</si>
  <si>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</si>
  <si>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</si>
  <si>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</si>
  <si>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</si>
  <si>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</si>
  <si>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</si>
  <si>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</si>
  <si>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</si>
  <si>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</si>
  <si>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</si>
  <si>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</si>
  <si>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</si>
  <si>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</si>
  <si>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</si>
  <si>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</si>
  <si>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</si>
  <si>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</si>
  <si>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</si>
  <si>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</si>
  <si>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</si>
  <si>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</si>
  <si>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</si>
  <si>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</si>
  <si>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</si>
  <si>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</si>
  <si>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</si>
  <si>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</si>
  <si>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</si>
  <si>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</si>
  <si>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</si>
  <si>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</si>
  <si>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</si>
  <si>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</si>
  <si>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</si>
  <si>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</si>
  <si>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</si>
  <si>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</si>
  <si>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</si>
  <si>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</si>
  <si>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</si>
  <si>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</si>
  <si>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</si>
  <si>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</si>
  <si>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</si>
  <si>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</si>
  <si>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</si>
  <si>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</si>
  <si>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</si>
  <si>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</si>
  <si>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</si>
  <si>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</si>
  <si>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</si>
  <si>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</si>
  <si>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</si>
  <si>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</si>
  <si>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</si>
  <si>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</si>
  <si>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</si>
  <si>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</si>
  <si>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</si>
  <si>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</si>
  <si>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</si>
  <si>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</si>
  <si>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柴田町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</si>
  <si>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</si>
  <si>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</si>
  <si>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</si>
  <si>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</si>
  <si>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</si>
  <si>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</si>
  <si>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</si>
  <si>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</si>
  <si>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</si>
  <si>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</si>
  <si>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</si>
  <si>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</si>
  <si>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</si>
  <si>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</si>
  <si>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</si>
  <si>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</si>
  <si>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</si>
  <si>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流動比率・料金回収率は、平成28年度から引き続き100％を超え、類似団体の平均も超えている。また、累積欠損金比率は0％を継続している。これらの結果から健全な経営状況であるといえる。経常収支比率の伸び率が大きいのは、消費税率引き上げに伴う水道料金の改正と受水費単価の改正が大きな要因と思われる。
　企業債残高対給水収益比率は、類似団体平均値と比較し約53％であり、平成28年度以降は減少傾向となっている。これは、建設改良費の財源を企業債に依存せず、企業債借入額を抑えており、今後も企業債借入額を抑えていく予定である。
　給水原価は、類似団体平均値を上回っている。これは、当町の経費の半分を受水費が占めており受水単価が高いことが要因と考えられる。
　有収率は、類似団体の平均値を上回っており、前年度と比較しても数値は向上しているが、過去に比べると伸び悩んでいるのが実状であり、それを改善するために漏水の原因となる老朽管の布設替え工事の推進が必要と考える。
　</t>
    <rPh sb="57" eb="64">
      <t>ルイセキケッソンキンヒリツ</t>
    </rPh>
    <rPh sb="68" eb="70">
      <t>ケイゾク</t>
    </rPh>
    <rPh sb="79" eb="81">
      <t>ケッカ</t>
    </rPh>
    <rPh sb="98" eb="104">
      <t>ケイジョウシュウシヒリツ</t>
    </rPh>
    <rPh sb="105" eb="106">
      <t>ノ</t>
    </rPh>
    <rPh sb="107" eb="108">
      <t>リツ</t>
    </rPh>
    <rPh sb="109" eb="110">
      <t>オオ</t>
    </rPh>
    <rPh sb="115" eb="120">
      <t>ショウヒゼイリツヒ</t>
    </rPh>
    <rPh sb="121" eb="122">
      <t>ア</t>
    </rPh>
    <rPh sb="124" eb="125">
      <t>トモナ</t>
    </rPh>
    <rPh sb="126" eb="130">
      <t>スイドウリョウキン</t>
    </rPh>
    <rPh sb="131" eb="133">
      <t>カイセイ</t>
    </rPh>
    <rPh sb="134" eb="139">
      <t>ジュスイヒタンカ</t>
    </rPh>
    <rPh sb="170" eb="172">
      <t>ルイジ</t>
    </rPh>
    <rPh sb="172" eb="174">
      <t>ダンタイ</t>
    </rPh>
    <rPh sb="174" eb="177">
      <t>ヘイキンチ</t>
    </rPh>
    <rPh sb="178" eb="180">
      <t>ヒカク</t>
    </rPh>
    <rPh sb="181" eb="182">
      <t>ヤク</t>
    </rPh>
    <rPh sb="189" eb="191">
      <t>ヘイセイ</t>
    </rPh>
    <rPh sb="193" eb="195">
      <t>ネンド</t>
    </rPh>
    <rPh sb="195" eb="197">
      <t>イコウ</t>
    </rPh>
    <rPh sb="198" eb="202">
      <t>ゲンショウケイコウ</t>
    </rPh>
    <rPh sb="331" eb="334">
      <t>ユウシュウリツ</t>
    </rPh>
    <rPh sb="336" eb="340">
      <t>ルイジダンタイ</t>
    </rPh>
    <rPh sb="341" eb="344">
      <t>ヘイキンチ</t>
    </rPh>
    <rPh sb="345" eb="347">
      <t>ウワマワ</t>
    </rPh>
    <rPh sb="352" eb="355">
      <t>ゼンネンド</t>
    </rPh>
    <rPh sb="356" eb="358">
      <t>ヒカク</t>
    </rPh>
    <rPh sb="361" eb="363">
      <t>スウチ</t>
    </rPh>
    <rPh sb="364" eb="366">
      <t>コウジョウ</t>
    </rPh>
    <rPh sb="372" eb="374">
      <t>カコ</t>
    </rPh>
    <rPh sb="375" eb="376">
      <t>クラ</t>
    </rPh>
    <rPh sb="379" eb="380">
      <t>ノ</t>
    </rPh>
    <rPh sb="381" eb="382">
      <t>ナヤ</t>
    </rPh>
    <rPh sb="388" eb="390">
      <t>ジツジョウ</t>
    </rPh>
    <rPh sb="404" eb="406">
      <t>ロウスイ</t>
    </rPh>
    <rPh sb="407" eb="409">
      <t>ゲンイン</t>
    </rPh>
    <rPh sb="412" eb="415">
      <t>ロウキュウカン</t>
    </rPh>
    <rPh sb="416" eb="419">
      <t>フセツカ</t>
    </rPh>
    <rPh sb="420" eb="422">
      <t>コウジ</t>
    </rPh>
    <rPh sb="423" eb="425">
      <t>スイシン</t>
    </rPh>
    <rPh sb="426" eb="428">
      <t>ヒツヨウ</t>
    </rPh>
    <rPh sb="429" eb="430">
      <t>カンガ</t>
    </rPh>
    <phoneticPr fontId="4"/>
  </si>
  <si>
    <t>　有形固定資産減価償却率は、類似団体平均値を上回っている。これは、現在使用していない休止施設を残置していることが要因と考えられる。これらの施設は計画的に順次撤去していく考えである。
　管路経年化率は類似団体平均値を上回っている。老朽管路を減少させるためには、新たに耐用年数を経過する管路延長以上の布設替を行う必要がある。しかし、現在の人員配置では不可能と考えるため、現状では漏水の多発地区を優先的に管路更新を進める考えである。
　管路更新率が類似団体平均値を下回っているが、これは管路の更新箇所を重点地区に集中した結果と思われる。</t>
    <rPh sb="42" eb="44">
      <t>キュウシ</t>
    </rPh>
    <rPh sb="47" eb="49">
      <t>ザンチ</t>
    </rPh>
    <rPh sb="92" eb="94">
      <t>カンロ</t>
    </rPh>
    <rPh sb="94" eb="97">
      <t>ケイネンカ</t>
    </rPh>
    <rPh sb="97" eb="98">
      <t>リツ</t>
    </rPh>
    <rPh sb="103" eb="106">
      <t>ヘイキンチ</t>
    </rPh>
    <rPh sb="199" eb="203">
      <t>カンロコウシン</t>
    </rPh>
    <rPh sb="204" eb="205">
      <t>スス</t>
    </rPh>
    <rPh sb="229" eb="230">
      <t>シタ</t>
    </rPh>
    <rPh sb="240" eb="242">
      <t>カンロ</t>
    </rPh>
    <rPh sb="243" eb="245">
      <t>コウシン</t>
    </rPh>
    <rPh sb="245" eb="247">
      <t>カショ</t>
    </rPh>
    <rPh sb="248" eb="252">
      <t>ジュウテンチク</t>
    </rPh>
    <rPh sb="253" eb="255">
      <t>シュウチュウ</t>
    </rPh>
    <rPh sb="257" eb="259">
      <t>ケッカ</t>
    </rPh>
    <rPh sb="260" eb="261">
      <t>オモ</t>
    </rPh>
    <phoneticPr fontId="4"/>
  </si>
  <si>
    <t>　本町の水道事業は、費用削減の効果もあり経営的には安定していると考えられる。その一方で、今後の給水人口の減少は避けられない状況であり、水需要減少を踏まえた料金制度の見直し、さらには広域連携や官民連携による事業費の削減を検討していくべきと考える。
　管路経年化率は類似団体平均値を上回り、さらには毎年度上昇する傾向にあることから、今後の対策として計画的に更新事業を実施しなければならないと考える。しかし、水道施設を含めた更新事業を計画的に行うためには人的配置が必要であるが、精通した技術職員が続けて退職したため、今後、計画的な人材育成（技術継承）が大きな課題と考えている。</t>
    <rPh sb="40" eb="42">
      <t>イッポウ</t>
    </rPh>
    <rPh sb="44" eb="46">
      <t>コンゴ</t>
    </rPh>
    <rPh sb="47" eb="51">
      <t>キュウスイジンコウ</t>
    </rPh>
    <rPh sb="52" eb="54">
      <t>ゲンショウ</t>
    </rPh>
    <rPh sb="55" eb="56">
      <t>サ</t>
    </rPh>
    <rPh sb="61" eb="63">
      <t>ジョウキョウ</t>
    </rPh>
    <rPh sb="67" eb="72">
      <t>ミズジュヨウゲンショウ</t>
    </rPh>
    <rPh sb="73" eb="74">
      <t>フ</t>
    </rPh>
    <rPh sb="77" eb="81">
      <t>リョウキンセイド</t>
    </rPh>
    <rPh sb="82" eb="84">
      <t>ミナオ</t>
    </rPh>
    <rPh sb="90" eb="94">
      <t>コウイキレンケイ</t>
    </rPh>
    <rPh sb="95" eb="99">
      <t>カンミンレンケイ</t>
    </rPh>
    <rPh sb="102" eb="105">
      <t>ジギョウヒ</t>
    </rPh>
    <rPh sb="106" eb="108">
      <t>サクゲン</t>
    </rPh>
    <rPh sb="109" eb="111">
      <t>ケントウ</t>
    </rPh>
    <rPh sb="118" eb="119">
      <t>カンガ</t>
    </rPh>
    <rPh sb="147" eb="150">
      <t>マイネンド</t>
    </rPh>
    <rPh sb="150" eb="152">
      <t>ジョウショウ</t>
    </rPh>
    <rPh sb="154" eb="156">
      <t>ケイコウ</t>
    </rPh>
    <rPh sb="167" eb="169">
      <t>タイサク</t>
    </rPh>
    <rPh sb="201" eb="203">
      <t>スイドウ</t>
    </rPh>
    <rPh sb="203" eb="205">
      <t>シセツ</t>
    </rPh>
    <rPh sb="206" eb="207">
      <t>フク</t>
    </rPh>
    <rPh sb="214" eb="217">
      <t>ケイカクテキ</t>
    </rPh>
    <rPh sb="236" eb="238">
      <t>セイツウ</t>
    </rPh>
    <rPh sb="240" eb="242">
      <t>ギジュツ</t>
    </rPh>
    <rPh sb="245" eb="246">
      <t>ツヅ</t>
    </rPh>
    <rPh sb="255" eb="257">
      <t>コンゴ</t>
    </rPh>
    <rPh sb="258" eb="261">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</si>
</sst>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0.73</c:v>
                </c:pt>
                <c:pt idx="1">
                  <c:v>0.88</c:v>
                </c:pt>
                <c:pt idx="2">
                  <c:v>0.79</c:v>
                </c:pt>
                <c:pt idx="3">
                  <c:v>0.59</c:v>
                </c:pt>
                <c:pt idx="4">
                  <c:v>0.44</c:v>
                </c:pt>
              </c:numCache>
            </c:numRef>
          </c:val>
          <c:extLst>
            <c:ext xmlns:c16="http://schemas.microsoft.com/office/drawing/2014/chart" uri="{C3380CC4-5D6E-409C-BE32-E72D297353CC}">
              <c16:uniqueId val="{00000000-411B-41F8-A9FB-7F2101A9F1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411B-41F8-A9FB-7F2101A9F1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55.08</c:v>
                </c:pt>
                <c:pt idx="1">
                  <c:v>63.08</c:v>
                </c:pt>
                <c:pt idx="2">
                  <c:v>63.25</c:v>
                </c:pt>
                <c:pt idx="3">
                  <c:v>63.81</c:v>
                </c:pt>
                <c:pt idx="4">
                  <c:v>64.63</c:v>
                </c:pt>
              </c:numCache>
            </c:numRef>
          </c:val>
          <c:extLst>
            <c:ext xmlns:c16="http://schemas.microsoft.com/office/drawing/2014/chart" uri="{C3380CC4-5D6E-409C-BE32-E72D297353CC}">
              <c16:uniqueId val="{00000000-D5D2-4287-AF77-3E1D6CA6FB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D5D2-4287-AF77-3E1D6CA6FB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90.72</c:v>
                </c:pt>
                <c:pt idx="1">
                  <c:v>90.34</c:v>
                </c:pt>
                <c:pt idx="2">
                  <c:v>89.12</c:v>
                </c:pt>
                <c:pt idx="3">
                  <c:v>86.96</c:v>
                </c:pt>
                <c:pt idx="4">
                  <c:v>87.19</c:v>
                </c:pt>
              </c:numCache>
            </c:numRef>
          </c:val>
          <c:extLst>
            <c:ext xmlns:c16="http://schemas.microsoft.com/office/drawing/2014/chart" uri="{C3380CC4-5D6E-409C-BE32-E72D297353CC}">
              <c16:uniqueId val="{00000000-D47D-47CB-AABA-88592A0834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D47D-47CB-AABA-88592A0834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123.1</c:v>
                </c:pt>
                <c:pt idx="1">
                  <c:v>115.85</c:v>
                </c:pt>
                <c:pt idx="2">
                  <c:v>118.8</c:v>
                </c:pt>
                <c:pt idx="3">
                  <c:v>116.62</c:v>
                </c:pt>
                <c:pt idx="4">
                  <c:v>131.76</c:v>
                </c:pt>
              </c:numCache>
            </c:numRef>
          </c:val>
          <c:extLst>
            <c:ext xmlns:c16="http://schemas.microsoft.com/office/drawing/2014/chart" uri="{C3380CC4-5D6E-409C-BE32-E72D297353CC}">
              <c16:uniqueId val="{00000000-CDA5-42D9-8791-49379A92EA3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CDA5-42D9-8791-49379A92EA3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52.18</c:v>
                </c:pt>
                <c:pt idx="1">
                  <c:v>52.03</c:v>
                </c:pt>
                <c:pt idx="2">
                  <c:v>52.42</c:v>
                </c:pt>
                <c:pt idx="3">
                  <c:v>53.35</c:v>
                </c:pt>
                <c:pt idx="4">
                  <c:v>54.37</c:v>
                </c:pt>
              </c:numCache>
            </c:numRef>
          </c:val>
          <c:extLst>
            <c:ext xmlns:c16="http://schemas.microsoft.com/office/drawing/2014/chart" uri="{C3380CC4-5D6E-409C-BE32-E72D297353CC}">
              <c16:uniqueId val="{00000000-A5D0-4065-A87D-8D86E2E045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A5D0-4065-A87D-8D86E2E045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25.4</c:v>
                </c:pt>
                <c:pt idx="1">
                  <c:v>30.04</c:v>
                </c:pt>
                <c:pt idx="2">
                  <c:v>30.4</c:v>
                </c:pt>
                <c:pt idx="3">
                  <c:v>31.99</c:v>
                </c:pt>
                <c:pt idx="4">
                  <c:v>32.06</c:v>
                </c:pt>
              </c:numCache>
            </c:numRef>
          </c:val>
          <c:extLst>
            <c:ext xmlns:c16="http://schemas.microsoft.com/office/drawing/2014/chart" uri="{C3380CC4-5D6E-409C-BE32-E72D297353CC}">
              <c16:uniqueId val="{00000000-5B27-462D-ACE7-79DD3DCBD68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5B27-462D-ACE7-79DD3DCBD68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B7-4920-99F7-661397AD7C7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68B7-4920-99F7-661397AD7C7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494.89</c:v>
                </c:pt>
                <c:pt idx="1">
                  <c:v>469.94</c:v>
                </c:pt>
                <c:pt idx="2">
                  <c:v>481.83</c:v>
                </c:pt>
                <c:pt idx="3">
                  <c:v>443.7</c:v>
                </c:pt>
                <c:pt idx="4">
                  <c:v>544.02</c:v>
                </c:pt>
              </c:numCache>
            </c:numRef>
          </c:val>
          <c:extLst>
            <c:ext xmlns:c16="http://schemas.microsoft.com/office/drawing/2014/chart" uri="{C3380CC4-5D6E-409C-BE32-E72D297353CC}">
              <c16:uniqueId val="{00000000-601E-4388-823F-BFF4DEF0C25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601E-4388-823F-BFF4DEF0C25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246.95</c:v>
                </c:pt>
                <c:pt idx="1">
                  <c:v>237.23</c:v>
                </c:pt>
                <c:pt idx="2">
                  <c:v>227.58</c:v>
                </c:pt>
                <c:pt idx="3">
                  <c:v>220.03</c:v>
                </c:pt>
                <c:pt idx="4">
                  <c:v>209.61</c:v>
                </c:pt>
              </c:numCache>
            </c:numRef>
          </c:val>
          <c:extLst>
            <c:ext xmlns:c16="http://schemas.microsoft.com/office/drawing/2014/chart" uri="{C3380CC4-5D6E-409C-BE32-E72D297353CC}">
              <c16:uniqueId val="{00000000-FF6E-4031-959F-0DAF80DB7C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FF6E-4031-959F-0DAF80DB7C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118.24</c:v>
                </c:pt>
                <c:pt idx="1">
                  <c:v>111.05</c:v>
                </c:pt>
                <c:pt idx="2">
                  <c:v>114.5</c:v>
                </c:pt>
                <c:pt idx="3">
                  <c:v>112.02</c:v>
                </c:pt>
                <c:pt idx="4">
                  <c:v>126.98</c:v>
                </c:pt>
              </c:numCache>
            </c:numRef>
          </c:val>
          <c:extLst>
            <c:ext xmlns:c16="http://schemas.microsoft.com/office/drawing/2014/chart" uri="{C3380CC4-5D6E-409C-BE32-E72D297353CC}">
              <c16:uniqueId val="{00000000-8C9B-44C2-BA72-26AD522CA9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8C9B-44C2-BA72-26AD522CA9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227.72</c:v>
                </c:pt>
                <c:pt idx="1">
                  <c:v>243.89</c:v>
                </c:pt>
                <c:pt idx="2">
                  <c:v>238.06</c:v>
                </c:pt>
                <c:pt idx="3">
                  <c:v>245.83</c:v>
                </c:pt>
                <c:pt idx="4">
                  <c:v>215.92</c:v>
                </c:pt>
              </c:numCache>
            </c:numRef>
          </c:val>
          <c:extLst>
            <c:ext xmlns:c16="http://schemas.microsoft.com/office/drawing/2014/chart" uri="{C3380CC4-5D6E-409C-BE32-E72D297353CC}">
              <c16:uniqueId val="{00000000-8D65-4E35-8AAC-DC8175552A0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8D65-4E35-8AAC-DC8175552A0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54" zoomScale="75" zoomScaleNormal="75" workbookViewId="0">
      <selection activeCell="BO86" sqref="BO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柴田町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37598</v>
      </c>
      <c r="AM8" s="71"/>
      <c r="AN8" s="71"/>
      <c r="AO8" s="71"/>
      <c r="AP8" s="71"/>
      <c r="AQ8" s="71"/>
      <c r="AR8" s="71"/>
      <c r="AS8" s="71"/>
      <c r="AT8" s="67">
        <f>データ!$S$6</f>
        <v>54.03</v>
      </c>
      <c r="AU8" s="68"/>
      <c r="AV8" s="68"/>
      <c r="AW8" s="68"/>
      <c r="AX8" s="68"/>
      <c r="AY8" s="68"/>
      <c r="AZ8" s="68"/>
      <c r="BA8" s="68"/>
      <c r="BB8" s="70">
        <f>データ!$T$6</f>
        <v>695.87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64.86</v>
      </c>
      <c r="J10" s="68"/>
      <c r="K10" s="68"/>
      <c r="L10" s="68"/>
      <c r="M10" s="68"/>
      <c r="N10" s="68"/>
      <c r="O10" s="69"/>
      <c r="P10" s="70">
        <f>データ!$P$6</f>
        <v>99.91</v>
      </c>
      <c r="Q10" s="70"/>
      <c r="R10" s="70"/>
      <c r="S10" s="70"/>
      <c r="T10" s="70"/>
      <c r="U10" s="70"/>
      <c r="V10" s="70"/>
      <c r="W10" s="71">
        <f>データ!$Q$6</f>
        <v>3619</v>
      </c>
      <c r="X10" s="71"/>
      <c r="Y10" s="71"/>
      <c r="Z10" s="71"/>
      <c r="AA10" s="71"/>
      <c r="AB10" s="71"/>
      <c r="AC10" s="71"/>
      <c r="AD10" s="2"/>
      <c r="AE10" s="2"/>
      <c r="AF10" s="2"/>
      <c r="AG10" s="2"/>
      <c r="AH10" s="4"/>
      <c r="AI10" s="4"/>
      <c r="AJ10" s="4"/>
      <c r="AK10" s="4"/>
      <c r="AL10" s="71">
        <f>データ!$U$6</f>
        <v>37366</v>
      </c>
      <c r="AM10" s="71"/>
      <c r="AN10" s="71"/>
      <c r="AO10" s="71"/>
      <c r="AP10" s="71"/>
      <c r="AQ10" s="71"/>
      <c r="AR10" s="71"/>
      <c r="AS10" s="71"/>
      <c r="AT10" s="67">
        <f>データ!$V$6</f>
        <v>54.03</v>
      </c>
      <c r="AU10" s="68"/>
      <c r="AV10" s="68"/>
      <c r="AW10" s="68"/>
      <c r="AX10" s="68"/>
      <c r="AY10" s="68"/>
      <c r="AZ10" s="68"/>
      <c r="BA10" s="68"/>
      <c r="BB10" s="70">
        <f>データ!$W$6</f>
        <v>691.58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flNJQ108glKHcVgmESM83oQHKMoyugRQZcCWNjp5qbf9NqwRDs/R5rzFDVu6gV5VXNFigWV9YfjYMsaQ3NKLg==" saltValue="bM0pWZFi/crxNy0AGgmL5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43231</v>
      </c>
      <c r="D6" s="34">
        <f t="shared" si="3"/>
        <v>46</v>
      </c>
      <c r="E6" s="34">
        <f t="shared" si="3"/>
        <v>1</v>
      </c>
      <c r="F6" s="34">
        <f t="shared" si="3"/>
        <v>0</v>
      </c>
      <c r="G6" s="34">
        <f t="shared" si="3"/>
        <v>1</v>
      </c>
      <c r="H6" s="34" t="str">
        <f t="shared" si="3"/>
        <v>宮城県　柴田町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64.86</v>
      </c>
      <c r="P6" s="35">
        <f t="shared" si="3"/>
        <v>99.91</v>
      </c>
      <c r="Q6" s="35">
        <f t="shared" si="3"/>
        <v>3619</v>
      </c>
      <c r="R6" s="35">
        <f t="shared" si="3"/>
        <v>37598</v>
      </c>
      <c r="S6" s="35">
        <f t="shared" si="3"/>
        <v>54.03</v>
      </c>
      <c r="T6" s="35">
        <f t="shared" si="3"/>
        <v>695.87</v>
      </c>
      <c r="U6" s="35">
        <f t="shared" si="3"/>
        <v>37366</v>
      </c>
      <c r="V6" s="35">
        <f t="shared" si="3"/>
        <v>54.03</v>
      </c>
      <c r="W6" s="35">
        <f t="shared" si="3"/>
        <v>691.58</v>
      </c>
      <c r="X6" s="36">
        <f>IF(X7="",NA(),X7)</f>
        <v>123.1</v>
      </c>
      <c r="Y6" s="36">
        <f t="shared" ref="Y6:AG6" si="4">IF(Y7="",NA(),Y7)</f>
        <v>115.85</v>
      </c>
      <c r="Z6" s="36">
        <f t="shared" si="4"/>
        <v>118.8</v>
      </c>
      <c r="AA6" s="36">
        <f t="shared" si="4"/>
        <v>116.62</v>
      </c>
      <c r="AB6" s="36">
        <f t="shared" si="4"/>
        <v>131.76</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494.89</v>
      </c>
      <c r="AU6" s="36">
        <f t="shared" ref="AU6:BC6" si="6">IF(AU7="",NA(),AU7)</f>
        <v>469.94</v>
      </c>
      <c r="AV6" s="36">
        <f t="shared" si="6"/>
        <v>481.83</v>
      </c>
      <c r="AW6" s="36">
        <f t="shared" si="6"/>
        <v>443.7</v>
      </c>
      <c r="AX6" s="36">
        <f t="shared" si="6"/>
        <v>544.02</v>
      </c>
      <c r="AY6" s="36">
        <f t="shared" si="6"/>
        <v>377.63</v>
      </c>
      <c r="AZ6" s="36">
        <f t="shared" si="6"/>
        <v>357.34</v>
      </c>
      <c r="BA6" s="36">
        <f t="shared" si="6"/>
        <v>366.03</v>
      </c>
      <c r="BB6" s="36">
        <f t="shared" si="6"/>
        <v>365.18</v>
      </c>
      <c r="BC6" s="36">
        <f t="shared" si="6"/>
        <v>327.77</v>
      </c>
      <c r="BD6" s="35" t="str">
        <f>IF(BD7="","",IF(BD7="-","【-】","【"&amp;SUBSTITUTE(TEXT(BD7,"#,##0.00"),"-","△")&amp;"】"))</f>
        <v>【260.31】</v>
      </c>
      <c r="BE6" s="36">
        <f>IF(BE7="",NA(),BE7)</f>
        <v>246.95</v>
      </c>
      <c r="BF6" s="36">
        <f t="shared" ref="BF6:BN6" si="7">IF(BF7="",NA(),BF7)</f>
        <v>237.23</v>
      </c>
      <c r="BG6" s="36">
        <f t="shared" si="7"/>
        <v>227.58</v>
      </c>
      <c r="BH6" s="36">
        <f t="shared" si="7"/>
        <v>220.03</v>
      </c>
      <c r="BI6" s="36">
        <f t="shared" si="7"/>
        <v>209.61</v>
      </c>
      <c r="BJ6" s="36">
        <f t="shared" si="7"/>
        <v>364.71</v>
      </c>
      <c r="BK6" s="36">
        <f t="shared" si="7"/>
        <v>373.69</v>
      </c>
      <c r="BL6" s="36">
        <f t="shared" si="7"/>
        <v>370.12</v>
      </c>
      <c r="BM6" s="36">
        <f t="shared" si="7"/>
        <v>371.65</v>
      </c>
      <c r="BN6" s="36">
        <f t="shared" si="7"/>
        <v>397.1</v>
      </c>
      <c r="BO6" s="35" t="str">
        <f>IF(BO7="","",IF(BO7="-","【-】","【"&amp;SUBSTITUTE(TEXT(BO7,"#,##0.00"),"-","△")&amp;"】"))</f>
        <v>【275.67】</v>
      </c>
      <c r="BP6" s="36">
        <f>IF(BP7="",NA(),BP7)</f>
        <v>118.24</v>
      </c>
      <c r="BQ6" s="36">
        <f t="shared" ref="BQ6:BY6" si="8">IF(BQ7="",NA(),BQ7)</f>
        <v>111.05</v>
      </c>
      <c r="BR6" s="36">
        <f t="shared" si="8"/>
        <v>114.5</v>
      </c>
      <c r="BS6" s="36">
        <f t="shared" si="8"/>
        <v>112.02</v>
      </c>
      <c r="BT6" s="36">
        <f t="shared" si="8"/>
        <v>126.98</v>
      </c>
      <c r="BU6" s="36">
        <f t="shared" si="8"/>
        <v>100.65</v>
      </c>
      <c r="BV6" s="36">
        <f t="shared" si="8"/>
        <v>99.87</v>
      </c>
      <c r="BW6" s="36">
        <f t="shared" si="8"/>
        <v>100.42</v>
      </c>
      <c r="BX6" s="36">
        <f t="shared" si="8"/>
        <v>98.77</v>
      </c>
      <c r="BY6" s="36">
        <f t="shared" si="8"/>
        <v>95.79</v>
      </c>
      <c r="BZ6" s="35" t="str">
        <f>IF(BZ7="","",IF(BZ7="-","【-】","【"&amp;SUBSTITUTE(TEXT(BZ7,"#,##0.00"),"-","△")&amp;"】"))</f>
        <v>【100.05】</v>
      </c>
      <c r="CA6" s="36">
        <f>IF(CA7="",NA(),CA7)</f>
        <v>227.72</v>
      </c>
      <c r="CB6" s="36">
        <f t="shared" ref="CB6:CJ6" si="9">IF(CB7="",NA(),CB7)</f>
        <v>243.89</v>
      </c>
      <c r="CC6" s="36">
        <f t="shared" si="9"/>
        <v>238.06</v>
      </c>
      <c r="CD6" s="36">
        <f t="shared" si="9"/>
        <v>245.83</v>
      </c>
      <c r="CE6" s="36">
        <f t="shared" si="9"/>
        <v>215.92</v>
      </c>
      <c r="CF6" s="36">
        <f t="shared" si="9"/>
        <v>170.19</v>
      </c>
      <c r="CG6" s="36">
        <f t="shared" si="9"/>
        <v>171.81</v>
      </c>
      <c r="CH6" s="36">
        <f t="shared" si="9"/>
        <v>171.67</v>
      </c>
      <c r="CI6" s="36">
        <f t="shared" si="9"/>
        <v>173.67</v>
      </c>
      <c r="CJ6" s="36">
        <f t="shared" si="9"/>
        <v>171.13</v>
      </c>
      <c r="CK6" s="35" t="str">
        <f>IF(CK7="","",IF(CK7="-","【-】","【"&amp;SUBSTITUTE(TEXT(CK7,"#,##0.00"),"-","△")&amp;"】"))</f>
        <v>【166.40】</v>
      </c>
      <c r="CL6" s="36">
        <f>IF(CL7="",NA(),CL7)</f>
        <v>55.08</v>
      </c>
      <c r="CM6" s="36">
        <f t="shared" ref="CM6:CU6" si="10">IF(CM7="",NA(),CM7)</f>
        <v>63.08</v>
      </c>
      <c r="CN6" s="36">
        <f t="shared" si="10"/>
        <v>63.25</v>
      </c>
      <c r="CO6" s="36">
        <f t="shared" si="10"/>
        <v>63.81</v>
      </c>
      <c r="CP6" s="36">
        <f t="shared" si="10"/>
        <v>64.63</v>
      </c>
      <c r="CQ6" s="36">
        <f t="shared" si="10"/>
        <v>59.01</v>
      </c>
      <c r="CR6" s="36">
        <f t="shared" si="10"/>
        <v>60.03</v>
      </c>
      <c r="CS6" s="36">
        <f t="shared" si="10"/>
        <v>59.74</v>
      </c>
      <c r="CT6" s="36">
        <f t="shared" si="10"/>
        <v>59.67</v>
      </c>
      <c r="CU6" s="36">
        <f t="shared" si="10"/>
        <v>60.12</v>
      </c>
      <c r="CV6" s="35" t="str">
        <f>IF(CV7="","",IF(CV7="-","【-】","【"&amp;SUBSTITUTE(TEXT(CV7,"#,##0.00"),"-","△")&amp;"】"))</f>
        <v>【60.69】</v>
      </c>
      <c r="CW6" s="36">
        <f>IF(CW7="",NA(),CW7)</f>
        <v>90.72</v>
      </c>
      <c r="CX6" s="36">
        <f t="shared" ref="CX6:DF6" si="11">IF(CX7="",NA(),CX7)</f>
        <v>90.34</v>
      </c>
      <c r="CY6" s="36">
        <f t="shared" si="11"/>
        <v>89.12</v>
      </c>
      <c r="CZ6" s="36">
        <f t="shared" si="11"/>
        <v>86.96</v>
      </c>
      <c r="DA6" s="36">
        <f t="shared" si="11"/>
        <v>87.19</v>
      </c>
      <c r="DB6" s="36">
        <f t="shared" si="11"/>
        <v>85.37</v>
      </c>
      <c r="DC6" s="36">
        <f t="shared" si="11"/>
        <v>84.81</v>
      </c>
      <c r="DD6" s="36">
        <f t="shared" si="11"/>
        <v>84.8</v>
      </c>
      <c r="DE6" s="36">
        <f t="shared" si="11"/>
        <v>84.6</v>
      </c>
      <c r="DF6" s="36">
        <f t="shared" si="11"/>
        <v>84.24</v>
      </c>
      <c r="DG6" s="35" t="str">
        <f>IF(DG7="","",IF(DG7="-","【-】","【"&amp;SUBSTITUTE(TEXT(DG7,"#,##0.00"),"-","△")&amp;"】"))</f>
        <v>【89.82】</v>
      </c>
      <c r="DH6" s="36">
        <f>IF(DH7="",NA(),DH7)</f>
        <v>52.18</v>
      </c>
      <c r="DI6" s="36">
        <f t="shared" ref="DI6:DQ6" si="12">IF(DI7="",NA(),DI7)</f>
        <v>52.03</v>
      </c>
      <c r="DJ6" s="36">
        <f t="shared" si="12"/>
        <v>52.42</v>
      </c>
      <c r="DK6" s="36">
        <f t="shared" si="12"/>
        <v>53.35</v>
      </c>
      <c r="DL6" s="36">
        <f t="shared" si="12"/>
        <v>54.37</v>
      </c>
      <c r="DM6" s="36">
        <f t="shared" si="12"/>
        <v>46.9</v>
      </c>
      <c r="DN6" s="36">
        <f t="shared" si="12"/>
        <v>47.28</v>
      </c>
      <c r="DO6" s="36">
        <f t="shared" si="12"/>
        <v>47.66</v>
      </c>
      <c r="DP6" s="36">
        <f t="shared" si="12"/>
        <v>48.17</v>
      </c>
      <c r="DQ6" s="36">
        <f t="shared" si="12"/>
        <v>48.83</v>
      </c>
      <c r="DR6" s="35" t="str">
        <f>IF(DR7="","",IF(DR7="-","【-】","【"&amp;SUBSTITUTE(TEXT(DR7,"#,##0.00"),"-","△")&amp;"】"))</f>
        <v>【50.19】</v>
      </c>
      <c r="DS6" s="36">
        <f>IF(DS7="",NA(),DS7)</f>
        <v>25.4</v>
      </c>
      <c r="DT6" s="36">
        <f t="shared" ref="DT6:EB6" si="13">IF(DT7="",NA(),DT7)</f>
        <v>30.04</v>
      </c>
      <c r="DU6" s="36">
        <f t="shared" si="13"/>
        <v>30.4</v>
      </c>
      <c r="DV6" s="36">
        <f t="shared" si="13"/>
        <v>31.99</v>
      </c>
      <c r="DW6" s="36">
        <f t="shared" si="13"/>
        <v>32.06</v>
      </c>
      <c r="DX6" s="36">
        <f t="shared" si="13"/>
        <v>12.03</v>
      </c>
      <c r="DY6" s="36">
        <f t="shared" si="13"/>
        <v>12.19</v>
      </c>
      <c r="DZ6" s="36">
        <f t="shared" si="13"/>
        <v>15.1</v>
      </c>
      <c r="EA6" s="36">
        <f t="shared" si="13"/>
        <v>17.12</v>
      </c>
      <c r="EB6" s="36">
        <f t="shared" si="13"/>
        <v>18.18</v>
      </c>
      <c r="EC6" s="35" t="str">
        <f>IF(EC7="","",IF(EC7="-","【-】","【"&amp;SUBSTITUTE(TEXT(EC7,"#,##0.00"),"-","△")&amp;"】"))</f>
        <v>【20.63】</v>
      </c>
      <c r="ED6" s="36">
        <f>IF(ED7="",NA(),ED7)</f>
        <v>0.73</v>
      </c>
      <c r="EE6" s="36">
        <f t="shared" ref="EE6:EM6" si="14">IF(EE7="",NA(),EE7)</f>
        <v>0.88</v>
      </c>
      <c r="EF6" s="36">
        <f t="shared" si="14"/>
        <v>0.79</v>
      </c>
      <c r="EG6" s="36">
        <f t="shared" si="14"/>
        <v>0.59</v>
      </c>
      <c r="EH6" s="36">
        <f t="shared" si="14"/>
        <v>0.44</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43231</v>
      </c>
      <c r="D7" s="38">
        <v>46</v>
      </c>
      <c r="E7" s="38">
        <v>1</v>
      </c>
      <c r="F7" s="38">
        <v>0</v>
      </c>
      <c r="G7" s="38">
        <v>1</v>
      </c>
      <c r="H7" s="38" t="s">
        <v>93</v>
      </c>
      <c r="I7" s="38" t="s">
        <v>94</v>
      </c>
      <c r="J7" s="38" t="s">
        <v>95</v>
      </c>
      <c r="K7" s="38" t="s">
        <v>96</v>
      </c>
      <c r="L7" s="38" t="s">
        <v>97</v>
      </c>
      <c r="M7" s="38" t="s">
        <v>98</v>
      </c>
      <c r="N7" s="39" t="s">
        <v>99</v>
      </c>
      <c r="O7" s="39">
        <v>64.86</v>
      </c>
      <c r="P7" s="39">
        <v>99.91</v>
      </c>
      <c r="Q7" s="39">
        <v>3619</v>
      </c>
      <c r="R7" s="39">
        <v>37598</v>
      </c>
      <c r="S7" s="39">
        <v>54.03</v>
      </c>
      <c r="T7" s="39">
        <v>695.87</v>
      </c>
      <c r="U7" s="39">
        <v>37366</v>
      </c>
      <c r="V7" s="39">
        <v>54.03</v>
      </c>
      <c r="W7" s="39">
        <v>691.58</v>
      </c>
      <c r="X7" s="39">
        <v>123.1</v>
      </c>
      <c r="Y7" s="39">
        <v>115.85</v>
      </c>
      <c r="Z7" s="39">
        <v>118.8</v>
      </c>
      <c r="AA7" s="39">
        <v>116.62</v>
      </c>
      <c r="AB7" s="39">
        <v>131.76</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494.89</v>
      </c>
      <c r="AU7" s="39">
        <v>469.94</v>
      </c>
      <c r="AV7" s="39">
        <v>481.83</v>
      </c>
      <c r="AW7" s="39">
        <v>443.7</v>
      </c>
      <c r="AX7" s="39">
        <v>544.02</v>
      </c>
      <c r="AY7" s="39">
        <v>377.63</v>
      </c>
      <c r="AZ7" s="39">
        <v>357.34</v>
      </c>
      <c r="BA7" s="39">
        <v>366.03</v>
      </c>
      <c r="BB7" s="39">
        <v>365.18</v>
      </c>
      <c r="BC7" s="39">
        <v>327.77</v>
      </c>
      <c r="BD7" s="39">
        <v>260.31</v>
      </c>
      <c r="BE7" s="39">
        <v>246.95</v>
      </c>
      <c r="BF7" s="39">
        <v>237.23</v>
      </c>
      <c r="BG7" s="39">
        <v>227.58</v>
      </c>
      <c r="BH7" s="39">
        <v>220.03</v>
      </c>
      <c r="BI7" s="39">
        <v>209.61</v>
      </c>
      <c r="BJ7" s="39">
        <v>364.71</v>
      </c>
      <c r="BK7" s="39">
        <v>373.69</v>
      </c>
      <c r="BL7" s="39">
        <v>370.12</v>
      </c>
      <c r="BM7" s="39">
        <v>371.65</v>
      </c>
      <c r="BN7" s="39">
        <v>397.1</v>
      </c>
      <c r="BO7" s="39">
        <v>275.67</v>
      </c>
      <c r="BP7" s="39">
        <v>118.24</v>
      </c>
      <c r="BQ7" s="39">
        <v>111.05</v>
      </c>
      <c r="BR7" s="39">
        <v>114.5</v>
      </c>
      <c r="BS7" s="39">
        <v>112.02</v>
      </c>
      <c r="BT7" s="39">
        <v>126.98</v>
      </c>
      <c r="BU7" s="39">
        <v>100.65</v>
      </c>
      <c r="BV7" s="39">
        <v>99.87</v>
      </c>
      <c r="BW7" s="39">
        <v>100.42</v>
      </c>
      <c r="BX7" s="39">
        <v>98.77</v>
      </c>
      <c r="BY7" s="39">
        <v>95.79</v>
      </c>
      <c r="BZ7" s="39">
        <v>100.05</v>
      </c>
      <c r="CA7" s="39">
        <v>227.72</v>
      </c>
      <c r="CB7" s="39">
        <v>243.89</v>
      </c>
      <c r="CC7" s="39">
        <v>238.06</v>
      </c>
      <c r="CD7" s="39">
        <v>245.83</v>
      </c>
      <c r="CE7" s="39">
        <v>215.92</v>
      </c>
      <c r="CF7" s="39">
        <v>170.19</v>
      </c>
      <c r="CG7" s="39">
        <v>171.81</v>
      </c>
      <c r="CH7" s="39">
        <v>171.67</v>
      </c>
      <c r="CI7" s="39">
        <v>173.67</v>
      </c>
      <c r="CJ7" s="39">
        <v>171.13</v>
      </c>
      <c r="CK7" s="39">
        <v>166.4</v>
      </c>
      <c r="CL7" s="39">
        <v>55.08</v>
      </c>
      <c r="CM7" s="39">
        <v>63.08</v>
      </c>
      <c r="CN7" s="39">
        <v>63.25</v>
      </c>
      <c r="CO7" s="39">
        <v>63.81</v>
      </c>
      <c r="CP7" s="39">
        <v>64.63</v>
      </c>
      <c r="CQ7" s="39">
        <v>59.01</v>
      </c>
      <c r="CR7" s="39">
        <v>60.03</v>
      </c>
      <c r="CS7" s="39">
        <v>59.74</v>
      </c>
      <c r="CT7" s="39">
        <v>59.67</v>
      </c>
      <c r="CU7" s="39">
        <v>60.12</v>
      </c>
      <c r="CV7" s="39">
        <v>60.69</v>
      </c>
      <c r="CW7" s="39">
        <v>90.72</v>
      </c>
      <c r="CX7" s="39">
        <v>90.34</v>
      </c>
      <c r="CY7" s="39">
        <v>89.12</v>
      </c>
      <c r="CZ7" s="39">
        <v>86.96</v>
      </c>
      <c r="DA7" s="39">
        <v>87.19</v>
      </c>
      <c r="DB7" s="39">
        <v>85.37</v>
      </c>
      <c r="DC7" s="39">
        <v>84.81</v>
      </c>
      <c r="DD7" s="39">
        <v>84.8</v>
      </c>
      <c r="DE7" s="39">
        <v>84.6</v>
      </c>
      <c r="DF7" s="39">
        <v>84.24</v>
      </c>
      <c r="DG7" s="39">
        <v>89.82</v>
      </c>
      <c r="DH7" s="39">
        <v>52.18</v>
      </c>
      <c r="DI7" s="39">
        <v>52.03</v>
      </c>
      <c r="DJ7" s="39">
        <v>52.42</v>
      </c>
      <c r="DK7" s="39">
        <v>53.35</v>
      </c>
      <c r="DL7" s="39">
        <v>54.37</v>
      </c>
      <c r="DM7" s="39">
        <v>46.9</v>
      </c>
      <c r="DN7" s="39">
        <v>47.28</v>
      </c>
      <c r="DO7" s="39">
        <v>47.66</v>
      </c>
      <c r="DP7" s="39">
        <v>48.17</v>
      </c>
      <c r="DQ7" s="39">
        <v>48.83</v>
      </c>
      <c r="DR7" s="39">
        <v>50.19</v>
      </c>
      <c r="DS7" s="39">
        <v>25.4</v>
      </c>
      <c r="DT7" s="39">
        <v>30.04</v>
      </c>
      <c r="DU7" s="39">
        <v>30.4</v>
      </c>
      <c r="DV7" s="39">
        <v>31.99</v>
      </c>
      <c r="DW7" s="39">
        <v>32.06</v>
      </c>
      <c r="DX7" s="39">
        <v>12.03</v>
      </c>
      <c r="DY7" s="39">
        <v>12.19</v>
      </c>
      <c r="DZ7" s="39">
        <v>15.1</v>
      </c>
      <c r="EA7" s="39">
        <v>17.12</v>
      </c>
      <c r="EB7" s="39">
        <v>18.18</v>
      </c>
      <c r="EC7" s="39">
        <v>20.63</v>
      </c>
      <c r="ED7" s="39">
        <v>0.73</v>
      </c>
      <c r="EE7" s="39">
        <v>0.88</v>
      </c>
      <c r="EF7" s="39">
        <v>0.79</v>
      </c>
      <c r="EG7" s="39">
        <v>0.59</v>
      </c>
      <c r="EH7" s="39">
        <v>0.44</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順也</cp:lastModifiedBy>
  <cp:lastPrinted>2022-01-26T07:36:03Z</cp:lastPrinted>
  <dcterms:created xsi:type="dcterms:W3CDTF">2021-12-03T06:43:29Z</dcterms:created>
  <dcterms:modified xsi:type="dcterms:W3CDTF">2022-01-26T07:36:41Z</dcterms:modified>
  <cp:category/>
</cp:coreProperties>
</file>