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l011072\F\70 下水道\下水道データ\下水道・住宅関係(Ｈ26～)\01 下水道\07 公営企業・経営戦略\経営比較分析表\R3(R2回答）\"/>
    </mc:Choice>
  </mc:AlternateContent>
  <xr:revisionPtr revIDLastSave="0" documentId="13_ncr:1_{285F054F-6134-485A-B5BD-275B7058F02E}" xr6:coauthVersionLast="36" xr6:coauthVersionMax="36" xr10:uidLastSave="{00000000-0000-0000-0000-000000000000}"/>
  <workbookProtection workbookAlgorithmName="SHA-512" workbookHashValue="y9N/Hgkvt9tsTH7KtGEl80e7Vb8/skoAzPs60wgwrbvdAfbAsVm76Y989QjH2JbuRsyn06y+dyHCndpWEBZYlw==" workbookSaltValue="LrdZnA3/ekdnzLrFyc8BH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L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<sst xmlns="http://schemas.openxmlformats.org/spreadsheetml/2006/main" count="236" uniqueCount="119">
  <si>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</si>
  <si>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</si>
  <si>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</si>
  <si>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</si>
  <si>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</si>
  <si>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</si>
  <si>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</si>
  <si>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</si>
  <si>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</si>
  <si>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</si>
  <si>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</si>
  <si>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</si>
  <si>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</si>
  <si>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</si>
  <si>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</si>
  <si>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</si>
  <si>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</si>
  <si>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</si>
  <si>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</si>
  <si>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</si>
  <si>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</si>
  <si>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</si>
  <si>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</si>
  <si>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</si>
  <si>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</si>
  <si>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</si>
  <si>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</si>
  <si>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</si>
  <si>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</si>
  <si>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</si>
  <si>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</si>
  <si>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</si>
  <si>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</si>
  <si>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</si>
  <si>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</si>
  <si>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</si>
  <si>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</si>
  <si>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</si>
  <si>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</si>
  <si>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</si>
  <si>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</si>
  <si>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</si>
  <si>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</si>
  <si>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</si>
  <si>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</si>
  <si>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</si>
  <si>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</si>
  <si>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</si>
  <si>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</si>
  <si>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</si>
  <si>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</si>
  <si>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</si>
  <si>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</si>
  <si>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</si>
  <si>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</si>
  <si>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</si>
  <si>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</si>
  <si>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</si>
  <si>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</si>
  <si>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</si>
  <si>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</si>
  <si>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</si>
  <si>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</si>
  <si>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</si>
  <si>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</si>
  <si>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</si>
  <si>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</si>
  <si>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</si>
  <si>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</si>
  <si>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</si>
  <si>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</si>
  <si>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</si>
  <si>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</si>
  <si>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</si>
  <si>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</si>
  <si>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</si>
  <si>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</si>
  <si>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</si>
  <si>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</si>
  <si>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</si>
  <si>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</si>
  <si>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</si>
  <si>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</si>
  <si>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</si>
  <si>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</si>
  <si>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</si>
  <si>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</si>
  <si>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</si>
  <si>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</si>
  <si>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</si>
  <si>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</si>
  <si>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</si>
  <si>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</si>
  <si>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</si>
  <si>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</si>
  <si>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</si>
  <si>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</si>
  <si>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</si>
  <si>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七ケ宿町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</si>
  <si>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</si>
  <si>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</si>
  <si>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</si>
  <si>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</si>
  <si>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</si>
  <si>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</si>
  <si>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</si>
  <si>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</si>
  <si>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</si>
  <si>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</si>
  <si>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</si>
  <si>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</si>
  <si>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</si>
  <si>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</si>
  <si>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</si>
  <si>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</si>
  <si>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</si>
  <si>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収益的収支比率は100％以上であるが、一般会計からの繰入金に依存している状況である。
④　企業債残高対事業規模比率は、一般会計からの繰入に頼っている状況である。
⑤　経費回収率は、普及率の向上により⑧水洗化率が類似団体平均値を上回っているものの、⑥汚水処理原価が高いため、類似団体平均値を下回っている。
⑥　汚水処理原価は、当初計画人口を3,000人として処理場を整備したが、人口減少により計画の半数程度に留まる状況となっている結果、処理場の資本費及び維持管理費が過大（処理場がオーバースペック）となっている。
　なお、類似団体平均値よりも高いため、包括委託の検討、施設の適正規模の検討も含めた効率的な運転や計画的な更新を行うことで、一般会計からの繰入に頼らない、より健全な経営が可能となると考える。
⑦　施設利用率は、類似団体平均値を上回っているが、大雨等で流入水量が一時的に処理能力を超えることがあるため、処理能力の縮小に踏み切れない状況である。また、年間流入水量の約２割が不明水であり、施設管理の大きな障害となっているため、漏水調査の実施等、早急な対策が必要である。
⑧　水洗化率は、過去10年間、類似団体平均値より高い推移を示している一方、未水洗化世帯の約６割が高齢者のみ世帯であるため、経済的・将来的な理由から、さらなる水洗化は進まない状況であるが、個別訪問の実施や住宅改修補助金等の活用により水洗化への理解と経済的な負担軽減を図り、水洗化率向上に努めるとともに、適正な料金設定を行い住民の理解を得る必要がある。</t>
    <phoneticPr fontId="4"/>
  </si>
  <si>
    <t>人口減少に伴う料金収入の減少と過大な資本費及び維持管理費により、自己財源では賄い切れず、一般会計からの繰入に頼らざるを得ない状況である。全国的に見ても経営は健全と言えず、経費削減、財源確保などの対策が必要不可欠であり、施設縮小の検討も含めた経営の健全化を図っていく。また、施設の効率的な運転を行うため、管理の支障となっている不明水の削減、管路施設の点検・修繕等の対策を行っていく。</t>
    <phoneticPr fontId="4"/>
  </si>
  <si>
    <t>供用開始から30年以上経過しており、機器の故障による水処理への影響が懸念されるため、平成29年度にストックマネジメント計画を策定し計画的な修繕を進めている。
　令和3年度に本計画の改定を行い管路施設に加え関浄化センターの機械・電気設備の修繕及び更新も今後行っていく。
　マンホールについても点検を行っており、マンホール蓋のがたつきや老朽化が進んでいる箇所の修繕等を行っている。
　</t>
    <rPh sb="65" eb="68">
      <t>ケイカクテキ</t>
    </rPh>
    <rPh sb="69" eb="71">
      <t>シュウゼン</t>
    </rPh>
    <rPh sb="72" eb="73">
      <t>スス</t>
    </rPh>
    <rPh sb="80" eb="82">
      <t>レイワ</t>
    </rPh>
    <rPh sb="83" eb="85">
      <t>ネンド</t>
    </rPh>
    <rPh sb="86" eb="87">
      <t>ホン</t>
    </rPh>
    <rPh sb="87" eb="89">
      <t>ケイカク</t>
    </rPh>
    <rPh sb="90" eb="92">
      <t>カイテイ</t>
    </rPh>
    <rPh sb="93" eb="94">
      <t>オコナ</t>
    </rPh>
    <rPh sb="95" eb="97">
      <t>カンロ</t>
    </rPh>
    <rPh sb="97" eb="99">
      <t>シセツ</t>
    </rPh>
    <rPh sb="100" eb="101">
      <t>クワ</t>
    </rPh>
    <rPh sb="102" eb="105">
      <t>セキジョウカ</t>
    </rPh>
    <rPh sb="110" eb="112">
      <t>キカイ</t>
    </rPh>
    <rPh sb="113" eb="115">
      <t>デンキ</t>
    </rPh>
    <rPh sb="115" eb="117">
      <t>セツビ</t>
    </rPh>
    <rPh sb="118" eb="120">
      <t>シュウゼン</t>
    </rPh>
    <rPh sb="120" eb="121">
      <t>オヨ</t>
    </rPh>
    <rPh sb="122" eb="124">
      <t>コウシン</t>
    </rPh>
    <rPh sb="125" eb="127">
      <t>コンゴ</t>
    </rPh>
    <rPh sb="127" eb="128">
      <t>オコナ</t>
    </rPh>
    <rPh sb="145" eb="147">
      <t>テンケン</t>
    </rPh>
    <rPh sb="148" eb="149">
      <t>オコナ</t>
    </rPh>
    <rPh sb="159" eb="160">
      <t>フタ</t>
    </rPh>
    <rPh sb="166" eb="169">
      <t>ロウキュウカ</t>
    </rPh>
    <rPh sb="170" eb="171">
      <t>スス</t>
    </rPh>
    <rPh sb="175" eb="177">
      <t>カショ</t>
    </rPh>
    <rPh sb="178" eb="180">
      <t>シュウゼン</t>
    </rPh>
    <rPh sb="180" eb="181">
      <t>トウ</t>
    </rPh>
    <rPh sb="182" eb="18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</si>
</sst>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41-4C8F-8308-A53CC714B5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0.06</c:v>
                </c:pt>
              </c:numCache>
            </c:numRef>
          </c:val>
          <c:smooth val="0"/>
          <c:extLst>
            <c:ext xmlns:c16="http://schemas.microsoft.com/office/drawing/2014/chart" uri="{C3380CC4-5D6E-409C-BE32-E72D297353CC}">
              <c16:uniqueId val="{00000001-6C41-4C8F-8308-A53CC714B5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51.39</c:v>
                </c:pt>
                <c:pt idx="1">
                  <c:v>51.39</c:v>
                </c:pt>
                <c:pt idx="2">
                  <c:v>43.37</c:v>
                </c:pt>
                <c:pt idx="3">
                  <c:v>49.9</c:v>
                </c:pt>
                <c:pt idx="4">
                  <c:v>49.11</c:v>
                </c:pt>
              </c:numCache>
            </c:numRef>
          </c:val>
          <c:extLst>
            <c:ext xmlns:c16="http://schemas.microsoft.com/office/drawing/2014/chart" uri="{C3380CC4-5D6E-409C-BE32-E72D297353CC}">
              <c16:uniqueId val="{00000000-F21C-4D73-8E9C-4308BBEA66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45.87</c:v>
                </c:pt>
              </c:numCache>
            </c:numRef>
          </c:val>
          <c:smooth val="0"/>
          <c:extLst>
            <c:ext xmlns:c16="http://schemas.microsoft.com/office/drawing/2014/chart" uri="{C3380CC4-5D6E-409C-BE32-E72D297353CC}">
              <c16:uniqueId val="{00000001-F21C-4D73-8E9C-4308BBEA66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90.64</c:v>
                </c:pt>
                <c:pt idx="1">
                  <c:v>91.5</c:v>
                </c:pt>
                <c:pt idx="2">
                  <c:v>92.39</c:v>
                </c:pt>
                <c:pt idx="3">
                  <c:v>92.27</c:v>
                </c:pt>
                <c:pt idx="4">
                  <c:v>92.98</c:v>
                </c:pt>
              </c:numCache>
            </c:numRef>
          </c:val>
          <c:extLst>
            <c:ext xmlns:c16="http://schemas.microsoft.com/office/drawing/2014/chart" uri="{C3380CC4-5D6E-409C-BE32-E72D297353CC}">
              <c16:uniqueId val="{00000000-551D-4F63-8F06-C1718340955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87.65</c:v>
                </c:pt>
              </c:numCache>
            </c:numRef>
          </c:val>
          <c:smooth val="0"/>
          <c:extLst>
            <c:ext xmlns:c16="http://schemas.microsoft.com/office/drawing/2014/chart" uri="{C3380CC4-5D6E-409C-BE32-E72D297353CC}">
              <c16:uniqueId val="{00000001-551D-4F63-8F06-C1718340955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91.69</c:v>
                </c:pt>
                <c:pt idx="1">
                  <c:v>99.91</c:v>
                </c:pt>
                <c:pt idx="2">
                  <c:v>99.88</c:v>
                </c:pt>
                <c:pt idx="3">
                  <c:v>100.08</c:v>
                </c:pt>
                <c:pt idx="4">
                  <c:v>100.07</c:v>
                </c:pt>
              </c:numCache>
            </c:numRef>
          </c:val>
          <c:extLst>
            <c:ext xmlns:c16="http://schemas.microsoft.com/office/drawing/2014/chart" uri="{C3380CC4-5D6E-409C-BE32-E72D297353CC}">
              <c16:uniqueId val="{00000000-4022-448F-B1EA-C0F773A147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22-448F-B1EA-C0F773A147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E2-437E-822B-3DBEA2815A9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E2-437E-822B-3DBEA2815A9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96-4C30-A8D9-F7466CC9E5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96-4C30-A8D9-F7466CC9E5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6C-4FAB-A284-F5FF92E1761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6C-4FAB-A284-F5FF92E1761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84-46CD-9533-037FCEB25B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84-46CD-9533-037FCEB25B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BA-47FD-A189-C070190321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1268.6300000000001</c:v>
                </c:pt>
              </c:numCache>
            </c:numRef>
          </c:val>
          <c:smooth val="0"/>
          <c:extLst>
            <c:ext xmlns:c16="http://schemas.microsoft.com/office/drawing/2014/chart" uri="{C3380CC4-5D6E-409C-BE32-E72D297353CC}">
              <c16:uniqueId val="{00000001-E2BA-47FD-A189-C070190321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59.57</c:v>
                </c:pt>
                <c:pt idx="1">
                  <c:v>50.49</c:v>
                </c:pt>
                <c:pt idx="2">
                  <c:v>64.42</c:v>
                </c:pt>
                <c:pt idx="3">
                  <c:v>58.55</c:v>
                </c:pt>
                <c:pt idx="4">
                  <c:v>63.06</c:v>
                </c:pt>
              </c:numCache>
            </c:numRef>
          </c:val>
          <c:extLst>
            <c:ext xmlns:c16="http://schemas.microsoft.com/office/drawing/2014/chart" uri="{C3380CC4-5D6E-409C-BE32-E72D297353CC}">
              <c16:uniqueId val="{00000000-6AC1-4A26-85E3-3129B4D32F9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82.88</c:v>
                </c:pt>
              </c:numCache>
            </c:numRef>
          </c:val>
          <c:smooth val="0"/>
          <c:extLst>
            <c:ext xmlns:c16="http://schemas.microsoft.com/office/drawing/2014/chart" uri="{C3380CC4-5D6E-409C-BE32-E72D297353CC}">
              <c16:uniqueId val="{00000001-6AC1-4A26-85E3-3129B4D32F9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243.29</c:v>
                </c:pt>
                <c:pt idx="1">
                  <c:v>289.39</c:v>
                </c:pt>
                <c:pt idx="2">
                  <c:v>222.62</c:v>
                </c:pt>
                <c:pt idx="3">
                  <c:v>247.31</c:v>
                </c:pt>
                <c:pt idx="4">
                  <c:v>243.62</c:v>
                </c:pt>
              </c:numCache>
            </c:numRef>
          </c:val>
          <c:extLst>
            <c:ext xmlns:c16="http://schemas.microsoft.com/office/drawing/2014/chart" uri="{C3380CC4-5D6E-409C-BE32-E72D297353CC}">
              <c16:uniqueId val="{00000000-8F47-45F5-9AE2-CF74B8F3A9F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187.76</c:v>
                </c:pt>
              </c:numCache>
            </c:numRef>
          </c:val>
          <c:smooth val="0"/>
          <c:extLst>
            <c:ext xmlns:c16="http://schemas.microsoft.com/office/drawing/2014/chart" uri="{C3380CC4-5D6E-409C-BE32-E72D297353CC}">
              <c16:uniqueId val="{00000001-8F47-45F5-9AE2-CF74B8F3A9F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七ケ宿町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1321</v>
      </c>
      <c r="AM8" s="69"/>
      <c r="AN8" s="69"/>
      <c r="AO8" s="69"/>
      <c r="AP8" s="69"/>
      <c r="AQ8" s="69"/>
      <c r="AR8" s="69"/>
      <c r="AS8" s="69"/>
      <c r="AT8" s="68">
        <f>データ!T6</f>
        <v>263.08999999999997</v>
      </c>
      <c r="AU8" s="68"/>
      <c r="AV8" s="68"/>
      <c r="AW8" s="68"/>
      <c r="AX8" s="68"/>
      <c r="AY8" s="68"/>
      <c r="AZ8" s="68"/>
      <c r="BA8" s="68"/>
      <c r="BB8" s="68">
        <f>データ!U6</f>
        <v>5.0199999999999996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90.86</v>
      </c>
      <c r="Q10" s="68"/>
      <c r="R10" s="68"/>
      <c r="S10" s="68"/>
      <c r="T10" s="68"/>
      <c r="U10" s="68"/>
      <c r="V10" s="68"/>
      <c r="W10" s="68">
        <f>データ!Q6</f>
        <v>69.11</v>
      </c>
      <c r="X10" s="68"/>
      <c r="Y10" s="68"/>
      <c r="Z10" s="68"/>
      <c r="AA10" s="68"/>
      <c r="AB10" s="68"/>
      <c r="AC10" s="68"/>
      <c r="AD10" s="69">
        <f>データ!R6</f>
        <v>2690</v>
      </c>
      <c r="AE10" s="69"/>
      <c r="AF10" s="69"/>
      <c r="AG10" s="69"/>
      <c r="AH10" s="69"/>
      <c r="AI10" s="69"/>
      <c r="AJ10" s="69"/>
      <c r="AK10" s="2"/>
      <c r="AL10" s="69">
        <f>データ!V6</f>
        <v>1183</v>
      </c>
      <c r="AM10" s="69"/>
      <c r="AN10" s="69"/>
      <c r="AO10" s="69"/>
      <c r="AP10" s="69"/>
      <c r="AQ10" s="69"/>
      <c r="AR10" s="69"/>
      <c r="AS10" s="69"/>
      <c r="AT10" s="68">
        <f>データ!W6</f>
        <v>0.82</v>
      </c>
      <c r="AU10" s="68"/>
      <c r="AV10" s="68"/>
      <c r="AW10" s="68"/>
      <c r="AX10" s="68"/>
      <c r="AY10" s="68"/>
      <c r="AZ10" s="68"/>
      <c r="BA10" s="68"/>
      <c r="BB10" s="68">
        <f>データ!X6</f>
        <v>1442.68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hbcWXxRZZBseE0+l07OyAEMiTvfZSqX06is5/3rU2mJ2OvKk34m8C6bOjjzq0MNwVkuzitKOZMM0vlTkm86IQw==" saltValue="FKJZJiL6iIpG0QHPDVIY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43028</v>
      </c>
      <c r="D6" s="33">
        <f t="shared" si="3"/>
        <v>47</v>
      </c>
      <c r="E6" s="33">
        <f t="shared" si="3"/>
        <v>17</v>
      </c>
      <c r="F6" s="33">
        <f t="shared" si="3"/>
        <v>4</v>
      </c>
      <c r="G6" s="33">
        <f t="shared" si="3"/>
        <v>0</v>
      </c>
      <c r="H6" s="33" t="str">
        <f t="shared" si="3"/>
        <v>宮城県　七ケ宿町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90.86</v>
      </c>
      <c r="Q6" s="34">
        <f t="shared" si="3"/>
        <v>69.11</v>
      </c>
      <c r="R6" s="34">
        <f t="shared" si="3"/>
        <v>2690</v>
      </c>
      <c r="S6" s="34">
        <f t="shared" si="3"/>
        <v>1321</v>
      </c>
      <c r="T6" s="34">
        <f t="shared" si="3"/>
        <v>263.08999999999997</v>
      </c>
      <c r="U6" s="34">
        <f t="shared" si="3"/>
        <v>5.0199999999999996</v>
      </c>
      <c r="V6" s="34">
        <f t="shared" si="3"/>
        <v>1183</v>
      </c>
      <c r="W6" s="34">
        <f t="shared" si="3"/>
        <v>0.82</v>
      </c>
      <c r="X6" s="34">
        <f t="shared" si="3"/>
        <v>1442.68</v>
      </c>
      <c r="Y6" s="35">
        <f>IF(Y7="",NA(),Y7)</f>
        <v>91.69</v>
      </c>
      <c r="Z6" s="35">
        <f t="shared" ref="Z6:AH6" si="4">IF(Z7="",NA(),Z7)</f>
        <v>99.91</v>
      </c>
      <c r="AA6" s="35">
        <f t="shared" si="4"/>
        <v>99.88</v>
      </c>
      <c r="AB6" s="35">
        <f t="shared" si="4"/>
        <v>100.08</v>
      </c>
      <c r="AC6" s="35">
        <f t="shared" si="4"/>
        <v>100.07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1268.6300000000001</v>
      </c>
      <c r="BP6" s="34" t="str">
        <f>IF(BP7="","",IF(BP7="-","【-】","【"&amp;SUBSTITUTE(TEXT(BP7,"#,##0.00"),"-","△")&amp;"】"))</f>
        <v>【1,260.21】</v>
      </c>
      <c r="BQ6" s="35">
        <f>IF(BQ7="",NA(),BQ7)</f>
        <v>59.57</v>
      </c>
      <c r="BR6" s="35">
        <f t="shared" ref="BR6:BZ6" si="8">IF(BR7="",NA(),BR7)</f>
        <v>50.49</v>
      </c>
      <c r="BS6" s="35">
        <f t="shared" si="8"/>
        <v>64.42</v>
      </c>
      <c r="BT6" s="35">
        <f t="shared" si="8"/>
        <v>58.55</v>
      </c>
      <c r="BU6" s="35">
        <f t="shared" si="8"/>
        <v>63.06</v>
      </c>
      <c r="BV6" s="35">
        <f t="shared" si="8"/>
        <v>69.87</v>
      </c>
      <c r="BW6" s="35">
        <f t="shared" si="8"/>
        <v>74.3</v>
      </c>
      <c r="BX6" s="35">
        <f t="shared" si="8"/>
        <v>72.260000000000005</v>
      </c>
      <c r="BY6" s="35">
        <f t="shared" si="8"/>
        <v>71.84</v>
      </c>
      <c r="BZ6" s="35">
        <f t="shared" si="8"/>
        <v>82.88</v>
      </c>
      <c r="CA6" s="34" t="str">
        <f>IF(CA7="","",IF(CA7="-","【-】","【"&amp;SUBSTITUTE(TEXT(CA7,"#,##0.00"),"-","△")&amp;"】"))</f>
        <v>【75.29】</v>
      </c>
      <c r="CB6" s="35">
        <f>IF(CB7="",NA(),CB7)</f>
        <v>243.29</v>
      </c>
      <c r="CC6" s="35">
        <f t="shared" ref="CC6:CK6" si="9">IF(CC7="",NA(),CC7)</f>
        <v>289.39</v>
      </c>
      <c r="CD6" s="35">
        <f t="shared" si="9"/>
        <v>222.62</v>
      </c>
      <c r="CE6" s="35">
        <f t="shared" si="9"/>
        <v>247.31</v>
      </c>
      <c r="CF6" s="35">
        <f t="shared" si="9"/>
        <v>243.62</v>
      </c>
      <c r="CG6" s="35">
        <f t="shared" si="9"/>
        <v>234.96</v>
      </c>
      <c r="CH6" s="35">
        <f t="shared" si="9"/>
        <v>221.81</v>
      </c>
      <c r="CI6" s="35">
        <f t="shared" si="9"/>
        <v>230.02</v>
      </c>
      <c r="CJ6" s="35">
        <f t="shared" si="9"/>
        <v>228.47</v>
      </c>
      <c r="CK6" s="35">
        <f t="shared" si="9"/>
        <v>187.76</v>
      </c>
      <c r="CL6" s="34" t="str">
        <f>IF(CL7="","",IF(CL7="-","【-】","【"&amp;SUBSTITUTE(TEXT(CL7,"#,##0.00"),"-","△")&amp;"】"))</f>
        <v>【215.41】</v>
      </c>
      <c r="CM6" s="35">
        <f>IF(CM7="",NA(),CM7)</f>
        <v>51.39</v>
      </c>
      <c r="CN6" s="35">
        <f t="shared" ref="CN6:CV6" si="10">IF(CN7="",NA(),CN7)</f>
        <v>51.39</v>
      </c>
      <c r="CO6" s="35">
        <f t="shared" si="10"/>
        <v>43.37</v>
      </c>
      <c r="CP6" s="35">
        <f t="shared" si="10"/>
        <v>49.9</v>
      </c>
      <c r="CQ6" s="35">
        <f t="shared" si="10"/>
        <v>49.11</v>
      </c>
      <c r="CR6" s="35">
        <f t="shared" si="10"/>
        <v>42.9</v>
      </c>
      <c r="CS6" s="35">
        <f t="shared" si="10"/>
        <v>43.36</v>
      </c>
      <c r="CT6" s="35">
        <f t="shared" si="10"/>
        <v>42.56</v>
      </c>
      <c r="CU6" s="35">
        <f t="shared" si="10"/>
        <v>42.47</v>
      </c>
      <c r="CV6" s="35">
        <f t="shared" si="10"/>
        <v>45.87</v>
      </c>
      <c r="CW6" s="34" t="str">
        <f>IF(CW7="","",IF(CW7="-","【-】","【"&amp;SUBSTITUTE(TEXT(CW7,"#,##0.00"),"-","△")&amp;"】"))</f>
        <v>【42.90】</v>
      </c>
      <c r="CX6" s="35">
        <f>IF(CX7="",NA(),CX7)</f>
        <v>90.64</v>
      </c>
      <c r="CY6" s="35">
        <f t="shared" ref="CY6:DG6" si="11">IF(CY7="",NA(),CY7)</f>
        <v>91.5</v>
      </c>
      <c r="CZ6" s="35">
        <f t="shared" si="11"/>
        <v>92.39</v>
      </c>
      <c r="DA6" s="35">
        <f t="shared" si="11"/>
        <v>92.27</v>
      </c>
      <c r="DB6" s="35">
        <f t="shared" si="11"/>
        <v>92.98</v>
      </c>
      <c r="DC6" s="35">
        <f t="shared" si="11"/>
        <v>83.5</v>
      </c>
      <c r="DD6" s="35">
        <f t="shared" si="11"/>
        <v>83.06</v>
      </c>
      <c r="DE6" s="35">
        <f t="shared" si="11"/>
        <v>83.32</v>
      </c>
      <c r="DF6" s="35">
        <f t="shared" si="11"/>
        <v>83.75</v>
      </c>
      <c r="DG6" s="35">
        <f t="shared" si="11"/>
        <v>87.65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0.06</v>
      </c>
      <c r="EO6" s="34" t="str">
        <f>IF(EO7="","",IF(EO7="-","【-】","【"&amp;SUBSTITUTE(TEXT(EO7,"#,##0.00"),"-","△")&amp;"】"))</f>
        <v>【0.30】</v>
      </c>
    </row>
    <row r="7" spans="1:145" s="36" customFormat="1" x14ac:dyDescent="0.15">
      <c r="A7" s="28"/>
      <c r="B7" s="37">
        <v>2020</v>
      </c>
      <c r="C7" s="37">
        <v>43028</v>
      </c>
      <c r="D7" s="37">
        <v>47</v>
      </c>
      <c r="E7" s="37">
        <v>17</v>
      </c>
      <c r="F7" s="37">
        <v>4</v>
      </c>
      <c r="G7" s="37">
        <v>0</v>
      </c>
      <c r="H7" s="37" t="s">
        <v>98</v>
      </c>
      <c r="I7" s="37" t="s">
        <v>99</v>
      </c>
      <c r="J7" s="37" t="s">
        <v>100</v>
      </c>
      <c r="K7" s="37" t="s">
        <v>101</v>
      </c>
      <c r="L7" s="37" t="s">
        <v>102</v>
      </c>
      <c r="M7" s="37" t="s">
        <v>103</v>
      </c>
      <c r="N7" s="38" t="s">
        <v>104</v>
      </c>
      <c r="O7" s="38" t="s">
        <v>105</v>
      </c>
      <c r="P7" s="38">
        <v>90.86</v>
      </c>
      <c r="Q7" s="38">
        <v>69.11</v>
      </c>
      <c r="R7" s="38">
        <v>2690</v>
      </c>
      <c r="S7" s="38">
        <v>1321</v>
      </c>
      <c r="T7" s="38">
        <v>263.08999999999997</v>
      </c>
      <c r="U7" s="38">
        <v>5.0199999999999996</v>
      </c>
      <c r="V7" s="38">
        <v>1183</v>
      </c>
      <c r="W7" s="38">
        <v>0.82</v>
      </c>
      <c r="X7" s="38">
        <v>1442.68</v>
      </c>
      <c r="Y7" s="38">
        <v>91.69</v>
      </c>
      <c r="Z7" s="38">
        <v>99.91</v>
      </c>
      <c r="AA7" s="38">
        <v>99.88</v>
      </c>
      <c r="AB7" s="38">
        <v>100.08</v>
      </c>
      <c r="AC7" s="38">
        <v>100.07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1268.6300000000001</v>
      </c>
      <c r="BP7" s="38">
        <v>1260.21</v>
      </c>
      <c r="BQ7" s="38">
        <v>59.57</v>
      </c>
      <c r="BR7" s="38">
        <v>50.49</v>
      </c>
      <c r="BS7" s="38">
        <v>64.42</v>
      </c>
      <c r="BT7" s="38">
        <v>58.55</v>
      </c>
      <c r="BU7" s="38">
        <v>63.06</v>
      </c>
      <c r="BV7" s="38">
        <v>69.87</v>
      </c>
      <c r="BW7" s="38">
        <v>74.3</v>
      </c>
      <c r="BX7" s="38">
        <v>72.260000000000005</v>
      </c>
      <c r="BY7" s="38">
        <v>71.84</v>
      </c>
      <c r="BZ7" s="38">
        <v>82.88</v>
      </c>
      <c r="CA7" s="38">
        <v>75.290000000000006</v>
      </c>
      <c r="CB7" s="38">
        <v>243.29</v>
      </c>
      <c r="CC7" s="38">
        <v>289.39</v>
      </c>
      <c r="CD7" s="38">
        <v>222.62</v>
      </c>
      <c r="CE7" s="38">
        <v>247.31</v>
      </c>
      <c r="CF7" s="38">
        <v>243.62</v>
      </c>
      <c r="CG7" s="38">
        <v>234.96</v>
      </c>
      <c r="CH7" s="38">
        <v>221.81</v>
      </c>
      <c r="CI7" s="38">
        <v>230.02</v>
      </c>
      <c r="CJ7" s="38">
        <v>228.47</v>
      </c>
      <c r="CK7" s="38">
        <v>187.76</v>
      </c>
      <c r="CL7" s="38">
        <v>215.41</v>
      </c>
      <c r="CM7" s="38">
        <v>51.39</v>
      </c>
      <c r="CN7" s="38">
        <v>51.39</v>
      </c>
      <c r="CO7" s="38">
        <v>43.37</v>
      </c>
      <c r="CP7" s="38">
        <v>49.9</v>
      </c>
      <c r="CQ7" s="38">
        <v>49.11</v>
      </c>
      <c r="CR7" s="38">
        <v>42.9</v>
      </c>
      <c r="CS7" s="38">
        <v>43.36</v>
      </c>
      <c r="CT7" s="38">
        <v>42.56</v>
      </c>
      <c r="CU7" s="38">
        <v>42.47</v>
      </c>
      <c r="CV7" s="38">
        <v>45.87</v>
      </c>
      <c r="CW7" s="38">
        <v>42.9</v>
      </c>
      <c r="CX7" s="38">
        <v>90.64</v>
      </c>
      <c r="CY7" s="38">
        <v>91.5</v>
      </c>
      <c r="CZ7" s="38">
        <v>92.39</v>
      </c>
      <c r="DA7" s="38">
        <v>92.27</v>
      </c>
      <c r="DB7" s="38">
        <v>92.98</v>
      </c>
      <c r="DC7" s="38">
        <v>83.5</v>
      </c>
      <c r="DD7" s="38">
        <v>83.06</v>
      </c>
      <c r="DE7" s="38">
        <v>83.32</v>
      </c>
      <c r="DF7" s="38">
        <v>83.75</v>
      </c>
      <c r="DG7" s="38">
        <v>87.65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0.06</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康平</cp:lastModifiedBy>
  <cp:lastPrinted>2022-01-19T06:19:41Z</cp:lastPrinted>
  <dcterms:created xsi:type="dcterms:W3CDTF">2021-12-03T07:49:27Z</dcterms:created>
  <dcterms:modified xsi:type="dcterms:W3CDTF">2022-01-19T06:56:43Z</dcterms:modified>
  <cp:category/>
</cp:coreProperties>
</file>