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3_水道経営係\03_照会回答関係\R03\R04.01.12_【財政課】【依頼】公営企業に係る経営比較分析表（令和２年度決算）の分析等について\回答\"/>
    </mc:Choice>
  </mc:AlternateContent>
  <xr:revisionPtr revIDLastSave="0" documentId="13_ncr:1_{86525CF0-C72A-4C78-B290-3A5005BF52F7}" xr6:coauthVersionLast="47" xr6:coauthVersionMax="47" xr10:uidLastSave="{00000000-0000-0000-0000-000000000000}"/>
  <workbookProtection workbookAlgorithmName="SHA-512" workbookHashValue="ow8xgDuiaim3bkSUdUIWJMh3wXL4S2Asu2D6h8OTwXrA9kkZgOSNStGQUJvqXAxE0wKj4TNI/OiyauTPJqKujA==" workbookSaltValue="UFh4t+r7QDXUI6C4Aqa8J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<sst xmlns="http://schemas.openxmlformats.org/spreadsheetml/2006/main" count="228" uniqueCount="115">
  <si>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</si>
  <si>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</si>
  <si>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</si>
  <si>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</si>
  <si>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</si>
  <si>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</si>
  <si>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</si>
  <si>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</si>
  <si>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</si>
  <si>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</si>
  <si>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</si>
  <si>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</si>
  <si>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</si>
  <si>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</si>
  <si>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</si>
  <si>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</si>
  <si>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</si>
  <si>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</si>
  <si>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</si>
  <si>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</si>
  <si>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</si>
  <si>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</si>
  <si>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</si>
  <si>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</si>
  <si>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</si>
  <si>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</si>
  <si>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</si>
  <si>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</si>
  <si>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</si>
  <si>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</si>
  <si>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</si>
  <si>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</si>
  <si>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</si>
  <si>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</si>
  <si>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</si>
  <si>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</si>
  <si>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</si>
  <si>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</si>
  <si>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</si>
  <si>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</si>
  <si>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</si>
  <si>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</si>
  <si>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</si>
  <si>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</si>
  <si>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</si>
  <si>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</si>
  <si>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</si>
  <si>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</si>
  <si>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</si>
  <si>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</si>
  <si>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</si>
  <si>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</si>
  <si>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</si>
  <si>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</si>
  <si>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</si>
  <si>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</si>
  <si>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</si>
  <si>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</si>
  <si>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</si>
  <si>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</si>
  <si>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</si>
  <si>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</si>
  <si>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</si>
  <si>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</si>
  <si>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</si>
  <si>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</si>
  <si>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</si>
  <si>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</si>
  <si>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</si>
  <si>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</si>
  <si>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</si>
  <si>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</si>
  <si>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</si>
  <si>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</si>
  <si>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</si>
  <si>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</si>
  <si>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</si>
  <si>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</si>
  <si>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</si>
  <si>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</si>
  <si>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</si>
  <si>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</si>
  <si>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</si>
  <si>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</si>
  <si>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</si>
  <si>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</si>
  <si>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</si>
  <si>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</si>
  <si>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</si>
  <si>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</si>
  <si>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</si>
  <si>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</si>
  <si>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</si>
  <si>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</si>
  <si>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</si>
  <si>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</si>
  <si>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</si>
  <si>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</si>
  <si>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</si>
  <si>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</si>
  <si>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</si>
  <si>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</si>
  <si>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</si>
  <si>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</si>
  <si>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</si>
  <si>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</si>
  <si>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</si>
  <si>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</si>
  <si>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</si>
  <si>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</si>
  <si>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</si>
  <si>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</si>
  <si>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
　類似団体と比較して低い水準にある。これは、平成29年度に簡易水道事業が取得した資産について、既に減価償却した金額を控除した残存価格で引き継いだため、償却対象資産の帳簿原価が増加したことによる。
【管路経年化率】
　法定耐用年数を超える「栗原市更新基準」により更新しているため類似団体と比較して高くなっている。
【管路更新率】
　類似団体と比べると低く、老朽化した石綿セメント管がまだ残っている状況にある。令和元年度から国庫補助事業を活用し更新率の向上を図っている。引き続き計画的に更新していく必要がある。</t>
    <phoneticPr fontId="4"/>
  </si>
  <si>
    <t>　平成27年度に実施した水道料金の改定以降、経営状況は改善されているが、人口の減少、節水意識の浸透などによる水需要の減少により給水収益は減少傾向にある。
　また、平成29年度に簡易水道事業を統合し、企業債残高、老朽化した資産を引き継いだことにより、従前と比較して企業債償還や施設等の維持更新に多額の資金が必要となり、経営を圧迫する要因となっている。
　将来を見据えた水道事業運営の基本構想（指針）となる「水道ビジョン」を令和2年8月に策定したことから、この計画などに基づき、水道施設の統廃合などを推進し、維持管理経費、投資費用の圧縮を図り、健全経営に努める。</t>
    <phoneticPr fontId="4"/>
  </si>
  <si>
    <t>【経常収支比率】
　給水人口の減少や経済活動の変化等により、水需要は年々減少しているが、経費節減などの取組みにより経常収支で利益が生じている。
【企業債残高対給水収益比率】
　企業債残高は高い水準にあり、平成29年度に簡易水道事業を統合したことに伴い急増している。さらに、水道施設整備事業などに充てる企業債の借入を行っているが、企業債の借入額より企業債償還金額が大きいため、改善傾向にある。
【料金回収率】
　類似団体と比較すると低い水準にあるが、多くの資産を抱えて事業運営しており、維持管理経費などの費用が給水収益を上回っている。その不足分は、繰出基準による一般会計からの繰出金等で補っている。
【給水原価】
　県内一の面積を有し、多くの資産を抱えていることから、配水管などの設備投資が膨大となり、給水原価は他の自治体と比較すると高い状況となっている。
【施設利用率】
　給水人口の減少により、施設利用率は類似団体と比較すると低くなっている。
【有収率】
　漏水調査や老朽管の更新により、有収率が改善されてきているが、令和2年度は、年末年始の寒波の影響により給水管等が凍結し漏水が多発したため、有収率が低下した。また、類似団体より低い水準にあるので、さらなる、漏水調査や老朽管路の更新により、有収率の向上を図る必要がある。</t>
    <rPh sb="547" eb="550">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</si>
</sst>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0.14000000000000001</c:v>
                </c:pt>
                <c:pt idx="2">
                  <c:v>0.21</c:v>
                </c:pt>
                <c:pt idx="3">
                  <c:v>0.56000000000000005</c:v>
                </c:pt>
                <c:pt idx="4">
                  <c:v>0.26</c:v>
                </c:pt>
              </c:numCache>
            </c:numRef>
          </c:val>
          <c:extLst>
            <c:ext xmlns:c16="http://schemas.microsoft.com/office/drawing/2014/chart" uri="{C3380CC4-5D6E-409C-BE32-E72D297353CC}">
              <c16:uniqueId val="{00000000-9D50-4756-BD08-C3029B1740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0.75</c:v>
                </c:pt>
                <c:pt idx="2">
                  <c:v>0.63</c:v>
                </c:pt>
                <c:pt idx="3">
                  <c:v>0.63</c:v>
                </c:pt>
                <c:pt idx="4">
                  <c:v>0.6</c:v>
                </c:pt>
              </c:numCache>
            </c:numRef>
          </c:val>
          <c:smooth val="0"/>
          <c:extLst>
            <c:ext xmlns:c16="http://schemas.microsoft.com/office/drawing/2014/chart" uri="{C3380CC4-5D6E-409C-BE32-E72D297353CC}">
              <c16:uniqueId val="{00000001-9D50-4756-BD08-C3029B1740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49.71</c:v>
                </c:pt>
                <c:pt idx="1">
                  <c:v>49.01</c:v>
                </c:pt>
                <c:pt idx="2">
                  <c:v>47.9</c:v>
                </c:pt>
                <c:pt idx="3">
                  <c:v>47.14</c:v>
                </c:pt>
                <c:pt idx="4">
                  <c:v>47.88</c:v>
                </c:pt>
              </c:numCache>
            </c:numRef>
          </c:val>
          <c:extLst>
            <c:ext xmlns:c16="http://schemas.microsoft.com/office/drawing/2014/chart" uri="{C3380CC4-5D6E-409C-BE32-E72D297353CC}">
              <c16:uniqueId val="{00000000-D5E0-4940-A49B-BF731AD5FE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59.74</c:v>
                </c:pt>
                <c:pt idx="2">
                  <c:v>59.46</c:v>
                </c:pt>
                <c:pt idx="3">
                  <c:v>59.51</c:v>
                </c:pt>
                <c:pt idx="4">
                  <c:v>59.91</c:v>
                </c:pt>
              </c:numCache>
            </c:numRef>
          </c:val>
          <c:smooth val="0"/>
          <c:extLst>
            <c:ext xmlns:c16="http://schemas.microsoft.com/office/drawing/2014/chart" uri="{C3380CC4-5D6E-409C-BE32-E72D297353CC}">
              <c16:uniqueId val="{00000001-D5E0-4940-A49B-BF731AD5FE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76.81</c:v>
                </c:pt>
                <c:pt idx="1">
                  <c:v>76.75</c:v>
                </c:pt>
                <c:pt idx="2">
                  <c:v>78.930000000000007</c:v>
                </c:pt>
                <c:pt idx="3">
                  <c:v>79.28</c:v>
                </c:pt>
                <c:pt idx="4">
                  <c:v>78.569999999999993</c:v>
                </c:pt>
              </c:numCache>
            </c:numRef>
          </c:val>
          <c:extLst>
            <c:ext xmlns:c16="http://schemas.microsoft.com/office/drawing/2014/chart" uri="{C3380CC4-5D6E-409C-BE32-E72D297353CC}">
              <c16:uniqueId val="{00000000-FC93-4195-A090-F33815618F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87.28</c:v>
                </c:pt>
                <c:pt idx="2">
                  <c:v>87.41</c:v>
                </c:pt>
                <c:pt idx="3">
                  <c:v>87.08</c:v>
                </c:pt>
                <c:pt idx="4">
                  <c:v>87.26</c:v>
                </c:pt>
              </c:numCache>
            </c:numRef>
          </c:val>
          <c:smooth val="0"/>
          <c:extLst>
            <c:ext xmlns:c16="http://schemas.microsoft.com/office/drawing/2014/chart" uri="{C3380CC4-5D6E-409C-BE32-E72D297353CC}">
              <c16:uniqueId val="{00000001-FC93-4195-A090-F33815618F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106.01</c:v>
                </c:pt>
                <c:pt idx="1">
                  <c:v>103.87</c:v>
                </c:pt>
                <c:pt idx="2">
                  <c:v>101.2</c:v>
                </c:pt>
                <c:pt idx="3">
                  <c:v>102.71</c:v>
                </c:pt>
                <c:pt idx="4">
                  <c:v>104.11</c:v>
                </c:pt>
              </c:numCache>
            </c:numRef>
          </c:val>
          <c:extLst>
            <c:ext xmlns:c16="http://schemas.microsoft.com/office/drawing/2014/chart" uri="{C3380CC4-5D6E-409C-BE32-E72D297353CC}">
              <c16:uniqueId val="{00000000-BFC9-41F6-BCCB-9DB3EA55DE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112.15</c:v>
                </c:pt>
                <c:pt idx="2">
                  <c:v>111.44</c:v>
                </c:pt>
                <c:pt idx="3">
                  <c:v>111.17</c:v>
                </c:pt>
                <c:pt idx="4">
                  <c:v>110.91</c:v>
                </c:pt>
              </c:numCache>
            </c:numRef>
          </c:val>
          <c:smooth val="0"/>
          <c:extLst>
            <c:ext xmlns:c16="http://schemas.microsoft.com/office/drawing/2014/chart" uri="{C3380CC4-5D6E-409C-BE32-E72D297353CC}">
              <c16:uniqueId val="{00000001-BFC9-41F6-BCCB-9DB3EA55DE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43.37</c:v>
                </c:pt>
                <c:pt idx="1">
                  <c:v>32.24</c:v>
                </c:pt>
                <c:pt idx="2">
                  <c:v>34.83</c:v>
                </c:pt>
                <c:pt idx="3">
                  <c:v>37.200000000000003</c:v>
                </c:pt>
                <c:pt idx="4">
                  <c:v>39.369999999999997</c:v>
                </c:pt>
              </c:numCache>
            </c:numRef>
          </c:val>
          <c:extLst>
            <c:ext xmlns:c16="http://schemas.microsoft.com/office/drawing/2014/chart" uri="{C3380CC4-5D6E-409C-BE32-E72D297353CC}">
              <c16:uniqueId val="{00000000-1C14-49D7-A28A-112D544831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46.94</c:v>
                </c:pt>
                <c:pt idx="2">
                  <c:v>47.62</c:v>
                </c:pt>
                <c:pt idx="3">
                  <c:v>48.55</c:v>
                </c:pt>
                <c:pt idx="4">
                  <c:v>49.2</c:v>
                </c:pt>
              </c:numCache>
            </c:numRef>
          </c:val>
          <c:smooth val="0"/>
          <c:extLst>
            <c:ext xmlns:c16="http://schemas.microsoft.com/office/drawing/2014/chart" uri="{C3380CC4-5D6E-409C-BE32-E72D297353CC}">
              <c16:uniqueId val="{00000001-1C14-49D7-A28A-112D544831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17.059999999999999</c:v>
                </c:pt>
                <c:pt idx="1">
                  <c:v>19.32</c:v>
                </c:pt>
                <c:pt idx="2">
                  <c:v>20.48</c:v>
                </c:pt>
                <c:pt idx="3">
                  <c:v>22.1</c:v>
                </c:pt>
                <c:pt idx="4">
                  <c:v>25.78</c:v>
                </c:pt>
              </c:numCache>
            </c:numRef>
          </c:val>
          <c:extLst>
            <c:ext xmlns:c16="http://schemas.microsoft.com/office/drawing/2014/chart" uri="{C3380CC4-5D6E-409C-BE32-E72D297353CC}">
              <c16:uniqueId val="{00000000-9541-4A91-9F75-8731E8996A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14.48</c:v>
                </c:pt>
                <c:pt idx="2">
                  <c:v>16.27</c:v>
                </c:pt>
                <c:pt idx="3">
                  <c:v>17.11</c:v>
                </c:pt>
                <c:pt idx="4">
                  <c:v>18.329999999999998</c:v>
                </c:pt>
              </c:numCache>
            </c:numRef>
          </c:val>
          <c:smooth val="0"/>
          <c:extLst>
            <c:ext xmlns:c16="http://schemas.microsoft.com/office/drawing/2014/chart" uri="{C3380CC4-5D6E-409C-BE32-E72D297353CC}">
              <c16:uniqueId val="{00000001-9541-4A91-9F75-8731E8996A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AD-4BE6-A4B5-14F97F529A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1</c:v>
                </c:pt>
                <c:pt idx="2">
                  <c:v>1.03</c:v>
                </c:pt>
                <c:pt idx="3">
                  <c:v>0.78</c:v>
                </c:pt>
                <c:pt idx="4">
                  <c:v>0.92</c:v>
                </c:pt>
              </c:numCache>
            </c:numRef>
          </c:val>
          <c:smooth val="0"/>
          <c:extLst>
            <c:ext xmlns:c16="http://schemas.microsoft.com/office/drawing/2014/chart" uri="{C3380CC4-5D6E-409C-BE32-E72D297353CC}">
              <c16:uniqueId val="{00000001-37AD-4BE6-A4B5-14F97F529A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341.74</c:v>
                </c:pt>
                <c:pt idx="1">
                  <c:v>230.02</c:v>
                </c:pt>
                <c:pt idx="2">
                  <c:v>261.48</c:v>
                </c:pt>
                <c:pt idx="3">
                  <c:v>263.11</c:v>
                </c:pt>
                <c:pt idx="4">
                  <c:v>282.10000000000002</c:v>
                </c:pt>
              </c:numCache>
            </c:numRef>
          </c:val>
          <c:extLst>
            <c:ext xmlns:c16="http://schemas.microsoft.com/office/drawing/2014/chart" uri="{C3380CC4-5D6E-409C-BE32-E72D297353CC}">
              <c16:uniqueId val="{00000000-6391-4FE4-BE5E-9497E70339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355.5</c:v>
                </c:pt>
                <c:pt idx="2">
                  <c:v>349.83</c:v>
                </c:pt>
                <c:pt idx="3">
                  <c:v>360.86</c:v>
                </c:pt>
                <c:pt idx="4">
                  <c:v>350.79</c:v>
                </c:pt>
              </c:numCache>
            </c:numRef>
          </c:val>
          <c:smooth val="0"/>
          <c:extLst>
            <c:ext xmlns:c16="http://schemas.microsoft.com/office/drawing/2014/chart" uri="{C3380CC4-5D6E-409C-BE32-E72D297353CC}">
              <c16:uniqueId val="{00000001-6391-4FE4-BE5E-9497E70339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475.15</c:v>
                </c:pt>
                <c:pt idx="1">
                  <c:v>629.95000000000005</c:v>
                </c:pt>
                <c:pt idx="2">
                  <c:v>588.64</c:v>
                </c:pt>
                <c:pt idx="3">
                  <c:v>561.6</c:v>
                </c:pt>
                <c:pt idx="4">
                  <c:v>525.82000000000005</c:v>
                </c:pt>
              </c:numCache>
            </c:numRef>
          </c:val>
          <c:extLst>
            <c:ext xmlns:c16="http://schemas.microsoft.com/office/drawing/2014/chart" uri="{C3380CC4-5D6E-409C-BE32-E72D297353CC}">
              <c16:uniqueId val="{00000000-5826-4412-A852-BF8A0DA9F9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312.58</c:v>
                </c:pt>
                <c:pt idx="2">
                  <c:v>314.87</c:v>
                </c:pt>
                <c:pt idx="3">
                  <c:v>309.27999999999997</c:v>
                </c:pt>
                <c:pt idx="4">
                  <c:v>322.92</c:v>
                </c:pt>
              </c:numCache>
            </c:numRef>
          </c:val>
          <c:smooth val="0"/>
          <c:extLst>
            <c:ext xmlns:c16="http://schemas.microsoft.com/office/drawing/2014/chart" uri="{C3380CC4-5D6E-409C-BE32-E72D297353CC}">
              <c16:uniqueId val="{00000001-5826-4412-A852-BF8A0DA9F9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96.8</c:v>
                </c:pt>
                <c:pt idx="1">
                  <c:v>87.6</c:v>
                </c:pt>
                <c:pt idx="2">
                  <c:v>87.02</c:v>
                </c:pt>
                <c:pt idx="3">
                  <c:v>85.41</c:v>
                </c:pt>
                <c:pt idx="4">
                  <c:v>87.54</c:v>
                </c:pt>
              </c:numCache>
            </c:numRef>
          </c:val>
          <c:extLst>
            <c:ext xmlns:c16="http://schemas.microsoft.com/office/drawing/2014/chart" uri="{C3380CC4-5D6E-409C-BE32-E72D297353CC}">
              <c16:uniqueId val="{00000000-CACA-46F8-BC4C-32B72A78A3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104.57</c:v>
                </c:pt>
                <c:pt idx="2">
                  <c:v>103.54</c:v>
                </c:pt>
                <c:pt idx="3">
                  <c:v>103.32</c:v>
                </c:pt>
                <c:pt idx="4">
                  <c:v>100.85</c:v>
                </c:pt>
              </c:numCache>
            </c:numRef>
          </c:val>
          <c:smooth val="0"/>
          <c:extLst>
            <c:ext xmlns:c16="http://schemas.microsoft.com/office/drawing/2014/chart" uri="{C3380CC4-5D6E-409C-BE32-E72D297353CC}">
              <c16:uniqueId val="{00000001-CACA-46F8-BC4C-32B72A78A3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298.52</c:v>
                </c:pt>
                <c:pt idx="1">
                  <c:v>329.76</c:v>
                </c:pt>
                <c:pt idx="2">
                  <c:v>331.98</c:v>
                </c:pt>
                <c:pt idx="3">
                  <c:v>338.77</c:v>
                </c:pt>
                <c:pt idx="4">
                  <c:v>328.38</c:v>
                </c:pt>
              </c:numCache>
            </c:numRef>
          </c:val>
          <c:extLst>
            <c:ext xmlns:c16="http://schemas.microsoft.com/office/drawing/2014/chart" uri="{C3380CC4-5D6E-409C-BE32-E72D297353CC}">
              <c16:uniqueId val="{00000000-3F6B-45D7-832D-993B290EEF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165.47</c:v>
                </c:pt>
                <c:pt idx="2">
                  <c:v>167.46</c:v>
                </c:pt>
                <c:pt idx="3">
                  <c:v>168.56</c:v>
                </c:pt>
                <c:pt idx="4">
                  <c:v>167.1</c:v>
                </c:pt>
              </c:numCache>
            </c:numRef>
          </c:val>
          <c:smooth val="0"/>
          <c:extLst>
            <c:ext xmlns:c16="http://schemas.microsoft.com/office/drawing/2014/chart" uri="{C3380CC4-5D6E-409C-BE32-E72D297353CC}">
              <c16:uniqueId val="{00000001-3F6B-45D7-832D-993B290EEF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宮城県　栗原市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65811</v>
      </c>
      <c r="AM8" s="74"/>
      <c r="AN8" s="74"/>
      <c r="AO8" s="74"/>
      <c r="AP8" s="74"/>
      <c r="AQ8" s="74"/>
      <c r="AR8" s="74"/>
      <c r="AS8" s="74"/>
      <c r="AT8" s="70">
        <f>データ!$S$6</f>
        <v>804.97</v>
      </c>
      <c r="AU8" s="71"/>
      <c r="AV8" s="71"/>
      <c r="AW8" s="71"/>
      <c r="AX8" s="71"/>
      <c r="AY8" s="71"/>
      <c r="AZ8" s="71"/>
      <c r="BA8" s="71"/>
      <c r="BB8" s="73">
        <f>データ!$T$6</f>
        <v>81.760000000000005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66.69</v>
      </c>
      <c r="J10" s="71"/>
      <c r="K10" s="71"/>
      <c r="L10" s="71"/>
      <c r="M10" s="71"/>
      <c r="N10" s="71"/>
      <c r="O10" s="72"/>
      <c r="P10" s="73">
        <f>データ!$P$6</f>
        <v>96.3</v>
      </c>
      <c r="Q10" s="73"/>
      <c r="R10" s="73"/>
      <c r="S10" s="73"/>
      <c r="T10" s="73"/>
      <c r="U10" s="73"/>
      <c r="V10" s="73"/>
      <c r="W10" s="74">
        <f>データ!$Q$6</f>
        <v>5481</v>
      </c>
      <c r="X10" s="74"/>
      <c r="Y10" s="74"/>
      <c r="Z10" s="74"/>
      <c r="AA10" s="74"/>
      <c r="AB10" s="74"/>
      <c r="AC10" s="74"/>
      <c r="AD10" s="2"/>
      <c r="AE10" s="2"/>
      <c r="AF10" s="2"/>
      <c r="AG10" s="2"/>
      <c r="AH10" s="4"/>
      <c r="AI10" s="4"/>
      <c r="AJ10" s="4"/>
      <c r="AK10" s="4"/>
      <c r="AL10" s="74">
        <f>データ!$U$6</f>
        <v>62961</v>
      </c>
      <c r="AM10" s="74"/>
      <c r="AN10" s="74"/>
      <c r="AO10" s="74"/>
      <c r="AP10" s="74"/>
      <c r="AQ10" s="74"/>
      <c r="AR10" s="74"/>
      <c r="AS10" s="74"/>
      <c r="AT10" s="70">
        <f>データ!$V$6</f>
        <v>427.83</v>
      </c>
      <c r="AU10" s="71"/>
      <c r="AV10" s="71"/>
      <c r="AW10" s="71"/>
      <c r="AX10" s="71"/>
      <c r="AY10" s="71"/>
      <c r="AZ10" s="71"/>
      <c r="BA10" s="71"/>
      <c r="BB10" s="73">
        <f>データ!$W$6</f>
        <v>147.16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hjikfRPCeue/0OZH0gxovEROi9RkeWK4t0tz6XyNM9B0D+GSCPVsMHCR2oHmyu7rt/azqRU9Q2tAFI2CAUT1Q==" saltValue="7DDSMvu/Vbkb6FCe27Yv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42137</v>
      </c>
      <c r="D6" s="34">
        <f t="shared" si="3"/>
        <v>46</v>
      </c>
      <c r="E6" s="34">
        <f t="shared" si="3"/>
        <v>1</v>
      </c>
      <c r="F6" s="34">
        <f t="shared" si="3"/>
        <v>0</v>
      </c>
      <c r="G6" s="34">
        <f t="shared" si="3"/>
        <v>1</v>
      </c>
      <c r="H6" s="34" t="str">
        <f t="shared" si="3"/>
        <v>宮城県　栗原市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66.69</v>
      </c>
      <c r="P6" s="35">
        <f t="shared" si="3"/>
        <v>96.3</v>
      </c>
      <c r="Q6" s="35">
        <f t="shared" si="3"/>
        <v>5481</v>
      </c>
      <c r="R6" s="35">
        <f t="shared" si="3"/>
        <v>65811</v>
      </c>
      <c r="S6" s="35">
        <f t="shared" si="3"/>
        <v>804.97</v>
      </c>
      <c r="T6" s="35">
        <f t="shared" si="3"/>
        <v>81.760000000000005</v>
      </c>
      <c r="U6" s="35">
        <f t="shared" si="3"/>
        <v>62961</v>
      </c>
      <c r="V6" s="35">
        <f t="shared" si="3"/>
        <v>427.83</v>
      </c>
      <c r="W6" s="35">
        <f t="shared" si="3"/>
        <v>147.16</v>
      </c>
      <c r="X6" s="36">
        <f>IF(X7="",NA(),X7)</f>
        <v>106.01</v>
      </c>
      <c r="Y6" s="36">
        <f t="shared" ref="Y6:AG6" si="4">IF(Y7="",NA(),Y7)</f>
        <v>103.87</v>
      </c>
      <c r="Z6" s="36">
        <f t="shared" si="4"/>
        <v>101.2</v>
      </c>
      <c r="AA6" s="36">
        <f t="shared" si="4"/>
        <v>102.71</v>
      </c>
      <c r="AB6" s="36">
        <f t="shared" si="4"/>
        <v>104.11</v>
      </c>
      <c r="AC6" s="36">
        <f t="shared" si="4"/>
        <v>110.95</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1</v>
      </c>
      <c r="AP6" s="36">
        <f t="shared" si="5"/>
        <v>1.03</v>
      </c>
      <c r="AQ6" s="36">
        <f t="shared" si="5"/>
        <v>0.78</v>
      </c>
      <c r="AR6" s="36">
        <f t="shared" si="5"/>
        <v>0.92</v>
      </c>
      <c r="AS6" s="35" t="str">
        <f>IF(AS7="","",IF(AS7="-","【-】","【"&amp;SUBSTITUTE(TEXT(AS7,"#,##0.00"),"-","△")&amp;"】"))</f>
        <v>【1.15】</v>
      </c>
      <c r="AT6" s="36">
        <f>IF(AT7="",NA(),AT7)</f>
        <v>341.74</v>
      </c>
      <c r="AU6" s="36">
        <f t="shared" ref="AU6:BC6" si="6">IF(AU7="",NA(),AU7)</f>
        <v>230.02</v>
      </c>
      <c r="AV6" s="36">
        <f t="shared" si="6"/>
        <v>261.48</v>
      </c>
      <c r="AW6" s="36">
        <f t="shared" si="6"/>
        <v>263.11</v>
      </c>
      <c r="AX6" s="36">
        <f t="shared" si="6"/>
        <v>282.10000000000002</v>
      </c>
      <c r="AY6" s="36">
        <f t="shared" si="6"/>
        <v>377.63</v>
      </c>
      <c r="AZ6" s="36">
        <f t="shared" si="6"/>
        <v>355.5</v>
      </c>
      <c r="BA6" s="36">
        <f t="shared" si="6"/>
        <v>349.83</v>
      </c>
      <c r="BB6" s="36">
        <f t="shared" si="6"/>
        <v>360.86</v>
      </c>
      <c r="BC6" s="36">
        <f t="shared" si="6"/>
        <v>350.79</v>
      </c>
      <c r="BD6" s="35" t="str">
        <f>IF(BD7="","",IF(BD7="-","【-】","【"&amp;SUBSTITUTE(TEXT(BD7,"#,##0.00"),"-","△")&amp;"】"))</f>
        <v>【260.31】</v>
      </c>
      <c r="BE6" s="36">
        <f>IF(BE7="",NA(),BE7)</f>
        <v>475.15</v>
      </c>
      <c r="BF6" s="36">
        <f t="shared" ref="BF6:BN6" si="7">IF(BF7="",NA(),BF7)</f>
        <v>629.95000000000005</v>
      </c>
      <c r="BG6" s="36">
        <f t="shared" si="7"/>
        <v>588.64</v>
      </c>
      <c r="BH6" s="36">
        <f t="shared" si="7"/>
        <v>561.6</v>
      </c>
      <c r="BI6" s="36">
        <f t="shared" si="7"/>
        <v>525.82000000000005</v>
      </c>
      <c r="BJ6" s="36">
        <f t="shared" si="7"/>
        <v>364.71</v>
      </c>
      <c r="BK6" s="36">
        <f t="shared" si="7"/>
        <v>312.58</v>
      </c>
      <c r="BL6" s="36">
        <f t="shared" si="7"/>
        <v>314.87</v>
      </c>
      <c r="BM6" s="36">
        <f t="shared" si="7"/>
        <v>309.27999999999997</v>
      </c>
      <c r="BN6" s="36">
        <f t="shared" si="7"/>
        <v>322.92</v>
      </c>
      <c r="BO6" s="35" t="str">
        <f>IF(BO7="","",IF(BO7="-","【-】","【"&amp;SUBSTITUTE(TEXT(BO7,"#,##0.00"),"-","△")&amp;"】"))</f>
        <v>【275.67】</v>
      </c>
      <c r="BP6" s="36">
        <f>IF(BP7="",NA(),BP7)</f>
        <v>96.8</v>
      </c>
      <c r="BQ6" s="36">
        <f t="shared" ref="BQ6:BY6" si="8">IF(BQ7="",NA(),BQ7)</f>
        <v>87.6</v>
      </c>
      <c r="BR6" s="36">
        <f t="shared" si="8"/>
        <v>87.02</v>
      </c>
      <c r="BS6" s="36">
        <f t="shared" si="8"/>
        <v>85.41</v>
      </c>
      <c r="BT6" s="36">
        <f t="shared" si="8"/>
        <v>87.54</v>
      </c>
      <c r="BU6" s="36">
        <f t="shared" si="8"/>
        <v>100.65</v>
      </c>
      <c r="BV6" s="36">
        <f t="shared" si="8"/>
        <v>104.57</v>
      </c>
      <c r="BW6" s="36">
        <f t="shared" si="8"/>
        <v>103.54</v>
      </c>
      <c r="BX6" s="36">
        <f t="shared" si="8"/>
        <v>103.32</v>
      </c>
      <c r="BY6" s="36">
        <f t="shared" si="8"/>
        <v>100.85</v>
      </c>
      <c r="BZ6" s="35" t="str">
        <f>IF(BZ7="","",IF(BZ7="-","【-】","【"&amp;SUBSTITUTE(TEXT(BZ7,"#,##0.00"),"-","△")&amp;"】"))</f>
        <v>【100.05】</v>
      </c>
      <c r="CA6" s="36">
        <f>IF(CA7="",NA(),CA7)</f>
        <v>298.52</v>
      </c>
      <c r="CB6" s="36">
        <f t="shared" ref="CB6:CJ6" si="9">IF(CB7="",NA(),CB7)</f>
        <v>329.76</v>
      </c>
      <c r="CC6" s="36">
        <f t="shared" si="9"/>
        <v>331.98</v>
      </c>
      <c r="CD6" s="36">
        <f t="shared" si="9"/>
        <v>338.77</v>
      </c>
      <c r="CE6" s="36">
        <f t="shared" si="9"/>
        <v>328.38</v>
      </c>
      <c r="CF6" s="36">
        <f t="shared" si="9"/>
        <v>170.19</v>
      </c>
      <c r="CG6" s="36">
        <f t="shared" si="9"/>
        <v>165.47</v>
      </c>
      <c r="CH6" s="36">
        <f t="shared" si="9"/>
        <v>167.46</v>
      </c>
      <c r="CI6" s="36">
        <f t="shared" si="9"/>
        <v>168.56</v>
      </c>
      <c r="CJ6" s="36">
        <f t="shared" si="9"/>
        <v>167.1</v>
      </c>
      <c r="CK6" s="35" t="str">
        <f>IF(CK7="","",IF(CK7="-","【-】","【"&amp;SUBSTITUTE(TEXT(CK7,"#,##0.00"),"-","△")&amp;"】"))</f>
        <v>【166.40】</v>
      </c>
      <c r="CL6" s="36">
        <f>IF(CL7="",NA(),CL7)</f>
        <v>49.71</v>
      </c>
      <c r="CM6" s="36">
        <f t="shared" ref="CM6:CU6" si="10">IF(CM7="",NA(),CM7)</f>
        <v>49.01</v>
      </c>
      <c r="CN6" s="36">
        <f t="shared" si="10"/>
        <v>47.9</v>
      </c>
      <c r="CO6" s="36">
        <f t="shared" si="10"/>
        <v>47.14</v>
      </c>
      <c r="CP6" s="36">
        <f t="shared" si="10"/>
        <v>47.88</v>
      </c>
      <c r="CQ6" s="36">
        <f t="shared" si="10"/>
        <v>59.01</v>
      </c>
      <c r="CR6" s="36">
        <f t="shared" si="10"/>
        <v>59.74</v>
      </c>
      <c r="CS6" s="36">
        <f t="shared" si="10"/>
        <v>59.46</v>
      </c>
      <c r="CT6" s="36">
        <f t="shared" si="10"/>
        <v>59.51</v>
      </c>
      <c r="CU6" s="36">
        <f t="shared" si="10"/>
        <v>59.91</v>
      </c>
      <c r="CV6" s="35" t="str">
        <f>IF(CV7="","",IF(CV7="-","【-】","【"&amp;SUBSTITUTE(TEXT(CV7,"#,##0.00"),"-","△")&amp;"】"))</f>
        <v>【60.69】</v>
      </c>
      <c r="CW6" s="36">
        <f>IF(CW7="",NA(),CW7)</f>
        <v>76.81</v>
      </c>
      <c r="CX6" s="36">
        <f t="shared" ref="CX6:DF6" si="11">IF(CX7="",NA(),CX7)</f>
        <v>76.75</v>
      </c>
      <c r="CY6" s="36">
        <f t="shared" si="11"/>
        <v>78.930000000000007</v>
      </c>
      <c r="CZ6" s="36">
        <f t="shared" si="11"/>
        <v>79.28</v>
      </c>
      <c r="DA6" s="36">
        <f t="shared" si="11"/>
        <v>78.569999999999993</v>
      </c>
      <c r="DB6" s="36">
        <f t="shared" si="11"/>
        <v>85.37</v>
      </c>
      <c r="DC6" s="36">
        <f t="shared" si="11"/>
        <v>87.28</v>
      </c>
      <c r="DD6" s="36">
        <f t="shared" si="11"/>
        <v>87.41</v>
      </c>
      <c r="DE6" s="36">
        <f t="shared" si="11"/>
        <v>87.08</v>
      </c>
      <c r="DF6" s="36">
        <f t="shared" si="11"/>
        <v>87.26</v>
      </c>
      <c r="DG6" s="35" t="str">
        <f>IF(DG7="","",IF(DG7="-","【-】","【"&amp;SUBSTITUTE(TEXT(DG7,"#,##0.00"),"-","△")&amp;"】"))</f>
        <v>【89.82】</v>
      </c>
      <c r="DH6" s="36">
        <f>IF(DH7="",NA(),DH7)</f>
        <v>43.37</v>
      </c>
      <c r="DI6" s="36">
        <f t="shared" ref="DI6:DQ6" si="12">IF(DI7="",NA(),DI7)</f>
        <v>32.24</v>
      </c>
      <c r="DJ6" s="36">
        <f t="shared" si="12"/>
        <v>34.83</v>
      </c>
      <c r="DK6" s="36">
        <f t="shared" si="12"/>
        <v>37.200000000000003</v>
      </c>
      <c r="DL6" s="36">
        <f t="shared" si="12"/>
        <v>39.369999999999997</v>
      </c>
      <c r="DM6" s="36">
        <f t="shared" si="12"/>
        <v>46.9</v>
      </c>
      <c r="DN6" s="36">
        <f t="shared" si="12"/>
        <v>46.94</v>
      </c>
      <c r="DO6" s="36">
        <f t="shared" si="12"/>
        <v>47.62</v>
      </c>
      <c r="DP6" s="36">
        <f t="shared" si="12"/>
        <v>48.55</v>
      </c>
      <c r="DQ6" s="36">
        <f t="shared" si="12"/>
        <v>49.2</v>
      </c>
      <c r="DR6" s="35" t="str">
        <f>IF(DR7="","",IF(DR7="-","【-】","【"&amp;SUBSTITUTE(TEXT(DR7,"#,##0.00"),"-","△")&amp;"】"))</f>
        <v>【50.19】</v>
      </c>
      <c r="DS6" s="36">
        <f>IF(DS7="",NA(),DS7)</f>
        <v>17.059999999999999</v>
      </c>
      <c r="DT6" s="36">
        <f t="shared" ref="DT6:EB6" si="13">IF(DT7="",NA(),DT7)</f>
        <v>19.32</v>
      </c>
      <c r="DU6" s="36">
        <f t="shared" si="13"/>
        <v>20.48</v>
      </c>
      <c r="DV6" s="36">
        <f t="shared" si="13"/>
        <v>22.1</v>
      </c>
      <c r="DW6" s="36">
        <f t="shared" si="13"/>
        <v>25.78</v>
      </c>
      <c r="DX6" s="36">
        <f t="shared" si="13"/>
        <v>12.03</v>
      </c>
      <c r="DY6" s="36">
        <f t="shared" si="13"/>
        <v>14.48</v>
      </c>
      <c r="DZ6" s="36">
        <f t="shared" si="13"/>
        <v>16.27</v>
      </c>
      <c r="EA6" s="36">
        <f t="shared" si="13"/>
        <v>17.11</v>
      </c>
      <c r="EB6" s="36">
        <f t="shared" si="13"/>
        <v>18.329999999999998</v>
      </c>
      <c r="EC6" s="35" t="str">
        <f>IF(EC7="","",IF(EC7="-","【-】","【"&amp;SUBSTITUTE(TEXT(EC7,"#,##0.00"),"-","△")&amp;"】"))</f>
        <v>【20.63】</v>
      </c>
      <c r="ED6" s="36">
        <f>IF(ED7="",NA(),ED7)</f>
        <v>0.18</v>
      </c>
      <c r="EE6" s="36">
        <f t="shared" ref="EE6:EM6" si="14">IF(EE7="",NA(),EE7)</f>
        <v>0.14000000000000001</v>
      </c>
      <c r="EF6" s="36">
        <f t="shared" si="14"/>
        <v>0.21</v>
      </c>
      <c r="EG6" s="36">
        <f t="shared" si="14"/>
        <v>0.56000000000000005</v>
      </c>
      <c r="EH6" s="36">
        <f t="shared" si="14"/>
        <v>0.26</v>
      </c>
      <c r="EI6" s="36">
        <f t="shared" si="14"/>
        <v>0.61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42137</v>
      </c>
      <c r="D7" s="38">
        <v>46</v>
      </c>
      <c r="E7" s="38">
        <v>1</v>
      </c>
      <c r="F7" s="38">
        <v>0</v>
      </c>
      <c r="G7" s="38">
        <v>1</v>
      </c>
      <c r="H7" s="38" t="s">
        <v>93</v>
      </c>
      <c r="I7" s="38" t="s">
        <v>94</v>
      </c>
      <c r="J7" s="38" t="s">
        <v>95</v>
      </c>
      <c r="K7" s="38" t="s">
        <v>96</v>
      </c>
      <c r="L7" s="38" t="s">
        <v>97</v>
      </c>
      <c r="M7" s="38" t="s">
        <v>98</v>
      </c>
      <c r="N7" s="39" t="s">
        <v>99</v>
      </c>
      <c r="O7" s="39">
        <v>66.69</v>
      </c>
      <c r="P7" s="39">
        <v>96.3</v>
      </c>
      <c r="Q7" s="39">
        <v>5481</v>
      </c>
      <c r="R7" s="39">
        <v>65811</v>
      </c>
      <c r="S7" s="39">
        <v>804.97</v>
      </c>
      <c r="T7" s="39">
        <v>81.760000000000005</v>
      </c>
      <c r="U7" s="39">
        <v>62961</v>
      </c>
      <c r="V7" s="39">
        <v>427.83</v>
      </c>
      <c r="W7" s="39">
        <v>147.16</v>
      </c>
      <c r="X7" s="39">
        <v>106.01</v>
      </c>
      <c r="Y7" s="39">
        <v>103.87</v>
      </c>
      <c r="Z7" s="39">
        <v>101.2</v>
      </c>
      <c r="AA7" s="39">
        <v>102.71</v>
      </c>
      <c r="AB7" s="39">
        <v>104.11</v>
      </c>
      <c r="AC7" s="39">
        <v>110.95</v>
      </c>
      <c r="AD7" s="39">
        <v>112.15</v>
      </c>
      <c r="AE7" s="39">
        <v>111.44</v>
      </c>
      <c r="AF7" s="39">
        <v>111.17</v>
      </c>
      <c r="AG7" s="39">
        <v>110.91</v>
      </c>
      <c r="AH7" s="39">
        <v>110.27</v>
      </c>
      <c r="AI7" s="39">
        <v>0</v>
      </c>
      <c r="AJ7" s="39">
        <v>0</v>
      </c>
      <c r="AK7" s="39">
        <v>0</v>
      </c>
      <c r="AL7" s="39">
        <v>0</v>
      </c>
      <c r="AM7" s="39">
        <v>0</v>
      </c>
      <c r="AN7" s="39">
        <v>3.91</v>
      </c>
      <c r="AO7" s="39">
        <v>1</v>
      </c>
      <c r="AP7" s="39">
        <v>1.03</v>
      </c>
      <c r="AQ7" s="39">
        <v>0.78</v>
      </c>
      <c r="AR7" s="39">
        <v>0.92</v>
      </c>
      <c r="AS7" s="39">
        <v>1.1499999999999999</v>
      </c>
      <c r="AT7" s="39">
        <v>341.74</v>
      </c>
      <c r="AU7" s="39">
        <v>230.02</v>
      </c>
      <c r="AV7" s="39">
        <v>261.48</v>
      </c>
      <c r="AW7" s="39">
        <v>263.11</v>
      </c>
      <c r="AX7" s="39">
        <v>282.10000000000002</v>
      </c>
      <c r="AY7" s="39">
        <v>377.63</v>
      </c>
      <c r="AZ7" s="39">
        <v>355.5</v>
      </c>
      <c r="BA7" s="39">
        <v>349.83</v>
      </c>
      <c r="BB7" s="39">
        <v>360.86</v>
      </c>
      <c r="BC7" s="39">
        <v>350.79</v>
      </c>
      <c r="BD7" s="39">
        <v>260.31</v>
      </c>
      <c r="BE7" s="39">
        <v>475.15</v>
      </c>
      <c r="BF7" s="39">
        <v>629.95000000000005</v>
      </c>
      <c r="BG7" s="39">
        <v>588.64</v>
      </c>
      <c r="BH7" s="39">
        <v>561.6</v>
      </c>
      <c r="BI7" s="39">
        <v>525.82000000000005</v>
      </c>
      <c r="BJ7" s="39">
        <v>364.71</v>
      </c>
      <c r="BK7" s="39">
        <v>312.58</v>
      </c>
      <c r="BL7" s="39">
        <v>314.87</v>
      </c>
      <c r="BM7" s="39">
        <v>309.27999999999997</v>
      </c>
      <c r="BN7" s="39">
        <v>322.92</v>
      </c>
      <c r="BO7" s="39">
        <v>275.67</v>
      </c>
      <c r="BP7" s="39">
        <v>96.8</v>
      </c>
      <c r="BQ7" s="39">
        <v>87.6</v>
      </c>
      <c r="BR7" s="39">
        <v>87.02</v>
      </c>
      <c r="BS7" s="39">
        <v>85.41</v>
      </c>
      <c r="BT7" s="39">
        <v>87.54</v>
      </c>
      <c r="BU7" s="39">
        <v>100.65</v>
      </c>
      <c r="BV7" s="39">
        <v>104.57</v>
      </c>
      <c r="BW7" s="39">
        <v>103.54</v>
      </c>
      <c r="BX7" s="39">
        <v>103.32</v>
      </c>
      <c r="BY7" s="39">
        <v>100.85</v>
      </c>
      <c r="BZ7" s="39">
        <v>100.05</v>
      </c>
      <c r="CA7" s="39">
        <v>298.52</v>
      </c>
      <c r="CB7" s="39">
        <v>329.76</v>
      </c>
      <c r="CC7" s="39">
        <v>331.98</v>
      </c>
      <c r="CD7" s="39">
        <v>338.77</v>
      </c>
      <c r="CE7" s="39">
        <v>328.38</v>
      </c>
      <c r="CF7" s="39">
        <v>170.19</v>
      </c>
      <c r="CG7" s="39">
        <v>165.47</v>
      </c>
      <c r="CH7" s="39">
        <v>167.46</v>
      </c>
      <c r="CI7" s="39">
        <v>168.56</v>
      </c>
      <c r="CJ7" s="39">
        <v>167.1</v>
      </c>
      <c r="CK7" s="39">
        <v>166.4</v>
      </c>
      <c r="CL7" s="39">
        <v>49.71</v>
      </c>
      <c r="CM7" s="39">
        <v>49.01</v>
      </c>
      <c r="CN7" s="39">
        <v>47.9</v>
      </c>
      <c r="CO7" s="39">
        <v>47.14</v>
      </c>
      <c r="CP7" s="39">
        <v>47.88</v>
      </c>
      <c r="CQ7" s="39">
        <v>59.01</v>
      </c>
      <c r="CR7" s="39">
        <v>59.74</v>
      </c>
      <c r="CS7" s="39">
        <v>59.46</v>
      </c>
      <c r="CT7" s="39">
        <v>59.51</v>
      </c>
      <c r="CU7" s="39">
        <v>59.91</v>
      </c>
      <c r="CV7" s="39">
        <v>60.69</v>
      </c>
      <c r="CW7" s="39">
        <v>76.81</v>
      </c>
      <c r="CX7" s="39">
        <v>76.75</v>
      </c>
      <c r="CY7" s="39">
        <v>78.930000000000007</v>
      </c>
      <c r="CZ7" s="39">
        <v>79.28</v>
      </c>
      <c r="DA7" s="39">
        <v>78.569999999999993</v>
      </c>
      <c r="DB7" s="39">
        <v>85.37</v>
      </c>
      <c r="DC7" s="39">
        <v>87.28</v>
      </c>
      <c r="DD7" s="39">
        <v>87.41</v>
      </c>
      <c r="DE7" s="39">
        <v>87.08</v>
      </c>
      <c r="DF7" s="39">
        <v>87.26</v>
      </c>
      <c r="DG7" s="39">
        <v>89.82</v>
      </c>
      <c r="DH7" s="39">
        <v>43.37</v>
      </c>
      <c r="DI7" s="39">
        <v>32.24</v>
      </c>
      <c r="DJ7" s="39">
        <v>34.83</v>
      </c>
      <c r="DK7" s="39">
        <v>37.200000000000003</v>
      </c>
      <c r="DL7" s="39">
        <v>39.369999999999997</v>
      </c>
      <c r="DM7" s="39">
        <v>46.9</v>
      </c>
      <c r="DN7" s="39">
        <v>46.94</v>
      </c>
      <c r="DO7" s="39">
        <v>47.62</v>
      </c>
      <c r="DP7" s="39">
        <v>48.55</v>
      </c>
      <c r="DQ7" s="39">
        <v>49.2</v>
      </c>
      <c r="DR7" s="39">
        <v>50.19</v>
      </c>
      <c r="DS7" s="39">
        <v>17.059999999999999</v>
      </c>
      <c r="DT7" s="39">
        <v>19.32</v>
      </c>
      <c r="DU7" s="39">
        <v>20.48</v>
      </c>
      <c r="DV7" s="39">
        <v>22.1</v>
      </c>
      <c r="DW7" s="39">
        <v>25.78</v>
      </c>
      <c r="DX7" s="39">
        <v>12.03</v>
      </c>
      <c r="DY7" s="39">
        <v>14.48</v>
      </c>
      <c r="DZ7" s="39">
        <v>16.27</v>
      </c>
      <c r="EA7" s="39">
        <v>17.11</v>
      </c>
      <c r="EB7" s="39">
        <v>18.329999999999998</v>
      </c>
      <c r="EC7" s="39">
        <v>20.63</v>
      </c>
      <c r="ED7" s="39">
        <v>0.18</v>
      </c>
      <c r="EE7" s="39">
        <v>0.14000000000000001</v>
      </c>
      <c r="EF7" s="39">
        <v>0.21</v>
      </c>
      <c r="EG7" s="39">
        <v>0.56000000000000005</v>
      </c>
      <c r="EH7" s="39">
        <v>0.26</v>
      </c>
      <c r="EI7" s="39">
        <v>0.61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2022-01-20T02:49:39Z</cp:lastPrinted>
  <dcterms:created xsi:type="dcterms:W3CDTF">2021-12-03T06:43:25Z</dcterms:created>
  <dcterms:modified xsi:type="dcterms:W3CDTF">2022-01-24T03:24:54Z</dcterms:modified>
  <cp:category/>
</cp:coreProperties>
</file>