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20.33.17\市町村課共通\50財務\02公営企業会計\01_決算状況調査\①全般\R3実施・公営企業決算統計関係\22 経営比較分析表\03 公営企業に係る経営比較分析表(令和2年度決算）の分析等について\04 市町村等回答（確定）\02 団体別←ここに格納いただきたい\07 角田市\"/>
    </mc:Choice>
  </mc:AlternateContent>
  <workbookProtection workbookAlgorithmName="SHA-512" workbookHashValue="DZArjHRcPO8RvCuYhfMciIsHyQZkpQ93I44CUspBidCQTGeYp8dzaRnbZN5xG8+OPOJKvWRMry8cWt3pjiyZBA==" workbookSaltValue="Vc417QuFQ2xGsYb1MFbXDQ==" workbookSpinCount="100000" lockStructure="1"/>
  <bookViews>
    <workbookView xWindow="0" yWindow="0" windowWidth="20490" windowHeight="7335"/>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E85" i="4" s="1"/>
  <c r="AH6" i="5"/>
  <c r="AG6" i="5"/>
  <c r="AF6" i="5"/>
  <c r="AE6" i="5"/>
  <c r="AD6" i="5"/>
  <c r="AC6" i="5"/>
  <c r="AB6" i="5"/>
  <c r="AA6" i="5"/>
  <c r="Z6" i="5"/>
  <c r="Y6" i="5"/>
  <c r="X6" i="5"/>
  <c r="W6" i="5"/>
  <c r="AT10" i="4" s="1"/>
  <c r="V6" i="5"/>
  <c r="AL10" i="4" s="1"/>
  <c r="U6" i="5"/>
  <c r="BB8" i="4" s="1"/>
  <c r="T6" i="5"/>
  <c r="S6" i="5"/>
  <c r="AL8" i="4" s="1"/>
  <c r="R6" i="5"/>
  <c r="Q6" i="5"/>
  <c r="W10" i="4" s="1"/>
  <c r="P6" i="5"/>
  <c r="O6" i="5"/>
  <c r="I10" i="4" s="1"/>
  <c r="N6" i="5"/>
  <c r="M6" i="5"/>
  <c r="L6" i="5"/>
  <c r="K6" i="5"/>
  <c r="P8" i="4" s="1"/>
  <c r="J6" i="5"/>
  <c r="I8" i="4" s="1"/>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BB10" i="4"/>
  <c r="AD10" i="4"/>
  <c r="P10" i="4"/>
  <c r="B10" i="4"/>
  <c r="AT8" i="4"/>
  <c r="AD8" i="4"/>
  <c r="W8" i="4"/>
  <c r="B8" i="4"/>
  <c r="B6" i="4"/>
</calcChain>
</file>

<file path=xl/sharedStrings.xml><?xml version="1.0" encoding="utf-8"?>
<sst xmlns="http://schemas.openxmlformats.org/spreadsheetml/2006/main" count="320" uniqueCount="116">
  <si>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</si>
  <si>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</si>
  <si>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</si>
  <si>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</si>
  <si>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</si>
  <si>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</si>
  <si>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</si>
  <si>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</si>
  <si>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</si>
  <si>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</si>
  <si>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</si>
  <si>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</si>
  <si>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</si>
  <si>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</si>
  <si>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</si>
  <si>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</si>
  <si>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</si>
  <si>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</si>
  <si>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</si>
  <si>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</si>
  <si>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</si>
  <si>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</si>
  <si>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</si>
  <si>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</si>
  <si>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</si>
  <si>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</si>
  <si>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</si>
  <si>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</si>
  <si>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</si>
  <si>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</si>
  <si>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</si>
  <si>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</si>
  <si>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</si>
  <si>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</si>
  <si>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</si>
  <si>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</si>
  <si>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</si>
  <si>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</si>
  <si>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</si>
  <si>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</si>
  <si>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</si>
  <si>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</si>
  <si>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</si>
  <si>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</si>
  <si>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</si>
  <si>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</si>
  <si>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</si>
  <si>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</si>
  <si>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</si>
  <si>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</si>
  <si>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</si>
  <si>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</si>
  <si>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</si>
  <si>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</si>
  <si>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</si>
  <si>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</si>
  <si>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</si>
  <si>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</si>
  <si>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</si>
  <si>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</si>
  <si>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</si>
  <si>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</si>
  <si>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</si>
  <si>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</si>
  <si>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</si>
  <si>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</si>
  <si>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</si>
  <si>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</si>
  <si>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</si>
  <si>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</si>
  <si>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</si>
  <si>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</si>
  <si>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</si>
  <si>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</si>
  <si>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</si>
  <si>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</si>
  <si>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</si>
  <si>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</si>
  <si>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</si>
  <si>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</si>
  <si>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</si>
  <si>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</si>
  <si>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</si>
  <si>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</si>
  <si>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</si>
  <si>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</si>
  <si>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</si>
  <si>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</si>
  <si>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</si>
  <si>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</si>
  <si>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</si>
  <si>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</si>
  <si>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</si>
  <si>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</si>
  <si>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</si>
  <si>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</si>
  <si>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宮城県　角田市</t>
  </si>
  <si>
    <t>法適用</t>
  </si>
  <si>
    <t>下水道事業</t>
  </si>
  <si>
    <t>公共下水道</t>
  </si>
  <si>
    <t>Cd1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</si>
  <si>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</si>
  <si>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</si>
  <si>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</si>
  <si>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</si>
  <si>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</si>
  <si>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</si>
  <si>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</si>
  <si>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</si>
  <si>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</si>
  <si>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</si>
  <si>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</si>
  <si>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</si>
  <si>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当市の公共下水道事業は令和2年4月1日に公営企業会計へ移行したが、各指標とも類似団体平均値には及ばず、その経営は健全とは言い難い状況である。使用料の改定を平成30年度に実施しているが、今後も適正な料金設定により収入を確保するとともに費用を抑制し、公共下水道事業の安定経営を目指していく。</t>
    <phoneticPr fontId="4"/>
  </si>
  <si>
    <t xml:space="preserve">①経常収支比率は101.1％であり100％を超えているが、一般会計繰入金によるところが大きい。今後も新規接続による使用料収入の増加と経費削減を図り、改善に努める。
②累積欠損金比率については、法適用に伴い減価償却費等が認識された結果、151.2％と高い水準となった。類似団体平均と比較しても高い水準である。経費削減等により改善に努めていく。
③流動比率は、6.85％であり類似団体平均と比較しても著しく低い水準である。当面は一般会計繰入金により、資金不足に陥らないようにする必要がある。
④企業債残高対事業規模比率は1803.1％である。当市は軟弱な地盤が多く工事費が割高となるため、類似団体平均より高い数値を示している。今後、計画的な事業経営に努めていく。
⑤経費回収率は正しくは60.6％である。類似団体と比較して低い水準である。平成30年に使用料の改定をしているが、今後は現状の経費削減より一層改善に努める必要がある。
⑥汚水処理原価は正しくは276円であり、類似団体平均と比較して高い。今後も経費節減と有収水量の確保に努め、効率的な運営を図っていく。
⑧水洗化率は85.45％であり、類似団体平均には及ばない。今後も積極的に普及促進策を進め、環境衛生の向上を図っていく。
</t>
    <rPh sb="1" eb="3">
      <t>ケイジョウ</t>
    </rPh>
    <rPh sb="3" eb="5">
      <t>シュウシ</t>
    </rPh>
    <rPh sb="5" eb="7">
      <t>ヒリツ</t>
    </rPh>
    <rPh sb="22" eb="23">
      <t>コ</t>
    </rPh>
    <rPh sb="29" eb="31">
      <t>イッパン</t>
    </rPh>
    <rPh sb="31" eb="33">
      <t>カイケイ</t>
    </rPh>
    <rPh sb="33" eb="35">
      <t>クリイレ</t>
    </rPh>
    <rPh sb="35" eb="36">
      <t>キン</t>
    </rPh>
    <rPh sb="43" eb="44">
      <t>オオ</t>
    </rPh>
    <rPh sb="66" eb="68">
      <t>ケイヒ</t>
    </rPh>
    <rPh sb="68" eb="70">
      <t>サクゲン</t>
    </rPh>
    <rPh sb="83" eb="85">
      <t>ルイセキ</t>
    </rPh>
    <rPh sb="85" eb="87">
      <t>ケッソン</t>
    </rPh>
    <rPh sb="87" eb="88">
      <t>キン</t>
    </rPh>
    <rPh sb="88" eb="90">
      <t>ヒリツ</t>
    </rPh>
    <rPh sb="133" eb="135">
      <t>ルイジ</t>
    </rPh>
    <rPh sb="135" eb="137">
      <t>ダンタイ</t>
    </rPh>
    <rPh sb="153" eb="155">
      <t>ケイヒ</t>
    </rPh>
    <rPh sb="155" eb="157">
      <t>サクゲン</t>
    </rPh>
    <rPh sb="157" eb="158">
      <t>トウ</t>
    </rPh>
    <rPh sb="161" eb="163">
      <t>カイゼン</t>
    </rPh>
    <rPh sb="164" eb="165">
      <t>ツト</t>
    </rPh>
    <rPh sb="186" eb="188">
      <t>ルイジ</t>
    </rPh>
    <rPh sb="188" eb="190">
      <t>ダンタイ</t>
    </rPh>
    <rPh sb="209" eb="211">
      <t>トウメン</t>
    </rPh>
    <rPh sb="331" eb="333">
      <t>ケイヒ</t>
    </rPh>
    <rPh sb="333" eb="335">
      <t>カイシュウ</t>
    </rPh>
    <rPh sb="335" eb="336">
      <t>リツ</t>
    </rPh>
    <rPh sb="337" eb="338">
      <t>タダ</t>
    </rPh>
    <rPh sb="350" eb="352">
      <t>ルイジ</t>
    </rPh>
    <rPh sb="352" eb="354">
      <t>ダンタイ</t>
    </rPh>
    <rPh sb="355" eb="357">
      <t>ヒカク</t>
    </rPh>
    <rPh sb="359" eb="360">
      <t>ヒク</t>
    </rPh>
    <rPh sb="361" eb="363">
      <t>スイジュン</t>
    </rPh>
    <rPh sb="414" eb="416">
      <t>オスイ</t>
    </rPh>
    <rPh sb="416" eb="418">
      <t>ショリ</t>
    </rPh>
    <rPh sb="418" eb="420">
      <t>ゲンカ</t>
    </rPh>
    <rPh sb="421" eb="422">
      <t>タダ</t>
    </rPh>
    <rPh sb="428" eb="429">
      <t>エン</t>
    </rPh>
    <rPh sb="440" eb="442">
      <t>ヒカク</t>
    </rPh>
    <rPh sb="444" eb="445">
      <t>タカ</t>
    </rPh>
    <rPh sb="481" eb="484">
      <t>スイセンカ</t>
    </rPh>
    <rPh sb="484" eb="485">
      <t>リツ</t>
    </rPh>
    <rPh sb="496" eb="498">
      <t>ルイジ</t>
    </rPh>
    <rPh sb="498" eb="500">
      <t>ダンタイ</t>
    </rPh>
    <rPh sb="500" eb="502">
      <t>ヘイキン</t>
    </rPh>
    <rPh sb="504" eb="505">
      <t>オヨ</t>
    </rPh>
    <phoneticPr fontId="4"/>
  </si>
  <si>
    <t xml:space="preserve">①有形固定資産減価償却率は3％と、類似団体との比較においても低くなっているが、令和2年度から法適用したため、法適用前の減価償却累計額を記載していないためである。
③管渠改善率は0.2％であり、類似団体と比較して高い水準である。平成28年度に角田市下水道ストックマネジメント計画を策定し、当該計画に基づき平成29年度から令和3年度までの5か年の予定で管渠の更新及びマンホール蓋の取替を実施している。
　今後、随時ストックマネジメント計画を更新し、健全な施設の維持を図ることとしている。
</t>
    <rPh sb="17" eb="19">
      <t>ルイジ</t>
    </rPh>
    <rPh sb="19" eb="21">
      <t>ダンタイ</t>
    </rPh>
    <rPh sb="82" eb="84">
      <t>カンキョ</t>
    </rPh>
    <rPh sb="84" eb="86">
      <t>カイゼン</t>
    </rPh>
    <rPh sb="86" eb="87">
      <t>リツ</t>
    </rPh>
    <rPh sb="96" eb="98">
      <t>ルイジ</t>
    </rPh>
    <rPh sb="98" eb="100">
      <t>ダンタイ</t>
    </rPh>
    <rPh sb="101" eb="103">
      <t>ヒカク</t>
    </rPh>
    <rPh sb="105" eb="106">
      <t>タカ</t>
    </rPh>
    <rPh sb="107" eb="109">
      <t>スイジュン</t>
    </rPh>
    <rPh sb="200" eb="201">
      <t>コン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</si>
</sst>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c:v>0</c:v>
                </c:pt>
                <c:pt idx="4">
                  <c:v>0.2</c:v>
                </c:pt>
              </c:numCache>
            </c:numRef>
          </c:val>
          <c:extLst>
            <c:ext xmlns:c16="http://schemas.microsoft.com/office/drawing/2014/chart" uri="{C3380CC4-5D6E-409C-BE32-E72D297353CC}">
              <c16:uniqueId val="{00000000-D122-4CF8-ADF7-D6E2831CC5CC}"/>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0.09</c:v>
                </c:pt>
              </c:numCache>
            </c:numRef>
          </c:val>
          <c:smooth val="0"/>
          <c:extLst>
            <c:ext xmlns:c16="http://schemas.microsoft.com/office/drawing/2014/chart" uri="{C3380CC4-5D6E-409C-BE32-E72D297353CC}">
              <c16:uniqueId val="{00000001-D122-4CF8-ADF7-D6E2831CC5CC}"/>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0</c:v>
                </c:pt>
                <c:pt idx="1">
                  <c:v>0</c:v>
                </c:pt>
                <c:pt idx="2">
                  <c:v>0</c:v>
                </c:pt>
                <c:pt idx="3">
                  <c:v>0</c:v>
                </c:pt>
                <c:pt idx="4">
                  <c:v>101.08</c:v>
                </c:pt>
              </c:numCache>
            </c:numRef>
          </c:val>
          <c:extLst>
            <c:ext xmlns:c16="http://schemas.microsoft.com/office/drawing/2014/chart" uri="{C3380CC4-5D6E-409C-BE32-E72D297353CC}">
              <c16:uniqueId val="{00000000-7B32-4E7E-A02A-96AABC077954}"/>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0</c:v>
                </c:pt>
                <c:pt idx="4">
                  <c:v>105.41</c:v>
                </c:pt>
              </c:numCache>
            </c:numRef>
          </c:val>
          <c:smooth val="0"/>
          <c:extLst>
            <c:ext xmlns:c16="http://schemas.microsoft.com/office/drawing/2014/chart" uri="{C3380CC4-5D6E-409C-BE32-E72D297353CC}">
              <c16:uniqueId val="{00000001-7B32-4E7E-A02A-96AABC077954}"/>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0</c:v>
                </c:pt>
                <c:pt idx="1">
                  <c:v>0</c:v>
                </c:pt>
                <c:pt idx="2">
                  <c:v>0</c:v>
                </c:pt>
                <c:pt idx="3">
                  <c:v>0</c:v>
                </c:pt>
                <c:pt idx="4">
                  <c:v>3.04</c:v>
                </c:pt>
              </c:numCache>
            </c:numRef>
          </c:val>
          <c:extLst>
            <c:ext xmlns:c16="http://schemas.microsoft.com/office/drawing/2014/chart" uri="{C3380CC4-5D6E-409C-BE32-E72D297353CC}">
              <c16:uniqueId val="{00000000-8E3B-4449-AC0F-55B8F4872105}"/>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0</c:v>
                </c:pt>
                <c:pt idx="4">
                  <c:v>25.37</c:v>
                </c:pt>
              </c:numCache>
            </c:numRef>
          </c:val>
          <c:smooth val="0"/>
          <c:extLst>
            <c:ext xmlns:c16="http://schemas.microsoft.com/office/drawing/2014/chart" uri="{C3380CC4-5D6E-409C-BE32-E72D297353CC}">
              <c16:uniqueId val="{00000001-8E3B-4449-AC0F-55B8F4872105}"/>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EFDA-436B-A1C0-4255E0CAFCF2}"/>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0.54</c:v>
                </c:pt>
              </c:numCache>
            </c:numRef>
          </c:val>
          <c:smooth val="0"/>
          <c:extLst>
            <c:ext xmlns:c16="http://schemas.microsoft.com/office/drawing/2014/chart" uri="{C3380CC4-5D6E-409C-BE32-E72D297353CC}">
              <c16:uniqueId val="{00000001-EFDA-436B-A1C0-4255E0CAFCF2}"/>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0</c:v>
                </c:pt>
                <c:pt idx="1">
                  <c:v>0</c:v>
                </c:pt>
                <c:pt idx="2">
                  <c:v>0</c:v>
                </c:pt>
                <c:pt idx="3">
                  <c:v>0</c:v>
                </c:pt>
                <c:pt idx="4">
                  <c:v>151.22</c:v>
                </c:pt>
              </c:numCache>
            </c:numRef>
          </c:val>
          <c:extLst>
            <c:ext xmlns:c16="http://schemas.microsoft.com/office/drawing/2014/chart" uri="{C3380CC4-5D6E-409C-BE32-E72D297353CC}">
              <c16:uniqueId val="{00000000-99A8-4730-9F88-51EF16545A49}"/>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0</c:v>
                </c:pt>
                <c:pt idx="4">
                  <c:v>25.86</c:v>
                </c:pt>
              </c:numCache>
            </c:numRef>
          </c:val>
          <c:smooth val="0"/>
          <c:extLst>
            <c:ext xmlns:c16="http://schemas.microsoft.com/office/drawing/2014/chart" uri="{C3380CC4-5D6E-409C-BE32-E72D297353CC}">
              <c16:uniqueId val="{00000001-99A8-4730-9F88-51EF16545A49}"/>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0</c:v>
                </c:pt>
                <c:pt idx="1">
                  <c:v>0</c:v>
                </c:pt>
                <c:pt idx="2">
                  <c:v>0</c:v>
                </c:pt>
                <c:pt idx="3">
                  <c:v>0</c:v>
                </c:pt>
                <c:pt idx="4">
                  <c:v>6.85</c:v>
                </c:pt>
              </c:numCache>
            </c:numRef>
          </c:val>
          <c:extLst>
            <c:ext xmlns:c16="http://schemas.microsoft.com/office/drawing/2014/chart" uri="{C3380CC4-5D6E-409C-BE32-E72D297353CC}">
              <c16:uniqueId val="{00000000-5546-420E-B986-169D6D9A1430}"/>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0</c:v>
                </c:pt>
                <c:pt idx="4">
                  <c:v>58.23</c:v>
                </c:pt>
              </c:numCache>
            </c:numRef>
          </c:val>
          <c:smooth val="0"/>
          <c:extLst>
            <c:ext xmlns:c16="http://schemas.microsoft.com/office/drawing/2014/chart" uri="{C3380CC4-5D6E-409C-BE32-E72D297353CC}">
              <c16:uniqueId val="{00000001-5546-420E-B986-169D6D9A1430}"/>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0</c:v>
                </c:pt>
                <c:pt idx="1">
                  <c:v>0</c:v>
                </c:pt>
                <c:pt idx="2">
                  <c:v>0</c:v>
                </c:pt>
                <c:pt idx="3">
                  <c:v>0</c:v>
                </c:pt>
                <c:pt idx="4">
                  <c:v>1803.13</c:v>
                </c:pt>
              </c:numCache>
            </c:numRef>
          </c:val>
          <c:extLst>
            <c:ext xmlns:c16="http://schemas.microsoft.com/office/drawing/2014/chart" uri="{C3380CC4-5D6E-409C-BE32-E72D297353CC}">
              <c16:uniqueId val="{00000000-7530-41B7-AFAE-33563365A9B0}"/>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0</c:v>
                </c:pt>
                <c:pt idx="4">
                  <c:v>812.92</c:v>
                </c:pt>
              </c:numCache>
            </c:numRef>
          </c:val>
          <c:smooth val="0"/>
          <c:extLst>
            <c:ext xmlns:c16="http://schemas.microsoft.com/office/drawing/2014/chart" uri="{C3380CC4-5D6E-409C-BE32-E72D297353CC}">
              <c16:uniqueId val="{00000001-7530-41B7-AFAE-33563365A9B0}"/>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0</c:v>
                </c:pt>
                <c:pt idx="1">
                  <c:v>0</c:v>
                </c:pt>
                <c:pt idx="2">
                  <c:v>0</c:v>
                </c:pt>
                <c:pt idx="3">
                  <c:v>0</c:v>
                </c:pt>
                <c:pt idx="4">
                  <c:v>41.28</c:v>
                </c:pt>
              </c:numCache>
            </c:numRef>
          </c:val>
          <c:extLst>
            <c:ext xmlns:c16="http://schemas.microsoft.com/office/drawing/2014/chart" uri="{C3380CC4-5D6E-409C-BE32-E72D297353CC}">
              <c16:uniqueId val="{00000000-EF1E-4F46-A695-3C6284BB02A6}"/>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0</c:v>
                </c:pt>
                <c:pt idx="4">
                  <c:v>85.4</c:v>
                </c:pt>
              </c:numCache>
            </c:numRef>
          </c:val>
          <c:smooth val="0"/>
          <c:extLst>
            <c:ext xmlns:c16="http://schemas.microsoft.com/office/drawing/2014/chart" uri="{C3380CC4-5D6E-409C-BE32-E72D297353CC}">
              <c16:uniqueId val="{00000001-EF1E-4F46-A695-3C6284BB02A6}"/>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0</c:v>
                </c:pt>
                <c:pt idx="1">
                  <c:v>0</c:v>
                </c:pt>
                <c:pt idx="2">
                  <c:v>0</c:v>
                </c:pt>
                <c:pt idx="3">
                  <c:v>0</c:v>
                </c:pt>
                <c:pt idx="4">
                  <c:v>405.26</c:v>
                </c:pt>
              </c:numCache>
            </c:numRef>
          </c:val>
          <c:extLst>
            <c:ext xmlns:c16="http://schemas.microsoft.com/office/drawing/2014/chart" uri="{C3380CC4-5D6E-409C-BE32-E72D297353CC}">
              <c16:uniqueId val="{00000000-F190-418C-8663-91FE3B14D261}"/>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0</c:v>
                </c:pt>
                <c:pt idx="4">
                  <c:v>188.57</c:v>
                </c:pt>
              </c:numCache>
            </c:numRef>
          </c:val>
          <c:smooth val="0"/>
          <c:extLst>
            <c:ext xmlns:c16="http://schemas.microsoft.com/office/drawing/2014/chart" uri="{C3380CC4-5D6E-409C-BE32-E72D297353CC}">
              <c16:uniqueId val="{00000001-F190-418C-8663-91FE3B14D261}"/>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86BC-4D8E-97EA-DE239CC1DAC5}"/>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0</c:v>
                </c:pt>
                <c:pt idx="4">
                  <c:v>55.84</c:v>
                </c:pt>
              </c:numCache>
            </c:numRef>
          </c:val>
          <c:smooth val="0"/>
          <c:extLst>
            <c:ext xmlns:c16="http://schemas.microsoft.com/office/drawing/2014/chart" uri="{C3380CC4-5D6E-409C-BE32-E72D297353CC}">
              <c16:uniqueId val="{00000001-86BC-4D8E-97EA-DE239CC1DAC5}"/>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0</c:v>
                </c:pt>
                <c:pt idx="1">
                  <c:v>0</c:v>
                </c:pt>
                <c:pt idx="2">
                  <c:v>0</c:v>
                </c:pt>
                <c:pt idx="3">
                  <c:v>0</c:v>
                </c:pt>
                <c:pt idx="4">
                  <c:v>85.45</c:v>
                </c:pt>
              </c:numCache>
            </c:numRef>
          </c:val>
          <c:extLst>
            <c:ext xmlns:c16="http://schemas.microsoft.com/office/drawing/2014/chart" uri="{C3380CC4-5D6E-409C-BE32-E72D297353CC}">
              <c16:uniqueId val="{00000000-A623-45D8-B65C-EC7A1649E88F}"/>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0</c:v>
                </c:pt>
                <c:pt idx="4">
                  <c:v>92.34</c:v>
                </c:pt>
              </c:numCache>
            </c:numRef>
          </c:val>
          <c:smooth val="0"/>
          <c:extLst>
            <c:ext xmlns:c16="http://schemas.microsoft.com/office/drawing/2014/chart" uri="{C3380CC4-5D6E-409C-BE32-E72D297353CC}">
              <c16:uniqueId val="{00000001-A623-45D8-B65C-EC7A1649E88F}"/>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【106.67】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【3.64】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【67.52】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【705.21】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【95.57】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【134.52】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【98.96】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【36.52】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【0.30】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B40" zoomScale="90" zoomScaleNormal="90" workbookViewId="0">
      <selection activeCell="BL47" sqref="BL47:BZ6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5" t="str">
        <f>データ!H6</f>
        <v>宮城県　角田市</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5" t="s">
        <v>1</v>
      </c>
      <c r="C7" s="65"/>
      <c r="D7" s="65"/>
      <c r="E7" s="65"/>
      <c r="F7" s="65"/>
      <c r="G7" s="65"/>
      <c r="H7" s="65"/>
      <c r="I7" s="65" t="s">
        <v>2</v>
      </c>
      <c r="J7" s="65"/>
      <c r="K7" s="65"/>
      <c r="L7" s="65"/>
      <c r="M7" s="65"/>
      <c r="N7" s="65"/>
      <c r="O7" s="65"/>
      <c r="P7" s="65" t="s">
        <v>3</v>
      </c>
      <c r="Q7" s="65"/>
      <c r="R7" s="65"/>
      <c r="S7" s="65"/>
      <c r="T7" s="65"/>
      <c r="U7" s="65"/>
      <c r="V7" s="65"/>
      <c r="W7" s="65" t="s">
        <v>4</v>
      </c>
      <c r="X7" s="65"/>
      <c r="Y7" s="65"/>
      <c r="Z7" s="65"/>
      <c r="AA7" s="65"/>
      <c r="AB7" s="65"/>
      <c r="AC7" s="65"/>
      <c r="AD7" s="65" t="s">
        <v>5</v>
      </c>
      <c r="AE7" s="65"/>
      <c r="AF7" s="65"/>
      <c r="AG7" s="65"/>
      <c r="AH7" s="65"/>
      <c r="AI7" s="65"/>
      <c r="AJ7" s="65"/>
      <c r="AK7" s="3"/>
      <c r="AL7" s="65" t="s">
        <v>6</v>
      </c>
      <c r="AM7" s="65"/>
      <c r="AN7" s="65"/>
      <c r="AO7" s="65"/>
      <c r="AP7" s="65"/>
      <c r="AQ7" s="65"/>
      <c r="AR7" s="65"/>
      <c r="AS7" s="65"/>
      <c r="AT7" s="65" t="s">
        <v>7</v>
      </c>
      <c r="AU7" s="65"/>
      <c r="AV7" s="65"/>
      <c r="AW7" s="65"/>
      <c r="AX7" s="65"/>
      <c r="AY7" s="65"/>
      <c r="AZ7" s="65"/>
      <c r="BA7" s="65"/>
      <c r="BB7" s="65" t="s">
        <v>8</v>
      </c>
      <c r="BC7" s="65"/>
      <c r="BD7" s="65"/>
      <c r="BE7" s="65"/>
      <c r="BF7" s="65"/>
      <c r="BG7" s="65"/>
      <c r="BH7" s="65"/>
      <c r="BI7" s="65"/>
      <c r="BJ7" s="3"/>
      <c r="BK7" s="3"/>
      <c r="BL7" s="4" t="s">
        <v>9</v>
      </c>
      <c r="BM7" s="5"/>
      <c r="BN7" s="5"/>
      <c r="BO7" s="5"/>
      <c r="BP7" s="5"/>
      <c r="BQ7" s="5"/>
      <c r="BR7" s="5"/>
      <c r="BS7" s="5"/>
      <c r="BT7" s="5"/>
      <c r="BU7" s="5"/>
      <c r="BV7" s="5"/>
      <c r="BW7" s="5"/>
      <c r="BX7" s="5"/>
      <c r="BY7" s="6"/>
    </row>
    <row r="8" spans="1:78" ht="18.75" customHeight="1" x14ac:dyDescent="0.15">
      <c r="A8" s="2"/>
      <c r="B8" s="72" t="str">
        <f>データ!I6</f>
        <v>法適用</v>
      </c>
      <c r="C8" s="72"/>
      <c r="D8" s="72"/>
      <c r="E8" s="72"/>
      <c r="F8" s="72"/>
      <c r="G8" s="72"/>
      <c r="H8" s="72"/>
      <c r="I8" s="72" t="str">
        <f>データ!J6</f>
        <v>下水道事業</v>
      </c>
      <c r="J8" s="72"/>
      <c r="K8" s="72"/>
      <c r="L8" s="72"/>
      <c r="M8" s="72"/>
      <c r="N8" s="72"/>
      <c r="O8" s="72"/>
      <c r="P8" s="72" t="str">
        <f>データ!K6</f>
        <v>公共下水道</v>
      </c>
      <c r="Q8" s="72"/>
      <c r="R8" s="72"/>
      <c r="S8" s="72"/>
      <c r="T8" s="72"/>
      <c r="U8" s="72"/>
      <c r="V8" s="72"/>
      <c r="W8" s="72" t="str">
        <f>データ!L6</f>
        <v>Cd1</v>
      </c>
      <c r="X8" s="72"/>
      <c r="Y8" s="72"/>
      <c r="Z8" s="72"/>
      <c r="AA8" s="72"/>
      <c r="AB8" s="72"/>
      <c r="AC8" s="72"/>
      <c r="AD8" s="73" t="str">
        <f>データ!$M$6</f>
        <v>非設置</v>
      </c>
      <c r="AE8" s="73"/>
      <c r="AF8" s="73"/>
      <c r="AG8" s="73"/>
      <c r="AH8" s="73"/>
      <c r="AI8" s="73"/>
      <c r="AJ8" s="73"/>
      <c r="AK8" s="3"/>
      <c r="AL8" s="69">
        <f>データ!S6</f>
        <v>28212</v>
      </c>
      <c r="AM8" s="69"/>
      <c r="AN8" s="69"/>
      <c r="AO8" s="69"/>
      <c r="AP8" s="69"/>
      <c r="AQ8" s="69"/>
      <c r="AR8" s="69"/>
      <c r="AS8" s="69"/>
      <c r="AT8" s="68">
        <f>データ!T6</f>
        <v>147.53</v>
      </c>
      <c r="AU8" s="68"/>
      <c r="AV8" s="68"/>
      <c r="AW8" s="68"/>
      <c r="AX8" s="68"/>
      <c r="AY8" s="68"/>
      <c r="AZ8" s="68"/>
      <c r="BA8" s="68"/>
      <c r="BB8" s="68">
        <f>データ!U6</f>
        <v>191.23</v>
      </c>
      <c r="BC8" s="68"/>
      <c r="BD8" s="68"/>
      <c r="BE8" s="68"/>
      <c r="BF8" s="68"/>
      <c r="BG8" s="68"/>
      <c r="BH8" s="68"/>
      <c r="BI8" s="68"/>
      <c r="BJ8" s="3"/>
      <c r="BK8" s="3"/>
      <c r="BL8" s="70" t="s">
        <v>10</v>
      </c>
      <c r="BM8" s="71"/>
      <c r="BN8" s="7" t="s">
        <v>11</v>
      </c>
      <c r="BO8" s="8"/>
      <c r="BP8" s="8"/>
      <c r="BQ8" s="8"/>
      <c r="BR8" s="8"/>
      <c r="BS8" s="8"/>
      <c r="BT8" s="8"/>
      <c r="BU8" s="8"/>
      <c r="BV8" s="8"/>
      <c r="BW8" s="8"/>
      <c r="BX8" s="8"/>
      <c r="BY8" s="9"/>
    </row>
    <row r="9" spans="1:78" ht="18.75" customHeight="1" x14ac:dyDescent="0.15">
      <c r="A9" s="2"/>
      <c r="B9" s="65" t="s">
        <v>12</v>
      </c>
      <c r="C9" s="65"/>
      <c r="D9" s="65"/>
      <c r="E9" s="65"/>
      <c r="F9" s="65"/>
      <c r="G9" s="65"/>
      <c r="H9" s="65"/>
      <c r="I9" s="65" t="s">
        <v>13</v>
      </c>
      <c r="J9" s="65"/>
      <c r="K9" s="65"/>
      <c r="L9" s="65"/>
      <c r="M9" s="65"/>
      <c r="N9" s="65"/>
      <c r="O9" s="65"/>
      <c r="P9" s="65" t="s">
        <v>14</v>
      </c>
      <c r="Q9" s="65"/>
      <c r="R9" s="65"/>
      <c r="S9" s="65"/>
      <c r="T9" s="65"/>
      <c r="U9" s="65"/>
      <c r="V9" s="65"/>
      <c r="W9" s="65" t="s">
        <v>15</v>
      </c>
      <c r="X9" s="65"/>
      <c r="Y9" s="65"/>
      <c r="Z9" s="65"/>
      <c r="AA9" s="65"/>
      <c r="AB9" s="65"/>
      <c r="AC9" s="65"/>
      <c r="AD9" s="65" t="s">
        <v>16</v>
      </c>
      <c r="AE9" s="65"/>
      <c r="AF9" s="65"/>
      <c r="AG9" s="65"/>
      <c r="AH9" s="65"/>
      <c r="AI9" s="65"/>
      <c r="AJ9" s="65"/>
      <c r="AK9" s="3"/>
      <c r="AL9" s="65" t="s">
        <v>17</v>
      </c>
      <c r="AM9" s="65"/>
      <c r="AN9" s="65"/>
      <c r="AO9" s="65"/>
      <c r="AP9" s="65"/>
      <c r="AQ9" s="65"/>
      <c r="AR9" s="65"/>
      <c r="AS9" s="65"/>
      <c r="AT9" s="65" t="s">
        <v>18</v>
      </c>
      <c r="AU9" s="65"/>
      <c r="AV9" s="65"/>
      <c r="AW9" s="65"/>
      <c r="AX9" s="65"/>
      <c r="AY9" s="65"/>
      <c r="AZ9" s="65"/>
      <c r="BA9" s="65"/>
      <c r="BB9" s="65" t="s">
        <v>19</v>
      </c>
      <c r="BC9" s="65"/>
      <c r="BD9" s="65"/>
      <c r="BE9" s="65"/>
      <c r="BF9" s="65"/>
      <c r="BG9" s="65"/>
      <c r="BH9" s="65"/>
      <c r="BI9" s="65"/>
      <c r="BJ9" s="3"/>
      <c r="BK9" s="3"/>
      <c r="BL9" s="66" t="s">
        <v>20</v>
      </c>
      <c r="BM9" s="67"/>
      <c r="BN9" s="10" t="s">
        <v>21</v>
      </c>
      <c r="BO9" s="11"/>
      <c r="BP9" s="11"/>
      <c r="BQ9" s="11"/>
      <c r="BR9" s="11"/>
      <c r="BS9" s="11"/>
      <c r="BT9" s="11"/>
      <c r="BU9" s="11"/>
      <c r="BV9" s="11"/>
      <c r="BW9" s="11"/>
      <c r="BX9" s="11"/>
      <c r="BY9" s="12"/>
    </row>
    <row r="10" spans="1:78" ht="18.75" customHeight="1" x14ac:dyDescent="0.15">
      <c r="A10" s="2"/>
      <c r="B10" s="68" t="str">
        <f>データ!N6</f>
        <v>-</v>
      </c>
      <c r="C10" s="68"/>
      <c r="D10" s="68"/>
      <c r="E10" s="68"/>
      <c r="F10" s="68"/>
      <c r="G10" s="68"/>
      <c r="H10" s="68"/>
      <c r="I10" s="68">
        <f>データ!O6</f>
        <v>48.12</v>
      </c>
      <c r="J10" s="68"/>
      <c r="K10" s="68"/>
      <c r="L10" s="68"/>
      <c r="M10" s="68"/>
      <c r="N10" s="68"/>
      <c r="O10" s="68"/>
      <c r="P10" s="68">
        <f>データ!P6</f>
        <v>56.89</v>
      </c>
      <c r="Q10" s="68"/>
      <c r="R10" s="68"/>
      <c r="S10" s="68"/>
      <c r="T10" s="68"/>
      <c r="U10" s="68"/>
      <c r="V10" s="68"/>
      <c r="W10" s="68">
        <f>データ!Q6</f>
        <v>101.58</v>
      </c>
      <c r="X10" s="68"/>
      <c r="Y10" s="68"/>
      <c r="Z10" s="68"/>
      <c r="AA10" s="68"/>
      <c r="AB10" s="68"/>
      <c r="AC10" s="68"/>
      <c r="AD10" s="69">
        <f>データ!R6</f>
        <v>3130</v>
      </c>
      <c r="AE10" s="69"/>
      <c r="AF10" s="69"/>
      <c r="AG10" s="69"/>
      <c r="AH10" s="69"/>
      <c r="AI10" s="69"/>
      <c r="AJ10" s="69"/>
      <c r="AK10" s="2"/>
      <c r="AL10" s="69">
        <f>データ!V6</f>
        <v>15943</v>
      </c>
      <c r="AM10" s="69"/>
      <c r="AN10" s="69"/>
      <c r="AO10" s="69"/>
      <c r="AP10" s="69"/>
      <c r="AQ10" s="69"/>
      <c r="AR10" s="69"/>
      <c r="AS10" s="69"/>
      <c r="AT10" s="68">
        <f>データ!W6</f>
        <v>6.6</v>
      </c>
      <c r="AU10" s="68"/>
      <c r="AV10" s="68"/>
      <c r="AW10" s="68"/>
      <c r="AX10" s="68"/>
      <c r="AY10" s="68"/>
      <c r="AZ10" s="68"/>
      <c r="BA10" s="68"/>
      <c r="BB10" s="68">
        <f>データ!X6</f>
        <v>2415.61</v>
      </c>
      <c r="BC10" s="68"/>
      <c r="BD10" s="68"/>
      <c r="BE10" s="68"/>
      <c r="BF10" s="68"/>
      <c r="BG10" s="68"/>
      <c r="BH10" s="68"/>
      <c r="BI10" s="68"/>
      <c r="BJ10" s="2"/>
      <c r="BK10" s="2"/>
      <c r="BL10" s="58" t="s">
        <v>22</v>
      </c>
      <c r="BM10" s="5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3" t="s">
        <v>114</v>
      </c>
      <c r="BM16" s="44"/>
      <c r="BN16" s="44"/>
      <c r="BO16" s="44"/>
      <c r="BP16" s="44"/>
      <c r="BQ16" s="44"/>
      <c r="BR16" s="44"/>
      <c r="BS16" s="44"/>
      <c r="BT16" s="44"/>
      <c r="BU16" s="44"/>
      <c r="BV16" s="44"/>
      <c r="BW16" s="44"/>
      <c r="BX16" s="44"/>
      <c r="BY16" s="44"/>
      <c r="BZ16" s="4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3"/>
      <c r="BM17" s="44"/>
      <c r="BN17" s="44"/>
      <c r="BO17" s="44"/>
      <c r="BP17" s="44"/>
      <c r="BQ17" s="44"/>
      <c r="BR17" s="44"/>
      <c r="BS17" s="44"/>
      <c r="BT17" s="44"/>
      <c r="BU17" s="44"/>
      <c r="BV17" s="44"/>
      <c r="BW17" s="44"/>
      <c r="BX17" s="44"/>
      <c r="BY17" s="44"/>
      <c r="BZ17" s="4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3"/>
      <c r="BM18" s="44"/>
      <c r="BN18" s="44"/>
      <c r="BO18" s="44"/>
      <c r="BP18" s="44"/>
      <c r="BQ18" s="44"/>
      <c r="BR18" s="44"/>
      <c r="BS18" s="44"/>
      <c r="BT18" s="44"/>
      <c r="BU18" s="44"/>
      <c r="BV18" s="44"/>
      <c r="BW18" s="44"/>
      <c r="BX18" s="44"/>
      <c r="BY18" s="44"/>
      <c r="BZ18" s="4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3"/>
      <c r="BM19" s="44"/>
      <c r="BN19" s="44"/>
      <c r="BO19" s="44"/>
      <c r="BP19" s="44"/>
      <c r="BQ19" s="44"/>
      <c r="BR19" s="44"/>
      <c r="BS19" s="44"/>
      <c r="BT19" s="44"/>
      <c r="BU19" s="44"/>
      <c r="BV19" s="44"/>
      <c r="BW19" s="44"/>
      <c r="BX19" s="44"/>
      <c r="BY19" s="44"/>
      <c r="BZ19" s="4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3"/>
      <c r="BM20" s="44"/>
      <c r="BN20" s="44"/>
      <c r="BO20" s="44"/>
      <c r="BP20" s="44"/>
      <c r="BQ20" s="44"/>
      <c r="BR20" s="44"/>
      <c r="BS20" s="44"/>
      <c r="BT20" s="44"/>
      <c r="BU20" s="44"/>
      <c r="BV20" s="44"/>
      <c r="BW20" s="44"/>
      <c r="BX20" s="44"/>
      <c r="BY20" s="44"/>
      <c r="BZ20" s="4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3"/>
      <c r="BM21" s="44"/>
      <c r="BN21" s="44"/>
      <c r="BO21" s="44"/>
      <c r="BP21" s="44"/>
      <c r="BQ21" s="44"/>
      <c r="BR21" s="44"/>
      <c r="BS21" s="44"/>
      <c r="BT21" s="44"/>
      <c r="BU21" s="44"/>
      <c r="BV21" s="44"/>
      <c r="BW21" s="44"/>
      <c r="BX21" s="44"/>
      <c r="BY21" s="44"/>
      <c r="BZ21" s="4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3"/>
      <c r="BM22" s="44"/>
      <c r="BN22" s="44"/>
      <c r="BO22" s="44"/>
      <c r="BP22" s="44"/>
      <c r="BQ22" s="44"/>
      <c r="BR22" s="44"/>
      <c r="BS22" s="44"/>
      <c r="BT22" s="44"/>
      <c r="BU22" s="44"/>
      <c r="BV22" s="44"/>
      <c r="BW22" s="44"/>
      <c r="BX22" s="44"/>
      <c r="BY22" s="44"/>
      <c r="BZ22" s="4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3"/>
      <c r="BM23" s="44"/>
      <c r="BN23" s="44"/>
      <c r="BO23" s="44"/>
      <c r="BP23" s="44"/>
      <c r="BQ23" s="44"/>
      <c r="BR23" s="44"/>
      <c r="BS23" s="44"/>
      <c r="BT23" s="44"/>
      <c r="BU23" s="44"/>
      <c r="BV23" s="44"/>
      <c r="BW23" s="44"/>
      <c r="BX23" s="44"/>
      <c r="BY23" s="44"/>
      <c r="BZ23" s="4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3"/>
      <c r="BM24" s="44"/>
      <c r="BN24" s="44"/>
      <c r="BO24" s="44"/>
      <c r="BP24" s="44"/>
      <c r="BQ24" s="44"/>
      <c r="BR24" s="44"/>
      <c r="BS24" s="44"/>
      <c r="BT24" s="44"/>
      <c r="BU24" s="44"/>
      <c r="BV24" s="44"/>
      <c r="BW24" s="44"/>
      <c r="BX24" s="44"/>
      <c r="BY24" s="44"/>
      <c r="BZ24" s="4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3"/>
      <c r="BM25" s="44"/>
      <c r="BN25" s="44"/>
      <c r="BO25" s="44"/>
      <c r="BP25" s="44"/>
      <c r="BQ25" s="44"/>
      <c r="BR25" s="44"/>
      <c r="BS25" s="44"/>
      <c r="BT25" s="44"/>
      <c r="BU25" s="44"/>
      <c r="BV25" s="44"/>
      <c r="BW25" s="44"/>
      <c r="BX25" s="44"/>
      <c r="BY25" s="44"/>
      <c r="BZ25" s="4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3"/>
      <c r="BM26" s="44"/>
      <c r="BN26" s="44"/>
      <c r="BO26" s="44"/>
      <c r="BP26" s="44"/>
      <c r="BQ26" s="44"/>
      <c r="BR26" s="44"/>
      <c r="BS26" s="44"/>
      <c r="BT26" s="44"/>
      <c r="BU26" s="44"/>
      <c r="BV26" s="44"/>
      <c r="BW26" s="44"/>
      <c r="BX26" s="44"/>
      <c r="BY26" s="44"/>
      <c r="BZ26" s="4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3"/>
      <c r="BM27" s="44"/>
      <c r="BN27" s="44"/>
      <c r="BO27" s="44"/>
      <c r="BP27" s="44"/>
      <c r="BQ27" s="44"/>
      <c r="BR27" s="44"/>
      <c r="BS27" s="44"/>
      <c r="BT27" s="44"/>
      <c r="BU27" s="44"/>
      <c r="BV27" s="44"/>
      <c r="BW27" s="44"/>
      <c r="BX27" s="44"/>
      <c r="BY27" s="44"/>
      <c r="BZ27" s="4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3"/>
      <c r="BM28" s="44"/>
      <c r="BN28" s="44"/>
      <c r="BO28" s="44"/>
      <c r="BP28" s="44"/>
      <c r="BQ28" s="44"/>
      <c r="BR28" s="44"/>
      <c r="BS28" s="44"/>
      <c r="BT28" s="44"/>
      <c r="BU28" s="44"/>
      <c r="BV28" s="44"/>
      <c r="BW28" s="44"/>
      <c r="BX28" s="44"/>
      <c r="BY28" s="44"/>
      <c r="BZ28" s="4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3"/>
      <c r="BM29" s="44"/>
      <c r="BN29" s="44"/>
      <c r="BO29" s="44"/>
      <c r="BP29" s="44"/>
      <c r="BQ29" s="44"/>
      <c r="BR29" s="44"/>
      <c r="BS29" s="44"/>
      <c r="BT29" s="44"/>
      <c r="BU29" s="44"/>
      <c r="BV29" s="44"/>
      <c r="BW29" s="44"/>
      <c r="BX29" s="44"/>
      <c r="BY29" s="44"/>
      <c r="BZ29" s="4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3"/>
      <c r="BM30" s="44"/>
      <c r="BN30" s="44"/>
      <c r="BO30" s="44"/>
      <c r="BP30" s="44"/>
      <c r="BQ30" s="44"/>
      <c r="BR30" s="44"/>
      <c r="BS30" s="44"/>
      <c r="BT30" s="44"/>
      <c r="BU30" s="44"/>
      <c r="BV30" s="44"/>
      <c r="BW30" s="44"/>
      <c r="BX30" s="44"/>
      <c r="BY30" s="44"/>
      <c r="BZ30" s="4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3"/>
      <c r="BM31" s="44"/>
      <c r="BN31" s="44"/>
      <c r="BO31" s="44"/>
      <c r="BP31" s="44"/>
      <c r="BQ31" s="44"/>
      <c r="BR31" s="44"/>
      <c r="BS31" s="44"/>
      <c r="BT31" s="44"/>
      <c r="BU31" s="44"/>
      <c r="BV31" s="44"/>
      <c r="BW31" s="44"/>
      <c r="BX31" s="44"/>
      <c r="BY31" s="44"/>
      <c r="BZ31" s="4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3"/>
      <c r="BM32" s="44"/>
      <c r="BN32" s="44"/>
      <c r="BO32" s="44"/>
      <c r="BP32" s="44"/>
      <c r="BQ32" s="44"/>
      <c r="BR32" s="44"/>
      <c r="BS32" s="44"/>
      <c r="BT32" s="44"/>
      <c r="BU32" s="44"/>
      <c r="BV32" s="44"/>
      <c r="BW32" s="44"/>
      <c r="BX32" s="44"/>
      <c r="BY32" s="44"/>
      <c r="BZ32" s="4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3"/>
      <c r="BM33" s="44"/>
      <c r="BN33" s="44"/>
      <c r="BO33" s="44"/>
      <c r="BP33" s="44"/>
      <c r="BQ33" s="44"/>
      <c r="BR33" s="44"/>
      <c r="BS33" s="44"/>
      <c r="BT33" s="44"/>
      <c r="BU33" s="44"/>
      <c r="BV33" s="44"/>
      <c r="BW33" s="44"/>
      <c r="BX33" s="44"/>
      <c r="BY33" s="44"/>
      <c r="BZ33" s="4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3"/>
      <c r="BM34" s="44"/>
      <c r="BN34" s="44"/>
      <c r="BO34" s="44"/>
      <c r="BP34" s="44"/>
      <c r="BQ34" s="44"/>
      <c r="BR34" s="44"/>
      <c r="BS34" s="44"/>
      <c r="BT34" s="44"/>
      <c r="BU34" s="44"/>
      <c r="BV34" s="44"/>
      <c r="BW34" s="44"/>
      <c r="BX34" s="44"/>
      <c r="BY34" s="44"/>
      <c r="BZ34" s="4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3"/>
      <c r="BM35" s="44"/>
      <c r="BN35" s="44"/>
      <c r="BO35" s="44"/>
      <c r="BP35" s="44"/>
      <c r="BQ35" s="44"/>
      <c r="BR35" s="44"/>
      <c r="BS35" s="44"/>
      <c r="BT35" s="44"/>
      <c r="BU35" s="44"/>
      <c r="BV35" s="44"/>
      <c r="BW35" s="44"/>
      <c r="BX35" s="44"/>
      <c r="BY35" s="44"/>
      <c r="BZ35" s="4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3"/>
      <c r="BM36" s="44"/>
      <c r="BN36" s="44"/>
      <c r="BO36" s="44"/>
      <c r="BP36" s="44"/>
      <c r="BQ36" s="44"/>
      <c r="BR36" s="44"/>
      <c r="BS36" s="44"/>
      <c r="BT36" s="44"/>
      <c r="BU36" s="44"/>
      <c r="BV36" s="44"/>
      <c r="BW36" s="44"/>
      <c r="BX36" s="44"/>
      <c r="BY36" s="44"/>
      <c r="BZ36" s="4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3"/>
      <c r="BM37" s="44"/>
      <c r="BN37" s="44"/>
      <c r="BO37" s="44"/>
      <c r="BP37" s="44"/>
      <c r="BQ37" s="44"/>
      <c r="BR37" s="44"/>
      <c r="BS37" s="44"/>
      <c r="BT37" s="44"/>
      <c r="BU37" s="44"/>
      <c r="BV37" s="44"/>
      <c r="BW37" s="44"/>
      <c r="BX37" s="44"/>
      <c r="BY37" s="44"/>
      <c r="BZ37" s="4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3"/>
      <c r="BM38" s="44"/>
      <c r="BN38" s="44"/>
      <c r="BO38" s="44"/>
      <c r="BP38" s="44"/>
      <c r="BQ38" s="44"/>
      <c r="BR38" s="44"/>
      <c r="BS38" s="44"/>
      <c r="BT38" s="44"/>
      <c r="BU38" s="44"/>
      <c r="BV38" s="44"/>
      <c r="BW38" s="44"/>
      <c r="BX38" s="44"/>
      <c r="BY38" s="44"/>
      <c r="BZ38" s="4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3"/>
      <c r="BM39" s="44"/>
      <c r="BN39" s="44"/>
      <c r="BO39" s="44"/>
      <c r="BP39" s="44"/>
      <c r="BQ39" s="44"/>
      <c r="BR39" s="44"/>
      <c r="BS39" s="44"/>
      <c r="BT39" s="44"/>
      <c r="BU39" s="44"/>
      <c r="BV39" s="44"/>
      <c r="BW39" s="44"/>
      <c r="BX39" s="44"/>
      <c r="BY39" s="44"/>
      <c r="BZ39" s="4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3"/>
      <c r="BM40" s="44"/>
      <c r="BN40" s="44"/>
      <c r="BO40" s="44"/>
      <c r="BP40" s="44"/>
      <c r="BQ40" s="44"/>
      <c r="BR40" s="44"/>
      <c r="BS40" s="44"/>
      <c r="BT40" s="44"/>
      <c r="BU40" s="44"/>
      <c r="BV40" s="44"/>
      <c r="BW40" s="44"/>
      <c r="BX40" s="44"/>
      <c r="BY40" s="44"/>
      <c r="BZ40" s="4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3"/>
      <c r="BM41" s="44"/>
      <c r="BN41" s="44"/>
      <c r="BO41" s="44"/>
      <c r="BP41" s="44"/>
      <c r="BQ41" s="44"/>
      <c r="BR41" s="44"/>
      <c r="BS41" s="44"/>
      <c r="BT41" s="44"/>
      <c r="BU41" s="44"/>
      <c r="BV41" s="44"/>
      <c r="BW41" s="44"/>
      <c r="BX41" s="44"/>
      <c r="BY41" s="44"/>
      <c r="BZ41" s="4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3"/>
      <c r="BM42" s="44"/>
      <c r="BN42" s="44"/>
      <c r="BO42" s="44"/>
      <c r="BP42" s="44"/>
      <c r="BQ42" s="44"/>
      <c r="BR42" s="44"/>
      <c r="BS42" s="44"/>
      <c r="BT42" s="44"/>
      <c r="BU42" s="44"/>
      <c r="BV42" s="44"/>
      <c r="BW42" s="44"/>
      <c r="BX42" s="44"/>
      <c r="BY42" s="44"/>
      <c r="BZ42" s="4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3"/>
      <c r="BM43" s="44"/>
      <c r="BN43" s="44"/>
      <c r="BO43" s="44"/>
      <c r="BP43" s="44"/>
      <c r="BQ43" s="44"/>
      <c r="BR43" s="44"/>
      <c r="BS43" s="44"/>
      <c r="BT43" s="44"/>
      <c r="BU43" s="44"/>
      <c r="BV43" s="44"/>
      <c r="BW43" s="44"/>
      <c r="BX43" s="44"/>
      <c r="BY43" s="44"/>
      <c r="BZ43" s="4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6"/>
      <c r="BM44" s="47"/>
      <c r="BN44" s="47"/>
      <c r="BO44" s="47"/>
      <c r="BP44" s="47"/>
      <c r="BQ44" s="47"/>
      <c r="BR44" s="47"/>
      <c r="BS44" s="47"/>
      <c r="BT44" s="47"/>
      <c r="BU44" s="47"/>
      <c r="BV44" s="47"/>
      <c r="BW44" s="47"/>
      <c r="BX44" s="47"/>
      <c r="BY44" s="47"/>
      <c r="BZ44" s="4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115</v>
      </c>
      <c r="BM47" s="44"/>
      <c r="BN47" s="44"/>
      <c r="BO47" s="44"/>
      <c r="BP47" s="44"/>
      <c r="BQ47" s="44"/>
      <c r="BR47" s="44"/>
      <c r="BS47" s="44"/>
      <c r="BT47" s="44"/>
      <c r="BU47" s="44"/>
      <c r="BV47" s="44"/>
      <c r="BW47" s="44"/>
      <c r="BX47" s="44"/>
      <c r="BY47" s="44"/>
      <c r="BZ47" s="4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15">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113</v>
      </c>
      <c r="BM66" s="44"/>
      <c r="BN66" s="44"/>
      <c r="BO66" s="44"/>
      <c r="BP66" s="44"/>
      <c r="BQ66" s="44"/>
      <c r="BR66" s="44"/>
      <c r="BS66" s="44"/>
      <c r="BT66" s="44"/>
      <c r="BU66" s="44"/>
      <c r="BV66" s="44"/>
      <c r="BW66" s="44"/>
      <c r="BX66" s="44"/>
      <c r="BY66" s="44"/>
      <c r="BZ66" s="4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【106.67】</v>
      </c>
      <c r="F85" s="26" t="str">
        <f>データ!AT6</f>
        <v>【3.64】</v>
      </c>
      <c r="G85" s="26" t="str">
        <f>データ!BE6</f>
        <v>【67.52】</v>
      </c>
      <c r="H85" s="26" t="str">
        <f>データ!BP6</f>
        <v>【705.21】</v>
      </c>
      <c r="I85" s="26" t="str">
        <f>データ!CA6</f>
        <v>【98.96】</v>
      </c>
      <c r="J85" s="26" t="str">
        <f>データ!CL6</f>
        <v>【134.52】</v>
      </c>
      <c r="K85" s="26" t="str">
        <f>データ!CW6</f>
        <v>【59.57】</v>
      </c>
      <c r="L85" s="26" t="str">
        <f>データ!DH6</f>
        <v>【95.57】</v>
      </c>
      <c r="M85" s="26" t="str">
        <f>データ!DS6</f>
        <v>【36.52】</v>
      </c>
      <c r="N85" s="26" t="str">
        <f>データ!ED6</f>
        <v>【5.72】</v>
      </c>
      <c r="O85" s="26" t="str">
        <f>データ!EO6</f>
        <v>【0.30】</v>
      </c>
    </row>
  </sheetData>
  <sheetProtection algorithmName="SHA-512" hashValue="GCyiekgusu48YY06tH4GiW9LWPS/birO7vp2Z/BD5GK3oYw2evcMxwcZJlf4shRi9PYeJwwXhOmDyvrnASXf+g==" saltValue="pDPR1dKhXlrQc3F33n0g/g=="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7" t="s">
        <v>52</v>
      </c>
      <c r="I3" s="78"/>
      <c r="J3" s="78"/>
      <c r="K3" s="78"/>
      <c r="L3" s="78"/>
      <c r="M3" s="78"/>
      <c r="N3" s="78"/>
      <c r="O3" s="78"/>
      <c r="P3" s="78"/>
      <c r="Q3" s="78"/>
      <c r="R3" s="78"/>
      <c r="S3" s="78"/>
      <c r="T3" s="78"/>
      <c r="U3" s="78"/>
      <c r="V3" s="78"/>
      <c r="W3" s="78"/>
      <c r="X3" s="79"/>
      <c r="Y3" s="83" t="s">
        <v>53</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54</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15">
      <c r="A4" s="28" t="s">
        <v>55</v>
      </c>
      <c r="B4" s="30"/>
      <c r="C4" s="30"/>
      <c r="D4" s="30"/>
      <c r="E4" s="30"/>
      <c r="F4" s="30"/>
      <c r="G4" s="30"/>
      <c r="H4" s="80"/>
      <c r="I4" s="81"/>
      <c r="J4" s="81"/>
      <c r="K4" s="81"/>
      <c r="L4" s="81"/>
      <c r="M4" s="81"/>
      <c r="N4" s="81"/>
      <c r="O4" s="81"/>
      <c r="P4" s="81"/>
      <c r="Q4" s="81"/>
      <c r="R4" s="81"/>
      <c r="S4" s="81"/>
      <c r="T4" s="81"/>
      <c r="U4" s="81"/>
      <c r="V4" s="81"/>
      <c r="W4" s="81"/>
      <c r="X4" s="82"/>
      <c r="Y4" s="76" t="s">
        <v>56</v>
      </c>
      <c r="Z4" s="76"/>
      <c r="AA4" s="76"/>
      <c r="AB4" s="76"/>
      <c r="AC4" s="76"/>
      <c r="AD4" s="76"/>
      <c r="AE4" s="76"/>
      <c r="AF4" s="76"/>
      <c r="AG4" s="76"/>
      <c r="AH4" s="76"/>
      <c r="AI4" s="76"/>
      <c r="AJ4" s="76" t="s">
        <v>57</v>
      </c>
      <c r="AK4" s="76"/>
      <c r="AL4" s="76"/>
      <c r="AM4" s="76"/>
      <c r="AN4" s="76"/>
      <c r="AO4" s="76"/>
      <c r="AP4" s="76"/>
      <c r="AQ4" s="76"/>
      <c r="AR4" s="76"/>
      <c r="AS4" s="76"/>
      <c r="AT4" s="76"/>
      <c r="AU4" s="76" t="s">
        <v>58</v>
      </c>
      <c r="AV4" s="76"/>
      <c r="AW4" s="76"/>
      <c r="AX4" s="76"/>
      <c r="AY4" s="76"/>
      <c r="AZ4" s="76"/>
      <c r="BA4" s="76"/>
      <c r="BB4" s="76"/>
      <c r="BC4" s="76"/>
      <c r="BD4" s="76"/>
      <c r="BE4" s="76"/>
      <c r="BF4" s="76" t="s">
        <v>59</v>
      </c>
      <c r="BG4" s="76"/>
      <c r="BH4" s="76"/>
      <c r="BI4" s="76"/>
      <c r="BJ4" s="76"/>
      <c r="BK4" s="76"/>
      <c r="BL4" s="76"/>
      <c r="BM4" s="76"/>
      <c r="BN4" s="76"/>
      <c r="BO4" s="76"/>
      <c r="BP4" s="76"/>
      <c r="BQ4" s="76" t="s">
        <v>60</v>
      </c>
      <c r="BR4" s="76"/>
      <c r="BS4" s="76"/>
      <c r="BT4" s="76"/>
      <c r="BU4" s="76"/>
      <c r="BV4" s="76"/>
      <c r="BW4" s="76"/>
      <c r="BX4" s="76"/>
      <c r="BY4" s="76"/>
      <c r="BZ4" s="76"/>
      <c r="CA4" s="76"/>
      <c r="CB4" s="76" t="s">
        <v>61</v>
      </c>
      <c r="CC4" s="76"/>
      <c r="CD4" s="76"/>
      <c r="CE4" s="76"/>
      <c r="CF4" s="76"/>
      <c r="CG4" s="76"/>
      <c r="CH4" s="76"/>
      <c r="CI4" s="76"/>
      <c r="CJ4" s="76"/>
      <c r="CK4" s="76"/>
      <c r="CL4" s="76"/>
      <c r="CM4" s="76" t="s">
        <v>62</v>
      </c>
      <c r="CN4" s="76"/>
      <c r="CO4" s="76"/>
      <c r="CP4" s="76"/>
      <c r="CQ4" s="76"/>
      <c r="CR4" s="76"/>
      <c r="CS4" s="76"/>
      <c r="CT4" s="76"/>
      <c r="CU4" s="76"/>
      <c r="CV4" s="76"/>
      <c r="CW4" s="76"/>
      <c r="CX4" s="76" t="s">
        <v>63</v>
      </c>
      <c r="CY4" s="76"/>
      <c r="CZ4" s="76"/>
      <c r="DA4" s="76"/>
      <c r="DB4" s="76"/>
      <c r="DC4" s="76"/>
      <c r="DD4" s="76"/>
      <c r="DE4" s="76"/>
      <c r="DF4" s="76"/>
      <c r="DG4" s="76"/>
      <c r="DH4" s="76"/>
      <c r="DI4" s="76" t="s">
        <v>64</v>
      </c>
      <c r="DJ4" s="76"/>
      <c r="DK4" s="76"/>
      <c r="DL4" s="76"/>
      <c r="DM4" s="76"/>
      <c r="DN4" s="76"/>
      <c r="DO4" s="76"/>
      <c r="DP4" s="76"/>
      <c r="DQ4" s="76"/>
      <c r="DR4" s="76"/>
      <c r="DS4" s="76"/>
      <c r="DT4" s="76" t="s">
        <v>65</v>
      </c>
      <c r="DU4" s="76"/>
      <c r="DV4" s="76"/>
      <c r="DW4" s="76"/>
      <c r="DX4" s="76"/>
      <c r="DY4" s="76"/>
      <c r="DZ4" s="76"/>
      <c r="EA4" s="76"/>
      <c r="EB4" s="76"/>
      <c r="EC4" s="76"/>
      <c r="ED4" s="76"/>
      <c r="EE4" s="76" t="s">
        <v>66</v>
      </c>
      <c r="EF4" s="76"/>
      <c r="EG4" s="76"/>
      <c r="EH4" s="76"/>
      <c r="EI4" s="76"/>
      <c r="EJ4" s="76"/>
      <c r="EK4" s="76"/>
      <c r="EL4" s="76"/>
      <c r="EM4" s="76"/>
      <c r="EN4" s="76"/>
      <c r="EO4" s="76"/>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2020</v>
      </c>
      <c r="C6" s="33">
        <f t="shared" ref="C6:X6" si="3">C7</f>
        <v>42081</v>
      </c>
      <c r="D6" s="33">
        <f t="shared" si="3"/>
        <v>46</v>
      </c>
      <c r="E6" s="33">
        <f t="shared" si="3"/>
        <v>17</v>
      </c>
      <c r="F6" s="33">
        <f t="shared" si="3"/>
        <v>1</v>
      </c>
      <c r="G6" s="33">
        <f t="shared" si="3"/>
        <v>0</v>
      </c>
      <c r="H6" s="33" t="str">
        <f t="shared" si="3"/>
        <v>宮城県　角田市</v>
      </c>
      <c r="I6" s="33" t="str">
        <f t="shared" si="3"/>
        <v>法適用</v>
      </c>
      <c r="J6" s="33" t="str">
        <f t="shared" si="3"/>
        <v>下水道事業</v>
      </c>
      <c r="K6" s="33" t="str">
        <f t="shared" si="3"/>
        <v>公共下水道</v>
      </c>
      <c r="L6" s="33" t="str">
        <f t="shared" si="3"/>
        <v>Cd1</v>
      </c>
      <c r="M6" s="33" t="str">
        <f t="shared" si="3"/>
        <v>非設置</v>
      </c>
      <c r="N6" s="34" t="str">
        <f t="shared" si="3"/>
        <v>-</v>
      </c>
      <c r="O6" s="34">
        <f t="shared" si="3"/>
        <v>48.12</v>
      </c>
      <c r="P6" s="34">
        <f t="shared" si="3"/>
        <v>56.89</v>
      </c>
      <c r="Q6" s="34">
        <f t="shared" si="3"/>
        <v>101.58</v>
      </c>
      <c r="R6" s="34">
        <f t="shared" si="3"/>
        <v>3130</v>
      </c>
      <c r="S6" s="34">
        <f t="shared" si="3"/>
        <v>28212</v>
      </c>
      <c r="T6" s="34">
        <f t="shared" si="3"/>
        <v>147.53</v>
      </c>
      <c r="U6" s="34">
        <f t="shared" si="3"/>
        <v>191.23</v>
      </c>
      <c r="V6" s="34">
        <f t="shared" si="3"/>
        <v>15943</v>
      </c>
      <c r="W6" s="34">
        <f t="shared" si="3"/>
        <v>6.6</v>
      </c>
      <c r="X6" s="34">
        <f t="shared" si="3"/>
        <v>2415.61</v>
      </c>
      <c r="Y6" s="35" t="str">
        <f>IF(Y7="",NA(),Y7)</f>
        <v>-</v>
      </c>
      <c r="Z6" s="35" t="str">
        <f t="shared" ref="Z6:AH6" si="4">IF(Z7="",NA(),Z7)</f>
        <v>-</v>
      </c>
      <c r="AA6" s="35" t="str">
        <f t="shared" si="4"/>
        <v>-</v>
      </c>
      <c r="AB6" s="35" t="str">
        <f t="shared" si="4"/>
        <v>-</v>
      </c>
      <c r="AC6" s="35">
        <f t="shared" si="4"/>
        <v>101.08</v>
      </c>
      <c r="AD6" s="35" t="str">
        <f t="shared" si="4"/>
        <v>-</v>
      </c>
      <c r="AE6" s="35" t="str">
        <f t="shared" si="4"/>
        <v>-</v>
      </c>
      <c r="AF6" s="35" t="str">
        <f t="shared" si="4"/>
        <v>-</v>
      </c>
      <c r="AG6" s="35" t="str">
        <f t="shared" si="4"/>
        <v>-</v>
      </c>
      <c r="AH6" s="35">
        <f t="shared" si="4"/>
        <v>105.41</v>
      </c>
      <c r="AI6" s="34" t="str">
        <f>IF(AI7="","",IF(AI7="-","【-】","【"&amp;SUBSTITUTE(TEXT(AI7,"#,##0.00"),"-","△")&amp;"】"))</f>
        <v>【106.67】</v>
      </c>
      <c r="AJ6" s="35" t="str">
        <f>IF(AJ7="",NA(),AJ7)</f>
        <v>-</v>
      </c>
      <c r="AK6" s="35" t="str">
        <f t="shared" ref="AK6:AS6" si="5">IF(AK7="",NA(),AK7)</f>
        <v>-</v>
      </c>
      <c r="AL6" s="35" t="str">
        <f t="shared" si="5"/>
        <v>-</v>
      </c>
      <c r="AM6" s="35" t="str">
        <f t="shared" si="5"/>
        <v>-</v>
      </c>
      <c r="AN6" s="35">
        <f t="shared" si="5"/>
        <v>151.22</v>
      </c>
      <c r="AO6" s="35" t="str">
        <f t="shared" si="5"/>
        <v>-</v>
      </c>
      <c r="AP6" s="35" t="str">
        <f t="shared" si="5"/>
        <v>-</v>
      </c>
      <c r="AQ6" s="35" t="str">
        <f t="shared" si="5"/>
        <v>-</v>
      </c>
      <c r="AR6" s="35" t="str">
        <f t="shared" si="5"/>
        <v>-</v>
      </c>
      <c r="AS6" s="35">
        <f t="shared" si="5"/>
        <v>25.86</v>
      </c>
      <c r="AT6" s="34" t="str">
        <f>IF(AT7="","",IF(AT7="-","【-】","【"&amp;SUBSTITUTE(TEXT(AT7,"#,##0.00"),"-","△")&amp;"】"))</f>
        <v>【3.64】</v>
      </c>
      <c r="AU6" s="35" t="str">
        <f>IF(AU7="",NA(),AU7)</f>
        <v>-</v>
      </c>
      <c r="AV6" s="35" t="str">
        <f t="shared" ref="AV6:BD6" si="6">IF(AV7="",NA(),AV7)</f>
        <v>-</v>
      </c>
      <c r="AW6" s="35" t="str">
        <f t="shared" si="6"/>
        <v>-</v>
      </c>
      <c r="AX6" s="35" t="str">
        <f t="shared" si="6"/>
        <v>-</v>
      </c>
      <c r="AY6" s="35">
        <f t="shared" si="6"/>
        <v>6.85</v>
      </c>
      <c r="AZ6" s="35" t="str">
        <f t="shared" si="6"/>
        <v>-</v>
      </c>
      <c r="BA6" s="35" t="str">
        <f t="shared" si="6"/>
        <v>-</v>
      </c>
      <c r="BB6" s="35" t="str">
        <f t="shared" si="6"/>
        <v>-</v>
      </c>
      <c r="BC6" s="35" t="str">
        <f t="shared" si="6"/>
        <v>-</v>
      </c>
      <c r="BD6" s="35">
        <f t="shared" si="6"/>
        <v>58.23</v>
      </c>
      <c r="BE6" s="34" t="str">
        <f>IF(BE7="","",IF(BE7="-","【-】","【"&amp;SUBSTITUTE(TEXT(BE7,"#,##0.00"),"-","△")&amp;"】"))</f>
        <v>【67.52】</v>
      </c>
      <c r="BF6" s="35" t="str">
        <f>IF(BF7="",NA(),BF7)</f>
        <v>-</v>
      </c>
      <c r="BG6" s="35" t="str">
        <f t="shared" ref="BG6:BO6" si="7">IF(BG7="",NA(),BG7)</f>
        <v>-</v>
      </c>
      <c r="BH6" s="35" t="str">
        <f t="shared" si="7"/>
        <v>-</v>
      </c>
      <c r="BI6" s="35" t="str">
        <f t="shared" si="7"/>
        <v>-</v>
      </c>
      <c r="BJ6" s="35">
        <f t="shared" si="7"/>
        <v>1803.13</v>
      </c>
      <c r="BK6" s="35" t="str">
        <f t="shared" si="7"/>
        <v>-</v>
      </c>
      <c r="BL6" s="35" t="str">
        <f t="shared" si="7"/>
        <v>-</v>
      </c>
      <c r="BM6" s="35" t="str">
        <f t="shared" si="7"/>
        <v>-</v>
      </c>
      <c r="BN6" s="35" t="str">
        <f t="shared" si="7"/>
        <v>-</v>
      </c>
      <c r="BO6" s="35">
        <f t="shared" si="7"/>
        <v>812.92</v>
      </c>
      <c r="BP6" s="34" t="str">
        <f>IF(BP7="","",IF(BP7="-","【-】","【"&amp;SUBSTITUTE(TEXT(BP7,"#,##0.00"),"-","△")&amp;"】"))</f>
        <v>【705.21】</v>
      </c>
      <c r="BQ6" s="35" t="str">
        <f>IF(BQ7="",NA(),BQ7)</f>
        <v>-</v>
      </c>
      <c r="BR6" s="35" t="str">
        <f t="shared" ref="BR6:BZ6" si="8">IF(BR7="",NA(),BR7)</f>
        <v>-</v>
      </c>
      <c r="BS6" s="35" t="str">
        <f t="shared" si="8"/>
        <v>-</v>
      </c>
      <c r="BT6" s="35" t="str">
        <f t="shared" si="8"/>
        <v>-</v>
      </c>
      <c r="BU6" s="35">
        <f t="shared" si="8"/>
        <v>41.28</v>
      </c>
      <c r="BV6" s="35" t="str">
        <f t="shared" si="8"/>
        <v>-</v>
      </c>
      <c r="BW6" s="35" t="str">
        <f t="shared" si="8"/>
        <v>-</v>
      </c>
      <c r="BX6" s="35" t="str">
        <f t="shared" si="8"/>
        <v>-</v>
      </c>
      <c r="BY6" s="35" t="str">
        <f t="shared" si="8"/>
        <v>-</v>
      </c>
      <c r="BZ6" s="35">
        <f t="shared" si="8"/>
        <v>85.4</v>
      </c>
      <c r="CA6" s="34" t="str">
        <f>IF(CA7="","",IF(CA7="-","【-】","【"&amp;SUBSTITUTE(TEXT(CA7,"#,##0.00"),"-","△")&amp;"】"))</f>
        <v>【98.96】</v>
      </c>
      <c r="CB6" s="35" t="str">
        <f>IF(CB7="",NA(),CB7)</f>
        <v>-</v>
      </c>
      <c r="CC6" s="35" t="str">
        <f t="shared" ref="CC6:CK6" si="9">IF(CC7="",NA(),CC7)</f>
        <v>-</v>
      </c>
      <c r="CD6" s="35" t="str">
        <f t="shared" si="9"/>
        <v>-</v>
      </c>
      <c r="CE6" s="35" t="str">
        <f t="shared" si="9"/>
        <v>-</v>
      </c>
      <c r="CF6" s="35">
        <f t="shared" si="9"/>
        <v>405.26</v>
      </c>
      <c r="CG6" s="35" t="str">
        <f t="shared" si="9"/>
        <v>-</v>
      </c>
      <c r="CH6" s="35" t="str">
        <f t="shared" si="9"/>
        <v>-</v>
      </c>
      <c r="CI6" s="35" t="str">
        <f t="shared" si="9"/>
        <v>-</v>
      </c>
      <c r="CJ6" s="35" t="str">
        <f t="shared" si="9"/>
        <v>-</v>
      </c>
      <c r="CK6" s="35">
        <f t="shared" si="9"/>
        <v>188.57</v>
      </c>
      <c r="CL6" s="34" t="str">
        <f>IF(CL7="","",IF(CL7="-","【-】","【"&amp;SUBSTITUTE(TEXT(CL7,"#,##0.00"),"-","△")&amp;"】"))</f>
        <v>【134.52】</v>
      </c>
      <c r="CM6" s="35" t="str">
        <f>IF(CM7="",NA(),CM7)</f>
        <v>-</v>
      </c>
      <c r="CN6" s="35" t="str">
        <f t="shared" ref="CN6:CV6" si="10">IF(CN7="",NA(),CN7)</f>
        <v>-</v>
      </c>
      <c r="CO6" s="35" t="str">
        <f t="shared" si="10"/>
        <v>-</v>
      </c>
      <c r="CP6" s="35" t="str">
        <f t="shared" si="10"/>
        <v>-</v>
      </c>
      <c r="CQ6" s="35" t="str">
        <f t="shared" si="10"/>
        <v>-</v>
      </c>
      <c r="CR6" s="35" t="str">
        <f t="shared" si="10"/>
        <v>-</v>
      </c>
      <c r="CS6" s="35" t="str">
        <f t="shared" si="10"/>
        <v>-</v>
      </c>
      <c r="CT6" s="35" t="str">
        <f t="shared" si="10"/>
        <v>-</v>
      </c>
      <c r="CU6" s="35" t="str">
        <f t="shared" si="10"/>
        <v>-</v>
      </c>
      <c r="CV6" s="35">
        <f t="shared" si="10"/>
        <v>55.84</v>
      </c>
      <c r="CW6" s="34" t="str">
        <f>IF(CW7="","",IF(CW7="-","【-】","【"&amp;SUBSTITUTE(TEXT(CW7,"#,##0.00"),"-","△")&amp;"】"))</f>
        <v>【59.57】</v>
      </c>
      <c r="CX6" s="35" t="str">
        <f>IF(CX7="",NA(),CX7)</f>
        <v>-</v>
      </c>
      <c r="CY6" s="35" t="str">
        <f t="shared" ref="CY6:DG6" si="11">IF(CY7="",NA(),CY7)</f>
        <v>-</v>
      </c>
      <c r="CZ6" s="35" t="str">
        <f t="shared" si="11"/>
        <v>-</v>
      </c>
      <c r="DA6" s="35" t="str">
        <f t="shared" si="11"/>
        <v>-</v>
      </c>
      <c r="DB6" s="35">
        <f t="shared" si="11"/>
        <v>85.45</v>
      </c>
      <c r="DC6" s="35" t="str">
        <f t="shared" si="11"/>
        <v>-</v>
      </c>
      <c r="DD6" s="35" t="str">
        <f t="shared" si="11"/>
        <v>-</v>
      </c>
      <c r="DE6" s="35" t="str">
        <f t="shared" si="11"/>
        <v>-</v>
      </c>
      <c r="DF6" s="35" t="str">
        <f t="shared" si="11"/>
        <v>-</v>
      </c>
      <c r="DG6" s="35">
        <f t="shared" si="11"/>
        <v>92.34</v>
      </c>
      <c r="DH6" s="34" t="str">
        <f>IF(DH7="","",IF(DH7="-","【-】","【"&amp;SUBSTITUTE(TEXT(DH7,"#,##0.00"),"-","△")&amp;"】"))</f>
        <v>【95.57】</v>
      </c>
      <c r="DI6" s="35" t="str">
        <f>IF(DI7="",NA(),DI7)</f>
        <v>-</v>
      </c>
      <c r="DJ6" s="35" t="str">
        <f t="shared" ref="DJ6:DR6" si="12">IF(DJ7="",NA(),DJ7)</f>
        <v>-</v>
      </c>
      <c r="DK6" s="35" t="str">
        <f t="shared" si="12"/>
        <v>-</v>
      </c>
      <c r="DL6" s="35" t="str">
        <f t="shared" si="12"/>
        <v>-</v>
      </c>
      <c r="DM6" s="35">
        <f t="shared" si="12"/>
        <v>3.04</v>
      </c>
      <c r="DN6" s="35" t="str">
        <f t="shared" si="12"/>
        <v>-</v>
      </c>
      <c r="DO6" s="35" t="str">
        <f t="shared" si="12"/>
        <v>-</v>
      </c>
      <c r="DP6" s="35" t="str">
        <f t="shared" si="12"/>
        <v>-</v>
      </c>
      <c r="DQ6" s="35" t="str">
        <f t="shared" si="12"/>
        <v>-</v>
      </c>
      <c r="DR6" s="35">
        <f t="shared" si="12"/>
        <v>25.37</v>
      </c>
      <c r="DS6" s="34" t="str">
        <f>IF(DS7="","",IF(DS7="-","【-】","【"&amp;SUBSTITUTE(TEXT(DS7,"#,##0.00"),"-","△")&amp;"】"))</f>
        <v>【36.52】</v>
      </c>
      <c r="DT6" s="35" t="str">
        <f>IF(DT7="",NA(),DT7)</f>
        <v>-</v>
      </c>
      <c r="DU6" s="35" t="str">
        <f t="shared" ref="DU6:EC6" si="13">IF(DU7="",NA(),DU7)</f>
        <v>-</v>
      </c>
      <c r="DV6" s="35" t="str">
        <f t="shared" si="13"/>
        <v>-</v>
      </c>
      <c r="DW6" s="35" t="str">
        <f t="shared" si="13"/>
        <v>-</v>
      </c>
      <c r="DX6" s="34">
        <f t="shared" si="13"/>
        <v>0</v>
      </c>
      <c r="DY6" s="35" t="str">
        <f t="shared" si="13"/>
        <v>-</v>
      </c>
      <c r="DZ6" s="35" t="str">
        <f t="shared" si="13"/>
        <v>-</v>
      </c>
      <c r="EA6" s="35" t="str">
        <f t="shared" si="13"/>
        <v>-</v>
      </c>
      <c r="EB6" s="35" t="str">
        <f t="shared" si="13"/>
        <v>-</v>
      </c>
      <c r="EC6" s="35">
        <f t="shared" si="13"/>
        <v>0.54</v>
      </c>
      <c r="ED6" s="34" t="str">
        <f>IF(ED7="","",IF(ED7="-","【-】","【"&amp;SUBSTITUTE(TEXT(ED7,"#,##0.00"),"-","△")&amp;"】"))</f>
        <v>【5.72】</v>
      </c>
      <c r="EE6" s="35" t="str">
        <f>IF(EE7="",NA(),EE7)</f>
        <v>-</v>
      </c>
      <c r="EF6" s="35" t="str">
        <f t="shared" ref="EF6:EN6" si="14">IF(EF7="",NA(),EF7)</f>
        <v>-</v>
      </c>
      <c r="EG6" s="35" t="str">
        <f t="shared" si="14"/>
        <v>-</v>
      </c>
      <c r="EH6" s="35" t="str">
        <f t="shared" si="14"/>
        <v>-</v>
      </c>
      <c r="EI6" s="35">
        <f t="shared" si="14"/>
        <v>0.2</v>
      </c>
      <c r="EJ6" s="35" t="str">
        <f t="shared" si="14"/>
        <v>-</v>
      </c>
      <c r="EK6" s="35" t="str">
        <f t="shared" si="14"/>
        <v>-</v>
      </c>
      <c r="EL6" s="35" t="str">
        <f t="shared" si="14"/>
        <v>-</v>
      </c>
      <c r="EM6" s="35" t="str">
        <f t="shared" si="14"/>
        <v>-</v>
      </c>
      <c r="EN6" s="35">
        <f t="shared" si="14"/>
        <v>0.09</v>
      </c>
      <c r="EO6" s="34" t="str">
        <f>IF(EO7="","",IF(EO7="-","【-】","【"&amp;SUBSTITUTE(TEXT(EO7,"#,##0.00"),"-","△")&amp;"】"))</f>
        <v>【0.30】</v>
      </c>
    </row>
    <row r="7" spans="1:148" s="36" customFormat="1" x14ac:dyDescent="0.15">
      <c r="A7" s="28"/>
      <c r="B7" s="37">
        <v>2020</v>
      </c>
      <c r="C7" s="37">
        <v>42081</v>
      </c>
      <c r="D7" s="37">
        <v>46</v>
      </c>
      <c r="E7" s="37">
        <v>17</v>
      </c>
      <c r="F7" s="37">
        <v>1</v>
      </c>
      <c r="G7" s="37">
        <v>0</v>
      </c>
      <c r="H7" s="37" t="s">
        <v>96</v>
      </c>
      <c r="I7" s="37" t="s">
        <v>97</v>
      </c>
      <c r="J7" s="37" t="s">
        <v>98</v>
      </c>
      <c r="K7" s="37" t="s">
        <v>99</v>
      </c>
      <c r="L7" s="37" t="s">
        <v>100</v>
      </c>
      <c r="M7" s="37" t="s">
        <v>101</v>
      </c>
      <c r="N7" s="38" t="s">
        <v>102</v>
      </c>
      <c r="O7" s="38">
        <v>48.12</v>
      </c>
      <c r="P7" s="38">
        <v>56.89</v>
      </c>
      <c r="Q7" s="38">
        <v>101.58</v>
      </c>
      <c r="R7" s="38">
        <v>3130</v>
      </c>
      <c r="S7" s="38">
        <v>28212</v>
      </c>
      <c r="T7" s="38">
        <v>147.53</v>
      </c>
      <c r="U7" s="38">
        <v>191.23</v>
      </c>
      <c r="V7" s="38">
        <v>15943</v>
      </c>
      <c r="W7" s="38">
        <v>6.6</v>
      </c>
      <c r="X7" s="38">
        <v>2415.61</v>
      </c>
      <c r="Y7" s="38" t="s">
        <v>102</v>
      </c>
      <c r="Z7" s="38" t="s">
        <v>102</v>
      </c>
      <c r="AA7" s="38" t="s">
        <v>102</v>
      </c>
      <c r="AB7" s="38" t="s">
        <v>102</v>
      </c>
      <c r="AC7" s="38">
        <v>101.08</v>
      </c>
      <c r="AD7" s="38" t="s">
        <v>102</v>
      </c>
      <c r="AE7" s="38" t="s">
        <v>102</v>
      </c>
      <c r="AF7" s="38" t="s">
        <v>102</v>
      </c>
      <c r="AG7" s="38" t="s">
        <v>102</v>
      </c>
      <c r="AH7" s="38">
        <v>105.41</v>
      </c>
      <c r="AI7" s="38">
        <v>106.67</v>
      </c>
      <c r="AJ7" s="38" t="s">
        <v>102</v>
      </c>
      <c r="AK7" s="38" t="s">
        <v>102</v>
      </c>
      <c r="AL7" s="38" t="s">
        <v>102</v>
      </c>
      <c r="AM7" s="38" t="s">
        <v>102</v>
      </c>
      <c r="AN7" s="38">
        <v>151.22</v>
      </c>
      <c r="AO7" s="38" t="s">
        <v>102</v>
      </c>
      <c r="AP7" s="38" t="s">
        <v>102</v>
      </c>
      <c r="AQ7" s="38" t="s">
        <v>102</v>
      </c>
      <c r="AR7" s="38" t="s">
        <v>102</v>
      </c>
      <c r="AS7" s="38">
        <v>25.86</v>
      </c>
      <c r="AT7" s="38">
        <v>3.64</v>
      </c>
      <c r="AU7" s="38" t="s">
        <v>102</v>
      </c>
      <c r="AV7" s="38" t="s">
        <v>102</v>
      </c>
      <c r="AW7" s="38" t="s">
        <v>102</v>
      </c>
      <c r="AX7" s="38" t="s">
        <v>102</v>
      </c>
      <c r="AY7" s="38">
        <v>6.85</v>
      </c>
      <c r="AZ7" s="38" t="s">
        <v>102</v>
      </c>
      <c r="BA7" s="38" t="s">
        <v>102</v>
      </c>
      <c r="BB7" s="38" t="s">
        <v>102</v>
      </c>
      <c r="BC7" s="38" t="s">
        <v>102</v>
      </c>
      <c r="BD7" s="38">
        <v>58.23</v>
      </c>
      <c r="BE7" s="38">
        <v>67.52</v>
      </c>
      <c r="BF7" s="38" t="s">
        <v>102</v>
      </c>
      <c r="BG7" s="38" t="s">
        <v>102</v>
      </c>
      <c r="BH7" s="38" t="s">
        <v>102</v>
      </c>
      <c r="BI7" s="38" t="s">
        <v>102</v>
      </c>
      <c r="BJ7" s="38">
        <v>1803.13</v>
      </c>
      <c r="BK7" s="38" t="s">
        <v>102</v>
      </c>
      <c r="BL7" s="38" t="s">
        <v>102</v>
      </c>
      <c r="BM7" s="38" t="s">
        <v>102</v>
      </c>
      <c r="BN7" s="38" t="s">
        <v>102</v>
      </c>
      <c r="BO7" s="38">
        <v>812.92</v>
      </c>
      <c r="BP7" s="38">
        <v>705.21</v>
      </c>
      <c r="BQ7" s="38" t="s">
        <v>102</v>
      </c>
      <c r="BR7" s="38" t="s">
        <v>102</v>
      </c>
      <c r="BS7" s="38" t="s">
        <v>102</v>
      </c>
      <c r="BT7" s="38" t="s">
        <v>102</v>
      </c>
      <c r="BU7" s="38">
        <v>41.28</v>
      </c>
      <c r="BV7" s="38" t="s">
        <v>102</v>
      </c>
      <c r="BW7" s="38" t="s">
        <v>102</v>
      </c>
      <c r="BX7" s="38" t="s">
        <v>102</v>
      </c>
      <c r="BY7" s="38" t="s">
        <v>102</v>
      </c>
      <c r="BZ7" s="38">
        <v>85.4</v>
      </c>
      <c r="CA7" s="38">
        <v>98.96</v>
      </c>
      <c r="CB7" s="38" t="s">
        <v>102</v>
      </c>
      <c r="CC7" s="38" t="s">
        <v>102</v>
      </c>
      <c r="CD7" s="38" t="s">
        <v>102</v>
      </c>
      <c r="CE7" s="38" t="s">
        <v>102</v>
      </c>
      <c r="CF7" s="38">
        <v>405.26</v>
      </c>
      <c r="CG7" s="38" t="s">
        <v>102</v>
      </c>
      <c r="CH7" s="38" t="s">
        <v>102</v>
      </c>
      <c r="CI7" s="38" t="s">
        <v>102</v>
      </c>
      <c r="CJ7" s="38" t="s">
        <v>102</v>
      </c>
      <c r="CK7" s="38">
        <v>188.57</v>
      </c>
      <c r="CL7" s="38">
        <v>134.52000000000001</v>
      </c>
      <c r="CM7" s="38" t="s">
        <v>102</v>
      </c>
      <c r="CN7" s="38" t="s">
        <v>102</v>
      </c>
      <c r="CO7" s="38" t="s">
        <v>102</v>
      </c>
      <c r="CP7" s="38" t="s">
        <v>102</v>
      </c>
      <c r="CQ7" s="38" t="s">
        <v>102</v>
      </c>
      <c r="CR7" s="38" t="s">
        <v>102</v>
      </c>
      <c r="CS7" s="38" t="s">
        <v>102</v>
      </c>
      <c r="CT7" s="38" t="s">
        <v>102</v>
      </c>
      <c r="CU7" s="38" t="s">
        <v>102</v>
      </c>
      <c r="CV7" s="38">
        <v>55.84</v>
      </c>
      <c r="CW7" s="38">
        <v>59.57</v>
      </c>
      <c r="CX7" s="38" t="s">
        <v>102</v>
      </c>
      <c r="CY7" s="38" t="s">
        <v>102</v>
      </c>
      <c r="CZ7" s="38" t="s">
        <v>102</v>
      </c>
      <c r="DA7" s="38" t="s">
        <v>102</v>
      </c>
      <c r="DB7" s="38">
        <v>85.45</v>
      </c>
      <c r="DC7" s="38" t="s">
        <v>102</v>
      </c>
      <c r="DD7" s="38" t="s">
        <v>102</v>
      </c>
      <c r="DE7" s="38" t="s">
        <v>102</v>
      </c>
      <c r="DF7" s="38" t="s">
        <v>102</v>
      </c>
      <c r="DG7" s="38">
        <v>92.34</v>
      </c>
      <c r="DH7" s="38">
        <v>95.57</v>
      </c>
      <c r="DI7" s="38" t="s">
        <v>102</v>
      </c>
      <c r="DJ7" s="38" t="s">
        <v>102</v>
      </c>
      <c r="DK7" s="38" t="s">
        <v>102</v>
      </c>
      <c r="DL7" s="38" t="s">
        <v>102</v>
      </c>
      <c r="DM7" s="38">
        <v>3.04</v>
      </c>
      <c r="DN7" s="38" t="s">
        <v>102</v>
      </c>
      <c r="DO7" s="38" t="s">
        <v>102</v>
      </c>
      <c r="DP7" s="38" t="s">
        <v>102</v>
      </c>
      <c r="DQ7" s="38" t="s">
        <v>102</v>
      </c>
      <c r="DR7" s="38">
        <v>25.37</v>
      </c>
      <c r="DS7" s="38">
        <v>36.520000000000003</v>
      </c>
      <c r="DT7" s="38" t="s">
        <v>102</v>
      </c>
      <c r="DU7" s="38" t="s">
        <v>102</v>
      </c>
      <c r="DV7" s="38" t="s">
        <v>102</v>
      </c>
      <c r="DW7" s="38" t="s">
        <v>102</v>
      </c>
      <c r="DX7" s="38">
        <v>0</v>
      </c>
      <c r="DY7" s="38" t="s">
        <v>102</v>
      </c>
      <c r="DZ7" s="38" t="s">
        <v>102</v>
      </c>
      <c r="EA7" s="38" t="s">
        <v>102</v>
      </c>
      <c r="EB7" s="38" t="s">
        <v>102</v>
      </c>
      <c r="EC7" s="38">
        <v>0.54</v>
      </c>
      <c r="ED7" s="38">
        <v>5.72</v>
      </c>
      <c r="EE7" s="38" t="s">
        <v>102</v>
      </c>
      <c r="EF7" s="38" t="s">
        <v>102</v>
      </c>
      <c r="EG7" s="38" t="s">
        <v>102</v>
      </c>
      <c r="EH7" s="38" t="s">
        <v>102</v>
      </c>
      <c r="EI7" s="38">
        <v>0.2</v>
      </c>
      <c r="EJ7" s="38" t="s">
        <v>102</v>
      </c>
      <c r="EK7" s="38" t="s">
        <v>102</v>
      </c>
      <c r="EL7" s="38" t="s">
        <v>102</v>
      </c>
      <c r="EM7" s="38" t="s">
        <v>102</v>
      </c>
      <c r="EN7" s="38">
        <v>0.09</v>
      </c>
      <c r="EO7" s="38">
        <v>0.3</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 t="shared" ref="B10:D10" si="15">DATEVALUE($B7+12-B11&amp;"/1/"&amp;B12)</f>
        <v>46753</v>
      </c>
      <c r="C10" s="41">
        <f t="shared" si="15"/>
        <v>47119</v>
      </c>
      <c r="D10" s="41">
        <f t="shared" si="15"/>
        <v>47484</v>
      </c>
      <c r="E10" s="42">
        <f>DATEVALUE($B7+12-E11&amp;"/1/"&amp;E12)</f>
        <v>47849</v>
      </c>
      <c r="F10" s="42">
        <f>DATEVALUE($B7+12-F11&amp;"/1/"&amp;F12)</f>
        <v>48215</v>
      </c>
    </row>
    <row r="11" spans="1:148" x14ac:dyDescent="0.15">
      <c r="B11">
        <v>4</v>
      </c>
      <c r="C11">
        <v>3</v>
      </c>
      <c r="D11">
        <v>2</v>
      </c>
      <c r="E11">
        <v>1</v>
      </c>
      <c r="F11">
        <v>0</v>
      </c>
      <c r="G11" t="s">
        <v>108</v>
      </c>
    </row>
    <row r="12" spans="1:148" x14ac:dyDescent="0.15">
      <c r="B12">
        <v>1</v>
      </c>
      <c r="C12">
        <v>1</v>
      </c>
      <c r="D12">
        <v>1</v>
      </c>
      <c r="E12">
        <v>1</v>
      </c>
      <c r="F12">
        <v>2</v>
      </c>
      <c r="G12" t="s">
        <v>109</v>
      </c>
    </row>
    <row r="13" spans="1:148" x14ac:dyDescent="0.15">
      <c r="B13" t="s">
        <v>110</v>
      </c>
      <c r="C13" t="s">
        <v>110</v>
      </c>
      <c r="D13" t="s">
        <v>110</v>
      </c>
      <c r="E13" t="s">
        <v>111</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2022-02-09T02:31:58Z</cp:lastPrinted>
  <dcterms:created xsi:type="dcterms:W3CDTF">2021-12-03T07:07:19Z</dcterms:created>
  <dcterms:modified xsi:type="dcterms:W3CDTF">2022-02-09T06:41:55Z</dcterms:modified>
  <cp:category/>
</cp:coreProperties>
</file>