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4 市町村等回答（確定）\02 団体別←ここに格納いただきたい\07 角田市\"/>
    </mc:Choice>
  </mc:AlternateContent>
  <workbookProtection workbookAlgorithmName="SHA-512" workbookHashValue="DZArjHRcPO8RvCuYhfMciIsHyQZkpQ93I44CUspBidCQTGeYp8dzaRnbZN5xG8+OPOJKvWRMry8cWt3pjiyZBA==" workbookSaltValue="Vc417QuFQ2xGsYb1MFbXDQ==" workbookSpinCount="100000" lockStructure="1"/>
  <bookViews>
    <workbookView xWindow="0" yWindow="0" windowWidth="20490" windowHeight="7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<sst xmlns="http://schemas.openxmlformats.org/spreadsheetml/2006/main" count="320" uniqueCount="116">
  <si>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</si>
  <si>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</si>
  <si>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</si>
  <si>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</si>
  <si>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</si>
  <si>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</si>
  <si>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</si>
  <si>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</si>
  <si>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</si>
  <si>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</si>
  <si>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</si>
  <si>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</si>
  <si>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</si>
  <si>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</si>
  <si>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</si>
  <si>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</si>
  <si>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</si>
  <si>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</si>
  <si>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</si>
  <si>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</si>
  <si>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</si>
  <si>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</si>
  <si>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</si>
  <si>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</si>
  <si>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</si>
  <si>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</si>
  <si>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</si>
  <si>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</si>
  <si>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</si>
  <si>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</si>
  <si>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</si>
  <si>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</si>
  <si>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</si>
  <si>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</si>
  <si>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</si>
  <si>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</si>
  <si>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</si>
  <si>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</si>
  <si>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</si>
  <si>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</si>
  <si>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</si>
  <si>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</si>
  <si>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</si>
  <si>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</si>
  <si>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</si>
  <si>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</si>
  <si>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</si>
  <si>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</si>
  <si>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</si>
  <si>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</si>
  <si>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</si>
  <si>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</si>
  <si>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</si>
  <si>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</si>
  <si>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</si>
  <si>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</si>
  <si>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</si>
  <si>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</si>
  <si>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</si>
  <si>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</si>
  <si>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</si>
  <si>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</si>
  <si>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</si>
  <si>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</si>
  <si>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</si>
  <si>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</si>
  <si>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</si>
  <si>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</si>
  <si>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</si>
  <si>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</si>
  <si>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</si>
  <si>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</si>
  <si>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</si>
  <si>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</si>
  <si>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</si>
  <si>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</si>
  <si>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</si>
  <si>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</si>
  <si>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</si>
  <si>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</si>
  <si>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</si>
  <si>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</si>
  <si>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</si>
  <si>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</si>
  <si>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</si>
  <si>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</si>
  <si>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</si>
  <si>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</si>
  <si>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</si>
  <si>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</si>
  <si>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</si>
  <si>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</si>
  <si>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</si>
  <si>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</si>
  <si>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</si>
  <si>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</si>
  <si>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</si>
  <si>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</si>
  <si>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</si>
  <si>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</si>
  <si>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</si>
  <si>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</si>
  <si>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</si>
  <si>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</si>
  <si>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</si>
  <si>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</si>
  <si>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</si>
  <si>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</si>
  <si>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</si>
  <si>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</si>
  <si>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</si>
  <si>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</si>
  <si>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</si>
  <si>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市の公共下水道事業は令和2年4月1日に公営企業会計へ移行したが、各指標とも類似団体平均値には及ばず、その経営は健全とは言い難い状況である。使用料の改定を平成30年度に実施しているが、今後も適正な料金設定により収入を確保するとともに費用を抑制し、公共下水道事業の安定経営を目指していく。</t>
    <phoneticPr fontId="4"/>
  </si>
  <si>
    <t xml:space="preserve">①経常収支比率は101.1％であり100％を超えているが、一般会計繰入金によるところが大きい。今後も新規接続による使用料収入の増加と経費削減を図り、改善に努める。
②累積欠損金比率については、法適用に伴い減価償却費等が認識された結果、151.2％と高い水準となった。類似団体平均と比較しても高い水準である。経費削減等により改善に努めていく。
③流動比率は、6.85％であり類似団体平均と比較しても著しく低い水準である。当面は一般会計繰入金により、資金不足に陥らないようにする必要がある。
④企業債残高対事業規模比率は1803.1％である。当市は軟弱な地盤が多く工事費が割高となるため、類似団体平均より高い数値を示している。今後、計画的な事業経営に努めていく。
⑤経費回収率は正しくは60.6％である。類似団体と比較して低い水準である。平成30年に使用料の改定をしているが、今後は現状の経費削減より一層改善に努める必要がある。
⑥汚水処理原価は正しくは276円であり、類似団体平均と比較して高い。今後も経費節減と有収水量の確保に努め、効率的な運営を図っていく。
⑧水洗化率は85.45％であり、類似団体平均には及ばない。今後も積極的に普及促進策を進め、環境衛生の向上を図っていく。
</t>
    <rPh sb="1" eb="3">
      <t>ケイジョウ</t>
    </rPh>
    <rPh sb="3" eb="5">
      <t>シュウシ</t>
    </rPh>
    <rPh sb="5" eb="7">
      <t>ヒリツ</t>
    </rPh>
    <rPh sb="22" eb="23">
      <t>コ</t>
    </rPh>
    <rPh sb="29" eb="31">
      <t>イッパン</t>
    </rPh>
    <rPh sb="31" eb="33">
      <t>カイケイ</t>
    </rPh>
    <rPh sb="33" eb="35">
      <t>クリイレ</t>
    </rPh>
    <rPh sb="35" eb="36">
      <t>キン</t>
    </rPh>
    <rPh sb="43" eb="44">
      <t>オオ</t>
    </rPh>
    <rPh sb="66" eb="68">
      <t>ケイヒ</t>
    </rPh>
    <rPh sb="68" eb="70">
      <t>サクゲン</t>
    </rPh>
    <rPh sb="83" eb="85">
      <t>ルイセキ</t>
    </rPh>
    <rPh sb="85" eb="87">
      <t>ケッソン</t>
    </rPh>
    <rPh sb="87" eb="88">
      <t>キン</t>
    </rPh>
    <rPh sb="88" eb="90">
      <t>ヒリツ</t>
    </rPh>
    <rPh sb="133" eb="135">
      <t>ルイジ</t>
    </rPh>
    <rPh sb="135" eb="137">
      <t>ダンタイ</t>
    </rPh>
    <rPh sb="153" eb="155">
      <t>ケイヒ</t>
    </rPh>
    <rPh sb="155" eb="157">
      <t>サクゲン</t>
    </rPh>
    <rPh sb="157" eb="158">
      <t>トウ</t>
    </rPh>
    <rPh sb="161" eb="163">
      <t>カイゼン</t>
    </rPh>
    <rPh sb="164" eb="165">
      <t>ツト</t>
    </rPh>
    <rPh sb="186" eb="188">
      <t>ルイジ</t>
    </rPh>
    <rPh sb="188" eb="190">
      <t>ダンタイ</t>
    </rPh>
    <rPh sb="209" eb="211">
      <t>トウメン</t>
    </rPh>
    <rPh sb="331" eb="333">
      <t>ケイヒ</t>
    </rPh>
    <rPh sb="333" eb="335">
      <t>カイシュウ</t>
    </rPh>
    <rPh sb="335" eb="336">
      <t>リツ</t>
    </rPh>
    <rPh sb="337" eb="338">
      <t>タダ</t>
    </rPh>
    <rPh sb="350" eb="352">
      <t>ルイジ</t>
    </rPh>
    <rPh sb="352" eb="354">
      <t>ダンタイ</t>
    </rPh>
    <rPh sb="355" eb="357">
      <t>ヒカク</t>
    </rPh>
    <rPh sb="359" eb="360">
      <t>ヒク</t>
    </rPh>
    <rPh sb="361" eb="363">
      <t>スイジュン</t>
    </rPh>
    <rPh sb="414" eb="416">
      <t>オスイ</t>
    </rPh>
    <rPh sb="416" eb="418">
      <t>ショリ</t>
    </rPh>
    <rPh sb="418" eb="420">
      <t>ゲンカ</t>
    </rPh>
    <rPh sb="421" eb="422">
      <t>タダ</t>
    </rPh>
    <rPh sb="428" eb="429">
      <t>エン</t>
    </rPh>
    <rPh sb="440" eb="442">
      <t>ヒカク</t>
    </rPh>
    <rPh sb="444" eb="445">
      <t>タカ</t>
    </rPh>
    <rPh sb="481" eb="484">
      <t>スイセンカ</t>
    </rPh>
    <rPh sb="484" eb="485">
      <t>リツ</t>
    </rPh>
    <rPh sb="496" eb="498">
      <t>ルイジ</t>
    </rPh>
    <rPh sb="498" eb="500">
      <t>ダンタイ</t>
    </rPh>
    <rPh sb="500" eb="502">
      <t>ヘイキン</t>
    </rPh>
    <rPh sb="504" eb="505">
      <t>オヨ</t>
    </rPh>
    <phoneticPr fontId="4"/>
  </si>
  <si>
    <t xml:space="preserve">①有形固定資産減価償却率は3％と、類似団体との比較においても低くなっているが、令和2年度から法適用したため、法適用前の減価償却累計額を記載していないためである。
③管渠改善率は0.2％であり、類似団体と比較して高い水準である。平成28年度に角田市下水道ストックマネジメント計画を策定し、当該計画に基づき平成29年度から令和3年度までの5か年の予定で管渠の更新及びマンホール蓋の取替を実施している。
　今後、随時ストックマネジメント計画を更新し、健全な施設の維持を図ることとしている。
</t>
    <rPh sb="17" eb="19">
      <t>ルイジ</t>
    </rPh>
    <rPh sb="19" eb="21">
      <t>ダンタイ</t>
    </rPh>
    <rPh sb="82" eb="84">
      <t>カンキョ</t>
    </rPh>
    <rPh sb="84" eb="86">
      <t>カイゼン</t>
    </rPh>
    <rPh sb="86" eb="87">
      <t>リツ</t>
    </rPh>
    <rPh sb="96" eb="98">
      <t>ルイジ</t>
    </rPh>
    <rPh sb="98" eb="100">
      <t>ダンタイ</t>
    </rPh>
    <rPh sb="101" eb="103">
      <t>ヒカク</t>
    </rPh>
    <rPh sb="105" eb="106">
      <t>タカ</t>
    </rPh>
    <rPh sb="107" eb="109">
      <t>スイジュン</t>
    </rPh>
    <rPh sb="200" eb="201">
      <t>コン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</si>
</sst>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0.2</c:v>
                </c:pt>
              </c:numCache>
            </c:numRef>
          </c:val>
          <c:extLst>
            <c:ext xmlns:c16="http://schemas.microsoft.com/office/drawing/2014/chart" uri="{C3380CC4-5D6E-409C-BE32-E72D297353CC}">
              <c16:uniqueId val="{00000000-D122-4CF8-ADF7-D6E2831CC5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D122-4CF8-ADF7-D6E2831CC5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BC-4D8E-97EA-DE239CC1DA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55.84</c:v>
                </c:pt>
              </c:numCache>
            </c:numRef>
          </c:val>
          <c:smooth val="0"/>
          <c:extLst>
            <c:ext xmlns:c16="http://schemas.microsoft.com/office/drawing/2014/chart" uri="{C3380CC4-5D6E-409C-BE32-E72D297353CC}">
              <c16:uniqueId val="{00000001-86BC-4D8E-97EA-DE239CC1DA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85.45</c:v>
                </c:pt>
              </c:numCache>
            </c:numRef>
          </c:val>
          <c:extLst>
            <c:ext xmlns:c16="http://schemas.microsoft.com/office/drawing/2014/chart" uri="{C3380CC4-5D6E-409C-BE32-E72D297353CC}">
              <c16:uniqueId val="{00000000-A623-45D8-B65C-EC7A1649E8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92.34</c:v>
                </c:pt>
              </c:numCache>
            </c:numRef>
          </c:val>
          <c:smooth val="0"/>
          <c:extLst>
            <c:ext xmlns:c16="http://schemas.microsoft.com/office/drawing/2014/chart" uri="{C3380CC4-5D6E-409C-BE32-E72D297353CC}">
              <c16:uniqueId val="{00000001-A623-45D8-B65C-EC7A1649E8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101.08</c:v>
                </c:pt>
              </c:numCache>
            </c:numRef>
          </c:val>
          <c:extLst>
            <c:ext xmlns:c16="http://schemas.microsoft.com/office/drawing/2014/chart" uri="{C3380CC4-5D6E-409C-BE32-E72D297353CC}">
              <c16:uniqueId val="{00000000-7B32-4E7E-A02A-96AABC0779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7B32-4E7E-A02A-96AABC0779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3.04</c:v>
                </c:pt>
              </c:numCache>
            </c:numRef>
          </c:val>
          <c:extLst>
            <c:ext xmlns:c16="http://schemas.microsoft.com/office/drawing/2014/chart" uri="{C3380CC4-5D6E-409C-BE32-E72D297353CC}">
              <c16:uniqueId val="{00000000-8E3B-4449-AC0F-55B8F48721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25.37</c:v>
                </c:pt>
              </c:numCache>
            </c:numRef>
          </c:val>
          <c:smooth val="0"/>
          <c:extLst>
            <c:ext xmlns:c16="http://schemas.microsoft.com/office/drawing/2014/chart" uri="{C3380CC4-5D6E-409C-BE32-E72D297353CC}">
              <c16:uniqueId val="{00000001-8E3B-4449-AC0F-55B8F48721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FDA-436B-A1C0-4255E0CAFC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EFDA-436B-A1C0-4255E0CAFC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151.22</c:v>
                </c:pt>
              </c:numCache>
            </c:numRef>
          </c:val>
          <c:extLst>
            <c:ext xmlns:c16="http://schemas.microsoft.com/office/drawing/2014/chart" uri="{C3380CC4-5D6E-409C-BE32-E72D297353CC}">
              <c16:uniqueId val="{00000000-99A8-4730-9F88-51EF16545A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99A8-4730-9F88-51EF16545A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6.85</c:v>
                </c:pt>
              </c:numCache>
            </c:numRef>
          </c:val>
          <c:extLst>
            <c:ext xmlns:c16="http://schemas.microsoft.com/office/drawing/2014/chart" uri="{C3380CC4-5D6E-409C-BE32-E72D297353CC}">
              <c16:uniqueId val="{00000000-5546-420E-B986-169D6D9A14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58.23</c:v>
                </c:pt>
              </c:numCache>
            </c:numRef>
          </c:val>
          <c:smooth val="0"/>
          <c:extLst>
            <c:ext xmlns:c16="http://schemas.microsoft.com/office/drawing/2014/chart" uri="{C3380CC4-5D6E-409C-BE32-E72D297353CC}">
              <c16:uniqueId val="{00000001-5546-420E-B986-169D6D9A14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1803.13</c:v>
                </c:pt>
              </c:numCache>
            </c:numRef>
          </c:val>
          <c:extLst>
            <c:ext xmlns:c16="http://schemas.microsoft.com/office/drawing/2014/chart" uri="{C3380CC4-5D6E-409C-BE32-E72D297353CC}">
              <c16:uniqueId val="{00000000-7530-41B7-AFAE-33563365A9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812.92</c:v>
                </c:pt>
              </c:numCache>
            </c:numRef>
          </c:val>
          <c:smooth val="0"/>
          <c:extLst>
            <c:ext xmlns:c16="http://schemas.microsoft.com/office/drawing/2014/chart" uri="{C3380CC4-5D6E-409C-BE32-E72D297353CC}">
              <c16:uniqueId val="{00000001-7530-41B7-AFAE-33563365A9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41.28</c:v>
                </c:pt>
              </c:numCache>
            </c:numRef>
          </c:val>
          <c:extLst>
            <c:ext xmlns:c16="http://schemas.microsoft.com/office/drawing/2014/chart" uri="{C3380CC4-5D6E-409C-BE32-E72D297353CC}">
              <c16:uniqueId val="{00000000-EF1E-4F46-A695-3C6284BB02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85.4</c:v>
                </c:pt>
              </c:numCache>
            </c:numRef>
          </c:val>
          <c:smooth val="0"/>
          <c:extLst>
            <c:ext xmlns:c16="http://schemas.microsoft.com/office/drawing/2014/chart" uri="{C3380CC4-5D6E-409C-BE32-E72D297353CC}">
              <c16:uniqueId val="{00000001-EF1E-4F46-A695-3C6284BB02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405.26</c:v>
                </c:pt>
              </c:numCache>
            </c:numRef>
          </c:val>
          <c:extLst>
            <c:ext xmlns:c16="http://schemas.microsoft.com/office/drawing/2014/chart" uri="{C3380CC4-5D6E-409C-BE32-E72D297353CC}">
              <c16:uniqueId val="{00000000-F190-418C-8663-91FE3B14D2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188.57</c:v>
                </c:pt>
              </c:numCache>
            </c:numRef>
          </c:val>
          <c:smooth val="0"/>
          <c:extLst>
            <c:ext xmlns:c16="http://schemas.microsoft.com/office/drawing/2014/chart" uri="{C3380CC4-5D6E-409C-BE32-E72D297353CC}">
              <c16:uniqueId val="{00000001-F190-418C-8663-91FE3B14D2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0"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角田市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28212</v>
      </c>
      <c r="AM8" s="69"/>
      <c r="AN8" s="69"/>
      <c r="AO8" s="69"/>
      <c r="AP8" s="69"/>
      <c r="AQ8" s="69"/>
      <c r="AR8" s="69"/>
      <c r="AS8" s="69"/>
      <c r="AT8" s="68">
        <f>データ!T6</f>
        <v>147.53</v>
      </c>
      <c r="AU8" s="68"/>
      <c r="AV8" s="68"/>
      <c r="AW8" s="68"/>
      <c r="AX8" s="68"/>
      <c r="AY8" s="68"/>
      <c r="AZ8" s="68"/>
      <c r="BA8" s="68"/>
      <c r="BB8" s="68">
        <f>データ!U6</f>
        <v>191.23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48.12</v>
      </c>
      <c r="J10" s="68"/>
      <c r="K10" s="68"/>
      <c r="L10" s="68"/>
      <c r="M10" s="68"/>
      <c r="N10" s="68"/>
      <c r="O10" s="68"/>
      <c r="P10" s="68">
        <f>データ!P6</f>
        <v>56.89</v>
      </c>
      <c r="Q10" s="68"/>
      <c r="R10" s="68"/>
      <c r="S10" s="68"/>
      <c r="T10" s="68"/>
      <c r="U10" s="68"/>
      <c r="V10" s="68"/>
      <c r="W10" s="68">
        <f>データ!Q6</f>
        <v>101.58</v>
      </c>
      <c r="X10" s="68"/>
      <c r="Y10" s="68"/>
      <c r="Z10" s="68"/>
      <c r="AA10" s="68"/>
      <c r="AB10" s="68"/>
      <c r="AC10" s="68"/>
      <c r="AD10" s="69">
        <f>データ!R6</f>
        <v>3130</v>
      </c>
      <c r="AE10" s="69"/>
      <c r="AF10" s="69"/>
      <c r="AG10" s="69"/>
      <c r="AH10" s="69"/>
      <c r="AI10" s="69"/>
      <c r="AJ10" s="69"/>
      <c r="AK10" s="2"/>
      <c r="AL10" s="69">
        <f>データ!V6</f>
        <v>15943</v>
      </c>
      <c r="AM10" s="69"/>
      <c r="AN10" s="69"/>
      <c r="AO10" s="69"/>
      <c r="AP10" s="69"/>
      <c r="AQ10" s="69"/>
      <c r="AR10" s="69"/>
      <c r="AS10" s="69"/>
      <c r="AT10" s="68">
        <f>データ!W6</f>
        <v>6.6</v>
      </c>
      <c r="AU10" s="68"/>
      <c r="AV10" s="68"/>
      <c r="AW10" s="68"/>
      <c r="AX10" s="68"/>
      <c r="AY10" s="68"/>
      <c r="AZ10" s="68"/>
      <c r="BA10" s="68"/>
      <c r="BB10" s="68">
        <f>データ!X6</f>
        <v>2415.61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Cyiekgusu48YY06tH4GiW9LWPS/birO7vp2Z/BD5GK3oYw2evcMxwcZJlf4shRi9PYeJwwXhOmDyvrnASXf+g==" saltValue="pDPR1dKhXlrQc3F33n0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42081</v>
      </c>
      <c r="D6" s="33">
        <f t="shared" si="3"/>
        <v>46</v>
      </c>
      <c r="E6" s="33">
        <f t="shared" si="3"/>
        <v>17</v>
      </c>
      <c r="F6" s="33">
        <f t="shared" si="3"/>
        <v>1</v>
      </c>
      <c r="G6" s="33">
        <f t="shared" si="3"/>
        <v>0</v>
      </c>
      <c r="H6" s="33" t="str">
        <f t="shared" si="3"/>
        <v>宮城県　角田市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48.12</v>
      </c>
      <c r="P6" s="34">
        <f t="shared" si="3"/>
        <v>56.89</v>
      </c>
      <c r="Q6" s="34">
        <f t="shared" si="3"/>
        <v>101.58</v>
      </c>
      <c r="R6" s="34">
        <f t="shared" si="3"/>
        <v>3130</v>
      </c>
      <c r="S6" s="34">
        <f t="shared" si="3"/>
        <v>28212</v>
      </c>
      <c r="T6" s="34">
        <f t="shared" si="3"/>
        <v>147.53</v>
      </c>
      <c r="U6" s="34">
        <f t="shared" si="3"/>
        <v>191.23</v>
      </c>
      <c r="V6" s="34">
        <f t="shared" si="3"/>
        <v>15943</v>
      </c>
      <c r="W6" s="34">
        <f t="shared" si="3"/>
        <v>6.6</v>
      </c>
      <c r="X6" s="34">
        <f t="shared" si="3"/>
        <v>2415.61</v>
      </c>
      <c r="Y6" s="35" t="str">
        <f>IF(Y7="",NA(),Y7)</f>
        <v>-</v>
      </c>
      <c r="Z6" s="35" t="str">
        <f t="shared" ref="Z6:AH6" si="4">IF(Z7="",NA(),Z7)</f>
        <v>-</v>
      </c>
      <c r="AA6" s="35" t="str">
        <f t="shared" si="4"/>
        <v>-</v>
      </c>
      <c r="AB6" s="35" t="str">
        <f t="shared" si="4"/>
        <v>-</v>
      </c>
      <c r="AC6" s="35">
        <f t="shared" si="4"/>
        <v>101.08</v>
      </c>
      <c r="AD6" s="35" t="str">
        <f t="shared" si="4"/>
        <v>-</v>
      </c>
      <c r="AE6" s="35" t="str">
        <f t="shared" si="4"/>
        <v>-</v>
      </c>
      <c r="AF6" s="35" t="str">
        <f t="shared" si="4"/>
        <v>-</v>
      </c>
      <c r="AG6" s="35" t="str">
        <f t="shared" si="4"/>
        <v>-</v>
      </c>
      <c r="AH6" s="35">
        <f t="shared" si="4"/>
        <v>105.41</v>
      </c>
      <c r="AI6" s="34" t="str">
        <f>IF(AI7="","",IF(AI7="-","【-】","【"&amp;SUBSTITUTE(TEXT(AI7,"#,##0.00"),"-","△")&amp;"】"))</f>
        <v>【106.67】</v>
      </c>
      <c r="AJ6" s="35" t="str">
        <f>IF(AJ7="",NA(),AJ7)</f>
        <v>-</v>
      </c>
      <c r="AK6" s="35" t="str">
        <f t="shared" ref="AK6:AS6" si="5">IF(AK7="",NA(),AK7)</f>
        <v>-</v>
      </c>
      <c r="AL6" s="35" t="str">
        <f t="shared" si="5"/>
        <v>-</v>
      </c>
      <c r="AM6" s="35" t="str">
        <f t="shared" si="5"/>
        <v>-</v>
      </c>
      <c r="AN6" s="35">
        <f t="shared" si="5"/>
        <v>151.22</v>
      </c>
      <c r="AO6" s="35" t="str">
        <f t="shared" si="5"/>
        <v>-</v>
      </c>
      <c r="AP6" s="35" t="str">
        <f t="shared" si="5"/>
        <v>-</v>
      </c>
      <c r="AQ6" s="35" t="str">
        <f t="shared" si="5"/>
        <v>-</v>
      </c>
      <c r="AR6" s="35" t="str">
        <f t="shared" si="5"/>
        <v>-</v>
      </c>
      <c r="AS6" s="35">
        <f t="shared" si="5"/>
        <v>25.86</v>
      </c>
      <c r="AT6" s="34" t="str">
        <f>IF(AT7="","",IF(AT7="-","【-】","【"&amp;SUBSTITUTE(TEXT(AT7,"#,##0.00"),"-","△")&amp;"】"))</f>
        <v>【3.64】</v>
      </c>
      <c r="AU6" s="35" t="str">
        <f>IF(AU7="",NA(),AU7)</f>
        <v>-</v>
      </c>
      <c r="AV6" s="35" t="str">
        <f t="shared" ref="AV6:BD6" si="6">IF(AV7="",NA(),AV7)</f>
        <v>-</v>
      </c>
      <c r="AW6" s="35" t="str">
        <f t="shared" si="6"/>
        <v>-</v>
      </c>
      <c r="AX6" s="35" t="str">
        <f t="shared" si="6"/>
        <v>-</v>
      </c>
      <c r="AY6" s="35">
        <f t="shared" si="6"/>
        <v>6.85</v>
      </c>
      <c r="AZ6" s="35" t="str">
        <f t="shared" si="6"/>
        <v>-</v>
      </c>
      <c r="BA6" s="35" t="str">
        <f t="shared" si="6"/>
        <v>-</v>
      </c>
      <c r="BB6" s="35" t="str">
        <f t="shared" si="6"/>
        <v>-</v>
      </c>
      <c r="BC6" s="35" t="str">
        <f t="shared" si="6"/>
        <v>-</v>
      </c>
      <c r="BD6" s="35">
        <f t="shared" si="6"/>
        <v>58.23</v>
      </c>
      <c r="BE6" s="34" t="str">
        <f>IF(BE7="","",IF(BE7="-","【-】","【"&amp;SUBSTITUTE(TEXT(BE7,"#,##0.00"),"-","△")&amp;"】"))</f>
        <v>【67.52】</v>
      </c>
      <c r="BF6" s="35" t="str">
        <f>IF(BF7="",NA(),BF7)</f>
        <v>-</v>
      </c>
      <c r="BG6" s="35" t="str">
        <f t="shared" ref="BG6:BO6" si="7">IF(BG7="",NA(),BG7)</f>
        <v>-</v>
      </c>
      <c r="BH6" s="35" t="str">
        <f t="shared" si="7"/>
        <v>-</v>
      </c>
      <c r="BI6" s="35" t="str">
        <f t="shared" si="7"/>
        <v>-</v>
      </c>
      <c r="BJ6" s="35">
        <f t="shared" si="7"/>
        <v>1803.13</v>
      </c>
      <c r="BK6" s="35" t="str">
        <f t="shared" si="7"/>
        <v>-</v>
      </c>
      <c r="BL6" s="35" t="str">
        <f t="shared" si="7"/>
        <v>-</v>
      </c>
      <c r="BM6" s="35" t="str">
        <f t="shared" si="7"/>
        <v>-</v>
      </c>
      <c r="BN6" s="35" t="str">
        <f t="shared" si="7"/>
        <v>-</v>
      </c>
      <c r="BO6" s="35">
        <f t="shared" si="7"/>
        <v>812.92</v>
      </c>
      <c r="BP6" s="34" t="str">
        <f>IF(BP7="","",IF(BP7="-","【-】","【"&amp;SUBSTITUTE(TEXT(BP7,"#,##0.00"),"-","△")&amp;"】"))</f>
        <v>【705.21】</v>
      </c>
      <c r="BQ6" s="35" t="str">
        <f>IF(BQ7="",NA(),BQ7)</f>
        <v>-</v>
      </c>
      <c r="BR6" s="35" t="str">
        <f t="shared" ref="BR6:BZ6" si="8">IF(BR7="",NA(),BR7)</f>
        <v>-</v>
      </c>
      <c r="BS6" s="35" t="str">
        <f t="shared" si="8"/>
        <v>-</v>
      </c>
      <c r="BT6" s="35" t="str">
        <f t="shared" si="8"/>
        <v>-</v>
      </c>
      <c r="BU6" s="35">
        <f t="shared" si="8"/>
        <v>41.28</v>
      </c>
      <c r="BV6" s="35" t="str">
        <f t="shared" si="8"/>
        <v>-</v>
      </c>
      <c r="BW6" s="35" t="str">
        <f t="shared" si="8"/>
        <v>-</v>
      </c>
      <c r="BX6" s="35" t="str">
        <f t="shared" si="8"/>
        <v>-</v>
      </c>
      <c r="BY6" s="35" t="str">
        <f t="shared" si="8"/>
        <v>-</v>
      </c>
      <c r="BZ6" s="35">
        <f t="shared" si="8"/>
        <v>85.4</v>
      </c>
      <c r="CA6" s="34" t="str">
        <f>IF(CA7="","",IF(CA7="-","【-】","【"&amp;SUBSTITUTE(TEXT(CA7,"#,##0.00"),"-","△")&amp;"】"))</f>
        <v>【98.96】</v>
      </c>
      <c r="CB6" s="35" t="str">
        <f>IF(CB7="",NA(),CB7)</f>
        <v>-</v>
      </c>
      <c r="CC6" s="35" t="str">
        <f t="shared" ref="CC6:CK6" si="9">IF(CC7="",NA(),CC7)</f>
        <v>-</v>
      </c>
      <c r="CD6" s="35" t="str">
        <f t="shared" si="9"/>
        <v>-</v>
      </c>
      <c r="CE6" s="35" t="str">
        <f t="shared" si="9"/>
        <v>-</v>
      </c>
      <c r="CF6" s="35">
        <f t="shared" si="9"/>
        <v>405.26</v>
      </c>
      <c r="CG6" s="35" t="str">
        <f t="shared" si="9"/>
        <v>-</v>
      </c>
      <c r="CH6" s="35" t="str">
        <f t="shared" si="9"/>
        <v>-</v>
      </c>
      <c r="CI6" s="35" t="str">
        <f t="shared" si="9"/>
        <v>-</v>
      </c>
      <c r="CJ6" s="35" t="str">
        <f t="shared" si="9"/>
        <v>-</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55.84</v>
      </c>
      <c r="CW6" s="34" t="str">
        <f>IF(CW7="","",IF(CW7="-","【-】","【"&amp;SUBSTITUTE(TEXT(CW7,"#,##0.00"),"-","△")&amp;"】"))</f>
        <v>【59.57】</v>
      </c>
      <c r="CX6" s="35" t="str">
        <f>IF(CX7="",NA(),CX7)</f>
        <v>-</v>
      </c>
      <c r="CY6" s="35" t="str">
        <f t="shared" ref="CY6:DG6" si="11">IF(CY7="",NA(),CY7)</f>
        <v>-</v>
      </c>
      <c r="CZ6" s="35" t="str">
        <f t="shared" si="11"/>
        <v>-</v>
      </c>
      <c r="DA6" s="35" t="str">
        <f t="shared" si="11"/>
        <v>-</v>
      </c>
      <c r="DB6" s="35">
        <f t="shared" si="11"/>
        <v>85.45</v>
      </c>
      <c r="DC6" s="35" t="str">
        <f t="shared" si="11"/>
        <v>-</v>
      </c>
      <c r="DD6" s="35" t="str">
        <f t="shared" si="11"/>
        <v>-</v>
      </c>
      <c r="DE6" s="35" t="str">
        <f t="shared" si="11"/>
        <v>-</v>
      </c>
      <c r="DF6" s="35" t="str">
        <f t="shared" si="11"/>
        <v>-</v>
      </c>
      <c r="DG6" s="35">
        <f t="shared" si="11"/>
        <v>92.34</v>
      </c>
      <c r="DH6" s="34" t="str">
        <f>IF(DH7="","",IF(DH7="-","【-】","【"&amp;SUBSTITUTE(TEXT(DH7,"#,##0.00"),"-","△")&amp;"】"))</f>
        <v>【95.57】</v>
      </c>
      <c r="DI6" s="35" t="str">
        <f>IF(DI7="",NA(),DI7)</f>
        <v>-</v>
      </c>
      <c r="DJ6" s="35" t="str">
        <f t="shared" ref="DJ6:DR6" si="12">IF(DJ7="",NA(),DJ7)</f>
        <v>-</v>
      </c>
      <c r="DK6" s="35" t="str">
        <f t="shared" si="12"/>
        <v>-</v>
      </c>
      <c r="DL6" s="35" t="str">
        <f t="shared" si="12"/>
        <v>-</v>
      </c>
      <c r="DM6" s="35">
        <f t="shared" si="12"/>
        <v>3.04</v>
      </c>
      <c r="DN6" s="35" t="str">
        <f t="shared" si="12"/>
        <v>-</v>
      </c>
      <c r="DO6" s="35" t="str">
        <f t="shared" si="12"/>
        <v>-</v>
      </c>
      <c r="DP6" s="35" t="str">
        <f t="shared" si="12"/>
        <v>-</v>
      </c>
      <c r="DQ6" s="35" t="str">
        <f t="shared" si="12"/>
        <v>-</v>
      </c>
      <c r="DR6" s="35">
        <f t="shared" si="12"/>
        <v>25.37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0.54</v>
      </c>
      <c r="ED6" s="34" t="str">
        <f>IF(ED7="","",IF(ED7="-","【-】","【"&amp;SUBSTITUTE(TEXT(ED7,"#,##0.00"),"-","△")&amp;"】"))</f>
        <v>【5.72】</v>
      </c>
      <c r="EE6" s="35" t="str">
        <f>IF(EE7="",NA(),EE7)</f>
        <v>-</v>
      </c>
      <c r="EF6" s="35" t="str">
        <f t="shared" ref="EF6:EN6" si="14">IF(EF7="",NA(),EF7)</f>
        <v>-</v>
      </c>
      <c r="EG6" s="35" t="str">
        <f t="shared" si="14"/>
        <v>-</v>
      </c>
      <c r="EH6" s="35" t="str">
        <f t="shared" si="14"/>
        <v>-</v>
      </c>
      <c r="EI6" s="35">
        <f t="shared" si="14"/>
        <v>0.2</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42081</v>
      </c>
      <c r="D7" s="37">
        <v>46</v>
      </c>
      <c r="E7" s="37">
        <v>17</v>
      </c>
      <c r="F7" s="37">
        <v>1</v>
      </c>
      <c r="G7" s="37">
        <v>0</v>
      </c>
      <c r="H7" s="37" t="s">
        <v>96</v>
      </c>
      <c r="I7" s="37" t="s">
        <v>97</v>
      </c>
      <c r="J7" s="37" t="s">
        <v>98</v>
      </c>
      <c r="K7" s="37" t="s">
        <v>99</v>
      </c>
      <c r="L7" s="37" t="s">
        <v>100</v>
      </c>
      <c r="M7" s="37" t="s">
        <v>101</v>
      </c>
      <c r="N7" s="38" t="s">
        <v>102</v>
      </c>
      <c r="O7" s="38">
        <v>48.12</v>
      </c>
      <c r="P7" s="38">
        <v>56.89</v>
      </c>
      <c r="Q7" s="38">
        <v>101.58</v>
      </c>
      <c r="R7" s="38">
        <v>3130</v>
      </c>
      <c r="S7" s="38">
        <v>28212</v>
      </c>
      <c r="T7" s="38">
        <v>147.53</v>
      </c>
      <c r="U7" s="38">
        <v>191.23</v>
      </c>
      <c r="V7" s="38">
        <v>15943</v>
      </c>
      <c r="W7" s="38">
        <v>6.6</v>
      </c>
      <c r="X7" s="38">
        <v>2415.61</v>
      </c>
      <c r="Y7" s="38" t="s">
        <v>102</v>
      </c>
      <c r="Z7" s="38" t="s">
        <v>102</v>
      </c>
      <c r="AA7" s="38" t="s">
        <v>102</v>
      </c>
      <c r="AB7" s="38" t="s">
        <v>102</v>
      </c>
      <c r="AC7" s="38">
        <v>101.08</v>
      </c>
      <c r="AD7" s="38" t="s">
        <v>102</v>
      </c>
      <c r="AE7" s="38" t="s">
        <v>102</v>
      </c>
      <c r="AF7" s="38" t="s">
        <v>102</v>
      </c>
      <c r="AG7" s="38" t="s">
        <v>102</v>
      </c>
      <c r="AH7" s="38">
        <v>105.41</v>
      </c>
      <c r="AI7" s="38">
        <v>106.67</v>
      </c>
      <c r="AJ7" s="38" t="s">
        <v>102</v>
      </c>
      <c r="AK7" s="38" t="s">
        <v>102</v>
      </c>
      <c r="AL7" s="38" t="s">
        <v>102</v>
      </c>
      <c r="AM7" s="38" t="s">
        <v>102</v>
      </c>
      <c r="AN7" s="38">
        <v>151.22</v>
      </c>
      <c r="AO7" s="38" t="s">
        <v>102</v>
      </c>
      <c r="AP7" s="38" t="s">
        <v>102</v>
      </c>
      <c r="AQ7" s="38" t="s">
        <v>102</v>
      </c>
      <c r="AR7" s="38" t="s">
        <v>102</v>
      </c>
      <c r="AS7" s="38">
        <v>25.86</v>
      </c>
      <c r="AT7" s="38">
        <v>3.64</v>
      </c>
      <c r="AU7" s="38" t="s">
        <v>102</v>
      </c>
      <c r="AV7" s="38" t="s">
        <v>102</v>
      </c>
      <c r="AW7" s="38" t="s">
        <v>102</v>
      </c>
      <c r="AX7" s="38" t="s">
        <v>102</v>
      </c>
      <c r="AY7" s="38">
        <v>6.85</v>
      </c>
      <c r="AZ7" s="38" t="s">
        <v>102</v>
      </c>
      <c r="BA7" s="38" t="s">
        <v>102</v>
      </c>
      <c r="BB7" s="38" t="s">
        <v>102</v>
      </c>
      <c r="BC7" s="38" t="s">
        <v>102</v>
      </c>
      <c r="BD7" s="38">
        <v>58.23</v>
      </c>
      <c r="BE7" s="38">
        <v>67.52</v>
      </c>
      <c r="BF7" s="38" t="s">
        <v>102</v>
      </c>
      <c r="BG7" s="38" t="s">
        <v>102</v>
      </c>
      <c r="BH7" s="38" t="s">
        <v>102</v>
      </c>
      <c r="BI7" s="38" t="s">
        <v>102</v>
      </c>
      <c r="BJ7" s="38">
        <v>1803.13</v>
      </c>
      <c r="BK7" s="38" t="s">
        <v>102</v>
      </c>
      <c r="BL7" s="38" t="s">
        <v>102</v>
      </c>
      <c r="BM7" s="38" t="s">
        <v>102</v>
      </c>
      <c r="BN7" s="38" t="s">
        <v>102</v>
      </c>
      <c r="BO7" s="38">
        <v>812.92</v>
      </c>
      <c r="BP7" s="38">
        <v>705.21</v>
      </c>
      <c r="BQ7" s="38" t="s">
        <v>102</v>
      </c>
      <c r="BR7" s="38" t="s">
        <v>102</v>
      </c>
      <c r="BS7" s="38" t="s">
        <v>102</v>
      </c>
      <c r="BT7" s="38" t="s">
        <v>102</v>
      </c>
      <c r="BU7" s="38">
        <v>41.28</v>
      </c>
      <c r="BV7" s="38" t="s">
        <v>102</v>
      </c>
      <c r="BW7" s="38" t="s">
        <v>102</v>
      </c>
      <c r="BX7" s="38" t="s">
        <v>102</v>
      </c>
      <c r="BY7" s="38" t="s">
        <v>102</v>
      </c>
      <c r="BZ7" s="38">
        <v>85.4</v>
      </c>
      <c r="CA7" s="38">
        <v>98.96</v>
      </c>
      <c r="CB7" s="38" t="s">
        <v>102</v>
      </c>
      <c r="CC7" s="38" t="s">
        <v>102</v>
      </c>
      <c r="CD7" s="38" t="s">
        <v>102</v>
      </c>
      <c r="CE7" s="38" t="s">
        <v>102</v>
      </c>
      <c r="CF7" s="38">
        <v>405.26</v>
      </c>
      <c r="CG7" s="38" t="s">
        <v>102</v>
      </c>
      <c r="CH7" s="38" t="s">
        <v>102</v>
      </c>
      <c r="CI7" s="38" t="s">
        <v>102</v>
      </c>
      <c r="CJ7" s="38" t="s">
        <v>102</v>
      </c>
      <c r="CK7" s="38">
        <v>188.57</v>
      </c>
      <c r="CL7" s="38">
        <v>134.52000000000001</v>
      </c>
      <c r="CM7" s="38" t="s">
        <v>102</v>
      </c>
      <c r="CN7" s="38" t="s">
        <v>102</v>
      </c>
      <c r="CO7" s="38" t="s">
        <v>102</v>
      </c>
      <c r="CP7" s="38" t="s">
        <v>102</v>
      </c>
      <c r="CQ7" s="38" t="s">
        <v>102</v>
      </c>
      <c r="CR7" s="38" t="s">
        <v>102</v>
      </c>
      <c r="CS7" s="38" t="s">
        <v>102</v>
      </c>
      <c r="CT7" s="38" t="s">
        <v>102</v>
      </c>
      <c r="CU7" s="38" t="s">
        <v>102</v>
      </c>
      <c r="CV7" s="38">
        <v>55.84</v>
      </c>
      <c r="CW7" s="38">
        <v>59.57</v>
      </c>
      <c r="CX7" s="38" t="s">
        <v>102</v>
      </c>
      <c r="CY7" s="38" t="s">
        <v>102</v>
      </c>
      <c r="CZ7" s="38" t="s">
        <v>102</v>
      </c>
      <c r="DA7" s="38" t="s">
        <v>102</v>
      </c>
      <c r="DB7" s="38">
        <v>85.45</v>
      </c>
      <c r="DC7" s="38" t="s">
        <v>102</v>
      </c>
      <c r="DD7" s="38" t="s">
        <v>102</v>
      </c>
      <c r="DE7" s="38" t="s">
        <v>102</v>
      </c>
      <c r="DF7" s="38" t="s">
        <v>102</v>
      </c>
      <c r="DG7" s="38">
        <v>92.34</v>
      </c>
      <c r="DH7" s="38">
        <v>95.57</v>
      </c>
      <c r="DI7" s="38" t="s">
        <v>102</v>
      </c>
      <c r="DJ7" s="38" t="s">
        <v>102</v>
      </c>
      <c r="DK7" s="38" t="s">
        <v>102</v>
      </c>
      <c r="DL7" s="38" t="s">
        <v>102</v>
      </c>
      <c r="DM7" s="38">
        <v>3.04</v>
      </c>
      <c r="DN7" s="38" t="s">
        <v>102</v>
      </c>
      <c r="DO7" s="38" t="s">
        <v>102</v>
      </c>
      <c r="DP7" s="38" t="s">
        <v>102</v>
      </c>
      <c r="DQ7" s="38" t="s">
        <v>102</v>
      </c>
      <c r="DR7" s="38">
        <v>25.37</v>
      </c>
      <c r="DS7" s="38">
        <v>36.520000000000003</v>
      </c>
      <c r="DT7" s="38" t="s">
        <v>102</v>
      </c>
      <c r="DU7" s="38" t="s">
        <v>102</v>
      </c>
      <c r="DV7" s="38" t="s">
        <v>102</v>
      </c>
      <c r="DW7" s="38" t="s">
        <v>102</v>
      </c>
      <c r="DX7" s="38">
        <v>0</v>
      </c>
      <c r="DY7" s="38" t="s">
        <v>102</v>
      </c>
      <c r="DZ7" s="38" t="s">
        <v>102</v>
      </c>
      <c r="EA7" s="38" t="s">
        <v>102</v>
      </c>
      <c r="EB7" s="38" t="s">
        <v>102</v>
      </c>
      <c r="EC7" s="38">
        <v>0.54</v>
      </c>
      <c r="ED7" s="38">
        <v>5.72</v>
      </c>
      <c r="EE7" s="38" t="s">
        <v>102</v>
      </c>
      <c r="EF7" s="38" t="s">
        <v>102</v>
      </c>
      <c r="EG7" s="38" t="s">
        <v>102</v>
      </c>
      <c r="EH7" s="38" t="s">
        <v>102</v>
      </c>
      <c r="EI7" s="38">
        <v>0.2</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2022-02-09T02:31:58Z</cp:lastPrinted>
  <dcterms:created xsi:type="dcterms:W3CDTF">2021-12-03T07:07:19Z</dcterms:created>
  <dcterms:modified xsi:type="dcterms:W3CDTF">2022-02-09T06:41:55Z</dcterms:modified>
  <cp:category/>
</cp:coreProperties>
</file>