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trjsv3\下水道課\1.庶務係\01予算・決算\03 決算\R2年度決算関係\経営比較分析表\02　回答\"/>
    </mc:Choice>
  </mc:AlternateContent>
  <workbookProtection workbookAlgorithmName="SHA-512" workbookHashValue="tLrxfsa6h3Qg8FpVgB0UWT2Zhj6Pwn4LY8NZz/+vHQkQD+625pBcu6Hzln7r1qIGhSqVx6DVOCg9F8jf3Fx2/A==" workbookSaltValue="naJjOdFFPBDzjJJX+iWU/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<sst xmlns="http://schemas.openxmlformats.org/spreadsheetml/2006/main" count="236" uniqueCount="118">
  <si>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</si>
  <si>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</si>
  <si>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</si>
  <si>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</si>
  <si>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</si>
  <si>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</si>
  <si>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</si>
  <si>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</si>
  <si>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</si>
  <si>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</si>
  <si>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</si>
  <si>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</si>
  <si>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</si>
  <si>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</si>
  <si>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</si>
  <si>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</si>
  <si>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</si>
  <si>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</si>
  <si>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</si>
  <si>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</si>
  <si>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</si>
  <si>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</si>
  <si>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</si>
  <si>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</si>
  <si>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</si>
  <si>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</si>
  <si>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</si>
  <si>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</si>
  <si>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</si>
  <si>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</si>
  <si>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</si>
  <si>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</si>
  <si>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</si>
  <si>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</si>
  <si>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</si>
  <si>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</si>
  <si>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</si>
  <si>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</si>
  <si>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</si>
  <si>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</si>
  <si>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</si>
  <si>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</si>
  <si>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</si>
  <si>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</si>
  <si>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</si>
  <si>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</si>
  <si>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</si>
  <si>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</si>
  <si>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</si>
  <si>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</si>
  <si>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</si>
  <si>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</si>
  <si>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</si>
  <si>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</si>
  <si>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</si>
  <si>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</si>
  <si>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</si>
  <si>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</si>
  <si>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</si>
  <si>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</si>
  <si>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</si>
  <si>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</si>
  <si>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</si>
  <si>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</si>
  <si>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</si>
  <si>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</si>
  <si>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</si>
  <si>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</si>
  <si>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</si>
  <si>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</si>
  <si>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</si>
  <si>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</si>
  <si>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</si>
  <si>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</si>
  <si>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</si>
  <si>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</si>
  <si>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</si>
  <si>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</si>
  <si>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</si>
  <si>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</si>
  <si>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</si>
  <si>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</si>
  <si>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</si>
  <si>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</si>
  <si>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</si>
  <si>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</si>
  <si>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</si>
  <si>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</si>
  <si>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</si>
  <si>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</si>
  <si>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</si>
  <si>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</si>
  <si>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</si>
  <si>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</si>
  <si>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</si>
  <si>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</si>
  <si>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名取市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</si>
  <si>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</si>
  <si>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</si>
  <si>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</si>
  <si>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</si>
  <si>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</si>
  <si>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</si>
  <si>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</si>
  <si>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</si>
  <si>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</si>
  <si>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</si>
  <si>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</si>
  <si>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</si>
  <si>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</si>
  <si>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</si>
  <si>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</si>
  <si>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</si>
  <si>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</si>
  <si>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</si>
  <si>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①有形固定資産減価償却率については、類似団体平均を上回っている。
②管渠老朽化率について、本市では、標準耐用年数の50年を経過した管渠が現段階で存在していないため、該当する指標はない。なお、今後は耐用年数を経過する管渠が順次生じてくることを見据え、長期的にはストックマネジメントの手法を活用した修繕費用の平準化や低コスト化に取り組んでいく。
③管渠改善率については、本市では、標準耐用年数の50年を経過した管渠が現段階で存在していないため、いまだ大規模な管渠の更新事業に着手しておらず、低い水準で推移している状況である。今後は、施設の老朽化等に伴う適時の更新や適切な維持管理がますます重要になることを踏まえ、ストックマネジメントの手法を活用した調査・修繕・更新や施設の長寿命化事業への取組を進めていく。</t>
    <rPh sb="1" eb="3">
      <t>ユウケイ</t>
    </rPh>
    <rPh sb="3" eb="5">
      <t>コテイ</t>
    </rPh>
    <rPh sb="5" eb="7">
      <t>シサン</t>
    </rPh>
    <rPh sb="7" eb="9">
      <t>ゲンカ</t>
    </rPh>
    <rPh sb="9" eb="11">
      <t>ショウキャク</t>
    </rPh>
    <rPh sb="11" eb="12">
      <t>リツ</t>
    </rPh>
    <rPh sb="18" eb="20">
      <t>ルイジ</t>
    </rPh>
    <rPh sb="20" eb="22">
      <t>ダンタイ</t>
    </rPh>
    <rPh sb="22" eb="24">
      <t>ヘイキン</t>
    </rPh>
    <rPh sb="25" eb="27">
      <t>ウワマワ</t>
    </rPh>
    <rPh sb="34" eb="36">
      <t>カンキョ</t>
    </rPh>
    <rPh sb="36" eb="39">
      <t>ロウキュウカ</t>
    </rPh>
    <rPh sb="39" eb="40">
      <t>リツ</t>
    </rPh>
    <rPh sb="45" eb="46">
      <t>ホン</t>
    </rPh>
    <rPh sb="46" eb="47">
      <t>シ</t>
    </rPh>
    <rPh sb="50" eb="52">
      <t>ヒョウジュン</t>
    </rPh>
    <rPh sb="52" eb="54">
      <t>タイヨウ</t>
    </rPh>
    <rPh sb="54" eb="56">
      <t>ネンスウ</t>
    </rPh>
    <rPh sb="59" eb="60">
      <t>ネン</t>
    </rPh>
    <rPh sb="61" eb="63">
      <t>ケイカ</t>
    </rPh>
    <rPh sb="65" eb="67">
      <t>カンキョ</t>
    </rPh>
    <rPh sb="68" eb="71">
      <t>ゲンダンカイ</t>
    </rPh>
    <rPh sb="72" eb="74">
      <t>ソンザイ</t>
    </rPh>
    <rPh sb="82" eb="84">
      <t>ガイトウ</t>
    </rPh>
    <rPh sb="86" eb="88">
      <t>シヒョウ</t>
    </rPh>
    <rPh sb="95" eb="97">
      <t>コンゴ</t>
    </rPh>
    <rPh sb="98" eb="100">
      <t>タイヨウ</t>
    </rPh>
    <rPh sb="100" eb="102">
      <t>ネンスウ</t>
    </rPh>
    <rPh sb="103" eb="105">
      <t>ケイカ</t>
    </rPh>
    <rPh sb="107" eb="109">
      <t>カンキョ</t>
    </rPh>
    <rPh sb="110" eb="112">
      <t>ジュンジ</t>
    </rPh>
    <rPh sb="112" eb="113">
      <t>ショウ</t>
    </rPh>
    <rPh sb="120" eb="122">
      <t>ミス</t>
    </rPh>
    <rPh sb="124" eb="127">
      <t>チョウキテキ</t>
    </rPh>
    <rPh sb="140" eb="142">
      <t>シュホウ</t>
    </rPh>
    <rPh sb="143" eb="145">
      <t>カツヨウ</t>
    </rPh>
    <rPh sb="147" eb="149">
      <t>シュウゼン</t>
    </rPh>
    <rPh sb="149" eb="151">
      <t>ヒヨウ</t>
    </rPh>
    <rPh sb="152" eb="155">
      <t>ヘイジュンカ</t>
    </rPh>
    <rPh sb="156" eb="157">
      <t>テイ</t>
    </rPh>
    <rPh sb="160" eb="161">
      <t>カ</t>
    </rPh>
    <rPh sb="162" eb="163">
      <t>ト</t>
    </rPh>
    <rPh sb="164" eb="165">
      <t>ク</t>
    </rPh>
    <rPh sb="172" eb="174">
      <t>カンキョ</t>
    </rPh>
    <rPh sb="174" eb="176">
      <t>カイゼン</t>
    </rPh>
    <rPh sb="176" eb="177">
      <t>リツ</t>
    </rPh>
    <rPh sb="183" eb="184">
      <t>ホン</t>
    </rPh>
    <rPh sb="184" eb="185">
      <t>シ</t>
    </rPh>
    <rPh sb="223" eb="226">
      <t>ダイキボ</t>
    </rPh>
    <rPh sb="227" eb="229">
      <t>カンキョ</t>
    </rPh>
    <rPh sb="230" eb="232">
      <t>コウシン</t>
    </rPh>
    <rPh sb="232" eb="234">
      <t>ジギョウ</t>
    </rPh>
    <rPh sb="235" eb="237">
      <t>チャクシュ</t>
    </rPh>
    <rPh sb="243" eb="244">
      <t>ヒク</t>
    </rPh>
    <rPh sb="245" eb="247">
      <t>スイジュン</t>
    </rPh>
    <rPh sb="248" eb="250">
      <t>スイイ</t>
    </rPh>
    <rPh sb="254" eb="256">
      <t>ジョウキョウ</t>
    </rPh>
    <rPh sb="260" eb="262">
      <t>コンゴ</t>
    </rPh>
    <rPh sb="264" eb="266">
      <t>シセツ</t>
    </rPh>
    <rPh sb="267" eb="270">
      <t>ロウキュウカ</t>
    </rPh>
    <rPh sb="270" eb="271">
      <t>トウ</t>
    </rPh>
    <rPh sb="272" eb="273">
      <t>トモナ</t>
    </rPh>
    <rPh sb="274" eb="276">
      <t>テキジ</t>
    </rPh>
    <rPh sb="277" eb="279">
      <t>コウシン</t>
    </rPh>
    <rPh sb="280" eb="282">
      <t>テキセツ</t>
    </rPh>
    <rPh sb="283" eb="285">
      <t>イジ</t>
    </rPh>
    <rPh sb="285" eb="287">
      <t>カンリ</t>
    </rPh>
    <rPh sb="292" eb="294">
      <t>ジュウヨウ</t>
    </rPh>
    <rPh sb="300" eb="301">
      <t>フ</t>
    </rPh>
    <rPh sb="315" eb="317">
      <t>シュホウ</t>
    </rPh>
    <rPh sb="318" eb="320">
      <t>カツヨウ</t>
    </rPh>
    <rPh sb="322" eb="324">
      <t>チョウサ</t>
    </rPh>
    <rPh sb="325" eb="327">
      <t>シュウゼン</t>
    </rPh>
    <rPh sb="328" eb="330">
      <t>コウシン</t>
    </rPh>
    <rPh sb="331" eb="333">
      <t>シセツ</t>
    </rPh>
    <rPh sb="334" eb="335">
      <t>チョウ</t>
    </rPh>
    <rPh sb="335" eb="338">
      <t>ジュミョウカ</t>
    </rPh>
    <rPh sb="338" eb="340">
      <t>ジギョウ</t>
    </rPh>
    <rPh sb="342" eb="344">
      <t>トリクミ</t>
    </rPh>
    <rPh sb="345" eb="346">
      <t>スス</t>
    </rPh>
    <phoneticPr fontId="4"/>
  </si>
  <si>
    <t>①経常収支比率については、類似団体平均を下回る傾向にあるが、概ね100%前後で推移している。今後とも、使用料収入の確保と経費削減等を進め、一般会計からの繰入金の適正化を図りつつ、健全経営に努める。
②累積欠損金比率については、主に平成5年度以前に借り入れた高利の企業債の利払い等が収支を圧迫し、また、東日本大震災により多額の損失を計上したことなどから、類似団体平均を大きく上回っている状況にある。今後は、一般会計からの繰入金の適正化を図りつつ、累積欠損金の拡大防止に努める。
③流動比率については、多額の企業債償還金を流動負債に計上していたため、類似団体に比べて低い比率となっていたが、順次企業債の償還を終え比率は改善し、本年度は100％を上回った。
④企業債残高対事業規模比率については、平成29年度より類似団体を下回る比率となっている。順次企業債の償還を終え比率は改善していく見込みである。
⑤⑥経費回収率及び汚水処理原価については、概ね類似団体平均と同水準で推移している。
⑦施設利用率については、流域下水道に接続し広域的な汚水処理に取り組んでいることから、当市単体による指標はない。
⑧水洗化率については、当市では周辺他市町に比べ、早い段階から下水道等の普及による水洗化率の向上に取り組んできたところであり、類似団体平均を上回っている。今後とも未接続者に対する働きかけを行いつつ、水洗化率100%を目指す。</t>
    <rPh sb="51" eb="53">
      <t>シヨウ</t>
    </rPh>
    <rPh sb="53" eb="54">
      <t>リョウ</t>
    </rPh>
    <rPh sb="54" eb="56">
      <t>シュウニュウ</t>
    </rPh>
    <rPh sb="57" eb="59">
      <t>カクホ</t>
    </rPh>
    <rPh sb="60" eb="62">
      <t>ケイヒ</t>
    </rPh>
    <rPh sb="62" eb="64">
      <t>サクゲン</t>
    </rPh>
    <rPh sb="64" eb="65">
      <t>トウ</t>
    </rPh>
    <rPh sb="66" eb="67">
      <t>スス</t>
    </rPh>
    <rPh sb="255" eb="257">
      <t>ショウカン</t>
    </rPh>
    <rPh sb="257" eb="258">
      <t>キン</t>
    </rPh>
    <rPh sb="281" eb="282">
      <t>ヒク</t>
    </rPh>
    <rPh sb="311" eb="314">
      <t>ホンネンド</t>
    </rPh>
    <rPh sb="320" eb="322">
      <t>ウワマワ</t>
    </rPh>
    <rPh sb="345" eb="347">
      <t>ヘイセイ</t>
    </rPh>
    <rPh sb="349" eb="351">
      <t>ネンド</t>
    </rPh>
    <rPh sb="358" eb="360">
      <t>シタマワ</t>
    </rPh>
    <rPh sb="515" eb="516">
      <t>マチ</t>
    </rPh>
    <phoneticPr fontId="4"/>
  </si>
  <si>
    <t xml:space="preserve"> 本市では、市の汚水処理整備計画による下水道の面整備が令和元年度事業にて完了し、東日本大震災からの復旧・復興事業についても令和元年度事業分にて完了した。投資的事業は一定の区切りを迎え、今後は既存施設の維持管理を中心に経営を進めていくこととなる。
　また、令和2年度末現在で79,459人であった人口は令和12年にかけて増加するものと見込んでおり、一定期間は安定した使用料収入が見込まれるほか、これまで進めてきた企業債の低利への借換えにより支払利息が減少しており、経営はその期間においては改善の方向に進むものと考えられる。
  しかしながら、当市においても将来的な人口減少による経営への影響は免れず、また多額の累積欠損金を計上していることから、一般会計からの繰入金の適正化を図るなど、今後も不断の経営改善に取り組みつつ、自立的で持続可能な経営環境の構築に努める。</t>
    <rPh sb="1" eb="2">
      <t>ホン</t>
    </rPh>
    <rPh sb="2" eb="3">
      <t>シ</t>
    </rPh>
    <rPh sb="27" eb="29">
      <t>レイワ</t>
    </rPh>
    <rPh sb="29" eb="30">
      <t>ガン</t>
    </rPh>
    <rPh sb="32" eb="34">
      <t>ジギョウ</t>
    </rPh>
    <rPh sb="61" eb="63">
      <t>レイワ</t>
    </rPh>
    <rPh sb="63" eb="64">
      <t>ガン</t>
    </rPh>
    <rPh sb="66" eb="68">
      <t>ジギョウ</t>
    </rPh>
    <rPh sb="68" eb="69">
      <t>ブン</t>
    </rPh>
    <rPh sb="92" eb="94">
      <t>コンゴ</t>
    </rPh>
    <rPh sb="127" eb="129">
      <t>レイワ</t>
    </rPh>
    <rPh sb="130" eb="131">
      <t>ネン</t>
    </rPh>
    <rPh sb="131" eb="132">
      <t>ド</t>
    </rPh>
    <rPh sb="147" eb="149">
      <t>ジンコウ</t>
    </rPh>
    <rPh sb="150" eb="152">
      <t>レイワ</t>
    </rPh>
    <rPh sb="173" eb="175">
      <t>イッテイ</t>
    </rPh>
    <rPh sb="175" eb="177">
      <t>キカン</t>
    </rPh>
    <rPh sb="178" eb="180">
      <t>アンテイ</t>
    </rPh>
    <rPh sb="182" eb="185">
      <t>シヨウリョウ</t>
    </rPh>
    <rPh sb="185" eb="187">
      <t>シュウニュウ</t>
    </rPh>
    <rPh sb="236" eb="238">
      <t>キカン</t>
    </rPh>
    <rPh sb="270" eb="272">
      <t>トウシ</t>
    </rPh>
    <rPh sb="277" eb="280">
      <t>ショウライテキ</t>
    </rPh>
    <rPh sb="281" eb="283">
      <t>ジンコウ</t>
    </rPh>
    <rPh sb="283" eb="285">
      <t>ゲンショウ</t>
    </rPh>
    <rPh sb="288" eb="290">
      <t>ケイエイ</t>
    </rPh>
    <rPh sb="292" eb="294">
      <t>エイキョウ</t>
    </rPh>
    <rPh sb="295" eb="296">
      <t>マヌガ</t>
    </rPh>
    <rPh sb="332" eb="335">
      <t>テキセイカ</t>
    </rPh>
    <rPh sb="336" eb="337">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</si>
</sst>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formatCode="#,##0.00;&quot;△&quot;#,##0.00;&quot;-&quot;">
                  <c:v>0.51</c:v>
                </c:pt>
                <c:pt idx="1">
                  <c:v>0</c:v>
                </c:pt>
                <c:pt idx="2" formatCode="#,##0.00;&quot;△&quot;#,##0.00;&quot;-&quot;">
                  <c:v>7.0000000000000007E-2</c:v>
                </c:pt>
                <c:pt idx="3">
                  <c:v>0</c:v>
                </c:pt>
                <c:pt idx="4" formatCode="#,##0.00;&quot;△&quot;#,##0.00;&quot;-&quot;">
                  <c:v>0.12</c:v>
                </c:pt>
              </c:numCache>
            </c:numRef>
          </c:val>
          <c:extLst>
            <c:ext xmlns:c16="http://schemas.microsoft.com/office/drawing/2014/chart" uri="{C3380CC4-5D6E-409C-BE32-E72D297353CC}">
              <c16:uniqueId val="{00000000-78DE-4D81-9123-EFF1A3E0344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0.13</c:v>
                </c:pt>
                <c:pt idx="2">
                  <c:v>0.1</c:v>
                </c:pt>
                <c:pt idx="3">
                  <c:v>0.09</c:v>
                </c:pt>
                <c:pt idx="4">
                  <c:v>0.09</c:v>
                </c:pt>
              </c:numCache>
            </c:numRef>
          </c:val>
          <c:smooth val="0"/>
          <c:extLst>
            <c:ext xmlns:c16="http://schemas.microsoft.com/office/drawing/2014/chart" uri="{C3380CC4-5D6E-409C-BE32-E72D297353CC}">
              <c16:uniqueId val="{00000001-78DE-4D81-9123-EFF1A3E0344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244-4166-A682-88D2330AE37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64.67</c:v>
                </c:pt>
                <c:pt idx="1">
                  <c:v>64.959999999999994</c:v>
                </c:pt>
                <c:pt idx="2">
                  <c:v>65.040000000000006</c:v>
                </c:pt>
                <c:pt idx="3">
                  <c:v>68.31</c:v>
                </c:pt>
                <c:pt idx="4">
                  <c:v>65.28</c:v>
                </c:pt>
              </c:numCache>
            </c:numRef>
          </c:val>
          <c:smooth val="0"/>
          <c:extLst>
            <c:ext xmlns:c16="http://schemas.microsoft.com/office/drawing/2014/chart" uri="{C3380CC4-5D6E-409C-BE32-E72D297353CC}">
              <c16:uniqueId val="{00000001-9244-4166-A682-88D2330AE37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98.48</c:v>
                </c:pt>
                <c:pt idx="1">
                  <c:v>98.45</c:v>
                </c:pt>
                <c:pt idx="2">
                  <c:v>98.55</c:v>
                </c:pt>
                <c:pt idx="3">
                  <c:v>98.56</c:v>
                </c:pt>
                <c:pt idx="4">
                  <c:v>98.52</c:v>
                </c:pt>
              </c:numCache>
            </c:numRef>
          </c:val>
          <c:extLst>
            <c:ext xmlns:c16="http://schemas.microsoft.com/office/drawing/2014/chart" uri="{C3380CC4-5D6E-409C-BE32-E72D297353CC}">
              <c16:uniqueId val="{00000000-151E-41D9-8F5F-34280850425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91.76</c:v>
                </c:pt>
                <c:pt idx="1">
                  <c:v>92.3</c:v>
                </c:pt>
                <c:pt idx="2">
                  <c:v>92.55</c:v>
                </c:pt>
                <c:pt idx="3">
                  <c:v>92.62</c:v>
                </c:pt>
                <c:pt idx="4">
                  <c:v>92.72</c:v>
                </c:pt>
              </c:numCache>
            </c:numRef>
          </c:val>
          <c:smooth val="0"/>
          <c:extLst>
            <c:ext xmlns:c16="http://schemas.microsoft.com/office/drawing/2014/chart" uri="{C3380CC4-5D6E-409C-BE32-E72D297353CC}">
              <c16:uniqueId val="{00000001-151E-41D9-8F5F-34280850425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96.61</c:v>
                </c:pt>
                <c:pt idx="1">
                  <c:v>98.98</c:v>
                </c:pt>
                <c:pt idx="2">
                  <c:v>100.46</c:v>
                </c:pt>
                <c:pt idx="3">
                  <c:v>99.76</c:v>
                </c:pt>
                <c:pt idx="4">
                  <c:v>99.96</c:v>
                </c:pt>
              </c:numCache>
            </c:numRef>
          </c:val>
          <c:extLst>
            <c:ext xmlns:c16="http://schemas.microsoft.com/office/drawing/2014/chart" uri="{C3380CC4-5D6E-409C-BE32-E72D297353CC}">
              <c16:uniqueId val="{00000000-21DC-4CE4-8C1C-2055FED99BF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109.27</c:v>
                </c:pt>
                <c:pt idx="1">
                  <c:v>108.03</c:v>
                </c:pt>
                <c:pt idx="2">
                  <c:v>106.9</c:v>
                </c:pt>
                <c:pt idx="3">
                  <c:v>106.99</c:v>
                </c:pt>
                <c:pt idx="4">
                  <c:v>107.85</c:v>
                </c:pt>
              </c:numCache>
            </c:numRef>
          </c:val>
          <c:smooth val="0"/>
          <c:extLst>
            <c:ext xmlns:c16="http://schemas.microsoft.com/office/drawing/2014/chart" uri="{C3380CC4-5D6E-409C-BE32-E72D297353CC}">
              <c16:uniqueId val="{00000001-21DC-4CE4-8C1C-2055FED99BF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27.58</c:v>
                </c:pt>
                <c:pt idx="1">
                  <c:v>29.52</c:v>
                </c:pt>
                <c:pt idx="2">
                  <c:v>31.43</c:v>
                </c:pt>
                <c:pt idx="3">
                  <c:v>33.200000000000003</c:v>
                </c:pt>
                <c:pt idx="4">
                  <c:v>33.53</c:v>
                </c:pt>
              </c:numCache>
            </c:numRef>
          </c:val>
          <c:extLst>
            <c:ext xmlns:c16="http://schemas.microsoft.com/office/drawing/2014/chart" uri="{C3380CC4-5D6E-409C-BE32-E72D297353CC}">
              <c16:uniqueId val="{00000000-CECF-41AE-B2B5-5132DC6D27F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26.63</c:v>
                </c:pt>
                <c:pt idx="1">
                  <c:v>25.61</c:v>
                </c:pt>
                <c:pt idx="2">
                  <c:v>26.13</c:v>
                </c:pt>
                <c:pt idx="3">
                  <c:v>26.36</c:v>
                </c:pt>
                <c:pt idx="4">
                  <c:v>23.79</c:v>
                </c:pt>
              </c:numCache>
            </c:numRef>
          </c:val>
          <c:smooth val="0"/>
          <c:extLst>
            <c:ext xmlns:c16="http://schemas.microsoft.com/office/drawing/2014/chart" uri="{C3380CC4-5D6E-409C-BE32-E72D297353CC}">
              <c16:uniqueId val="{00000001-CECF-41AE-B2B5-5132DC6D27F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DA3-4962-9FBC-144CCF518F8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0.95</c:v>
                </c:pt>
                <c:pt idx="1">
                  <c:v>1.07</c:v>
                </c:pt>
                <c:pt idx="2">
                  <c:v>1.03</c:v>
                </c:pt>
                <c:pt idx="3">
                  <c:v>1.43</c:v>
                </c:pt>
                <c:pt idx="4">
                  <c:v>1.22</c:v>
                </c:pt>
              </c:numCache>
            </c:numRef>
          </c:val>
          <c:smooth val="0"/>
          <c:extLst>
            <c:ext xmlns:c16="http://schemas.microsoft.com/office/drawing/2014/chart" uri="{C3380CC4-5D6E-409C-BE32-E72D297353CC}">
              <c16:uniqueId val="{00000001-9DA3-4962-9FBC-144CCF518F8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194.03</c:v>
                </c:pt>
                <c:pt idx="1">
                  <c:v>193.93</c:v>
                </c:pt>
                <c:pt idx="2">
                  <c:v>198.09</c:v>
                </c:pt>
                <c:pt idx="3">
                  <c:v>199.17</c:v>
                </c:pt>
                <c:pt idx="4">
                  <c:v>195.55</c:v>
                </c:pt>
              </c:numCache>
            </c:numRef>
          </c:val>
          <c:extLst>
            <c:ext xmlns:c16="http://schemas.microsoft.com/office/drawing/2014/chart" uri="{C3380CC4-5D6E-409C-BE32-E72D297353CC}">
              <c16:uniqueId val="{00000000-9FE9-439F-B65D-641A87225D5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15.65</c:v>
                </c:pt>
                <c:pt idx="1">
                  <c:v>13.55</c:v>
                </c:pt>
                <c:pt idx="2">
                  <c:v>9.06</c:v>
                </c:pt>
                <c:pt idx="3">
                  <c:v>7.42</c:v>
                </c:pt>
                <c:pt idx="4">
                  <c:v>4.72</c:v>
                </c:pt>
              </c:numCache>
            </c:numRef>
          </c:val>
          <c:smooth val="0"/>
          <c:extLst>
            <c:ext xmlns:c16="http://schemas.microsoft.com/office/drawing/2014/chart" uri="{C3380CC4-5D6E-409C-BE32-E72D297353CC}">
              <c16:uniqueId val="{00000001-9FE9-439F-B65D-641A87225D5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65.680000000000007</c:v>
                </c:pt>
                <c:pt idx="1">
                  <c:v>69.989999999999995</c:v>
                </c:pt>
                <c:pt idx="2">
                  <c:v>80.92</c:v>
                </c:pt>
                <c:pt idx="3">
                  <c:v>79.59</c:v>
                </c:pt>
                <c:pt idx="4">
                  <c:v>100.09</c:v>
                </c:pt>
              </c:numCache>
            </c:numRef>
          </c:val>
          <c:extLst>
            <c:ext xmlns:c16="http://schemas.microsoft.com/office/drawing/2014/chart" uri="{C3380CC4-5D6E-409C-BE32-E72D297353CC}">
              <c16:uniqueId val="{00000000-4219-4110-9923-E036A3E7752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77.94</c:v>
                </c:pt>
                <c:pt idx="1">
                  <c:v>78.45</c:v>
                </c:pt>
                <c:pt idx="2">
                  <c:v>76.31</c:v>
                </c:pt>
                <c:pt idx="3">
                  <c:v>68.180000000000007</c:v>
                </c:pt>
                <c:pt idx="4">
                  <c:v>67.930000000000007</c:v>
                </c:pt>
              </c:numCache>
            </c:numRef>
          </c:val>
          <c:smooth val="0"/>
          <c:extLst>
            <c:ext xmlns:c16="http://schemas.microsoft.com/office/drawing/2014/chart" uri="{C3380CC4-5D6E-409C-BE32-E72D297353CC}">
              <c16:uniqueId val="{00000001-4219-4110-9923-E036A3E7752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1019.84</c:v>
                </c:pt>
                <c:pt idx="1">
                  <c:v>622.69000000000005</c:v>
                </c:pt>
                <c:pt idx="2">
                  <c:v>564.53</c:v>
                </c:pt>
                <c:pt idx="3">
                  <c:v>655.91</c:v>
                </c:pt>
                <c:pt idx="4">
                  <c:v>569.04999999999995</c:v>
                </c:pt>
              </c:numCache>
            </c:numRef>
          </c:val>
          <c:extLst>
            <c:ext xmlns:c16="http://schemas.microsoft.com/office/drawing/2014/chart" uri="{C3380CC4-5D6E-409C-BE32-E72D297353CC}">
              <c16:uniqueId val="{00000000-BA4D-403C-B359-34D222FA6B1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774.99</c:v>
                </c:pt>
                <c:pt idx="1">
                  <c:v>799.41</c:v>
                </c:pt>
                <c:pt idx="2">
                  <c:v>820.36</c:v>
                </c:pt>
                <c:pt idx="3">
                  <c:v>847.44</c:v>
                </c:pt>
                <c:pt idx="4">
                  <c:v>857.88</c:v>
                </c:pt>
              </c:numCache>
            </c:numRef>
          </c:val>
          <c:smooth val="0"/>
          <c:extLst>
            <c:ext xmlns:c16="http://schemas.microsoft.com/office/drawing/2014/chart" uri="{C3380CC4-5D6E-409C-BE32-E72D297353CC}">
              <c16:uniqueId val="{00000001-BA4D-403C-B359-34D222FA6B1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103.67</c:v>
                </c:pt>
                <c:pt idx="1">
                  <c:v>106.97</c:v>
                </c:pt>
                <c:pt idx="2">
                  <c:v>106.02</c:v>
                </c:pt>
                <c:pt idx="3">
                  <c:v>104.21</c:v>
                </c:pt>
                <c:pt idx="4">
                  <c:v>105.15</c:v>
                </c:pt>
              </c:numCache>
            </c:numRef>
          </c:val>
          <c:extLst>
            <c:ext xmlns:c16="http://schemas.microsoft.com/office/drawing/2014/chart" uri="{C3380CC4-5D6E-409C-BE32-E72D297353CC}">
              <c16:uniqueId val="{00000000-C6E8-4BAF-9A37-ACA54712CF1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96.57</c:v>
                </c:pt>
                <c:pt idx="1">
                  <c:v>96.54</c:v>
                </c:pt>
                <c:pt idx="2">
                  <c:v>95.4</c:v>
                </c:pt>
                <c:pt idx="3">
                  <c:v>94.69</c:v>
                </c:pt>
                <c:pt idx="4">
                  <c:v>94.97</c:v>
                </c:pt>
              </c:numCache>
            </c:numRef>
          </c:val>
          <c:smooth val="0"/>
          <c:extLst>
            <c:ext xmlns:c16="http://schemas.microsoft.com/office/drawing/2014/chart" uri="{C3380CC4-5D6E-409C-BE32-E72D297353CC}">
              <c16:uniqueId val="{00000001-C6E8-4BAF-9A37-ACA54712CF1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165.9</c:v>
                </c:pt>
                <c:pt idx="1">
                  <c:v>160.97999999999999</c:v>
                </c:pt>
                <c:pt idx="2">
                  <c:v>162.32</c:v>
                </c:pt>
                <c:pt idx="3">
                  <c:v>165.31</c:v>
                </c:pt>
                <c:pt idx="4">
                  <c:v>162.46</c:v>
                </c:pt>
              </c:numCache>
            </c:numRef>
          </c:val>
          <c:extLst>
            <c:ext xmlns:c16="http://schemas.microsoft.com/office/drawing/2014/chart" uri="{C3380CC4-5D6E-409C-BE32-E72D297353CC}">
              <c16:uniqueId val="{00000000-A9E3-416F-9721-71D5854798B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161.54</c:v>
                </c:pt>
                <c:pt idx="1">
                  <c:v>162.81</c:v>
                </c:pt>
                <c:pt idx="2">
                  <c:v>163.19999999999999</c:v>
                </c:pt>
                <c:pt idx="3">
                  <c:v>159.78</c:v>
                </c:pt>
                <c:pt idx="4">
                  <c:v>159.49</c:v>
                </c:pt>
              </c:numCache>
            </c:numRef>
          </c:val>
          <c:smooth val="0"/>
          <c:extLst>
            <c:ext xmlns:c16="http://schemas.microsoft.com/office/drawing/2014/chart" uri="{C3380CC4-5D6E-409C-BE32-E72D297353CC}">
              <c16:uniqueId val="{00000001-A9E3-416F-9721-71D5854798B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46"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宮城県　名取市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Bd1</v>
      </c>
      <c r="X8" s="49"/>
      <c r="Y8" s="49"/>
      <c r="Z8" s="49"/>
      <c r="AA8" s="49"/>
      <c r="AB8" s="49"/>
      <c r="AC8" s="49"/>
      <c r="AD8" s="50" t="str">
        <f>データ!$M$6</f>
        <v>非設置</v>
      </c>
      <c r="AE8" s="50"/>
      <c r="AF8" s="50"/>
      <c r="AG8" s="50"/>
      <c r="AH8" s="50"/>
      <c r="AI8" s="50"/>
      <c r="AJ8" s="50"/>
      <c r="AK8" s="3"/>
      <c r="AL8" s="51">
        <f>データ!S6</f>
        <v>79655</v>
      </c>
      <c r="AM8" s="51"/>
      <c r="AN8" s="51"/>
      <c r="AO8" s="51"/>
      <c r="AP8" s="51"/>
      <c r="AQ8" s="51"/>
      <c r="AR8" s="51"/>
      <c r="AS8" s="51"/>
      <c r="AT8" s="46">
        <f>データ!T6</f>
        <v>98.18</v>
      </c>
      <c r="AU8" s="46"/>
      <c r="AV8" s="46"/>
      <c r="AW8" s="46"/>
      <c r="AX8" s="46"/>
      <c r="AY8" s="46"/>
      <c r="AZ8" s="46"/>
      <c r="BA8" s="46"/>
      <c r="BB8" s="46">
        <f>データ!U6</f>
        <v>811.32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72.930000000000007</v>
      </c>
      <c r="J10" s="46"/>
      <c r="K10" s="46"/>
      <c r="L10" s="46"/>
      <c r="M10" s="46"/>
      <c r="N10" s="46"/>
      <c r="O10" s="46"/>
      <c r="P10" s="46">
        <f>データ!P6</f>
        <v>92.91</v>
      </c>
      <c r="Q10" s="46"/>
      <c r="R10" s="46"/>
      <c r="S10" s="46"/>
      <c r="T10" s="46"/>
      <c r="U10" s="46"/>
      <c r="V10" s="46"/>
      <c r="W10" s="46">
        <f>データ!Q6</f>
        <v>93.53</v>
      </c>
      <c r="X10" s="46"/>
      <c r="Y10" s="46"/>
      <c r="Z10" s="46"/>
      <c r="AA10" s="46"/>
      <c r="AB10" s="46"/>
      <c r="AC10" s="46"/>
      <c r="AD10" s="51">
        <f>データ!R6</f>
        <v>3300</v>
      </c>
      <c r="AE10" s="51"/>
      <c r="AF10" s="51"/>
      <c r="AG10" s="51"/>
      <c r="AH10" s="51"/>
      <c r="AI10" s="51"/>
      <c r="AJ10" s="51"/>
      <c r="AK10" s="2"/>
      <c r="AL10" s="51">
        <f>データ!V6</f>
        <v>73824</v>
      </c>
      <c r="AM10" s="51"/>
      <c r="AN10" s="51"/>
      <c r="AO10" s="51"/>
      <c r="AP10" s="51"/>
      <c r="AQ10" s="51"/>
      <c r="AR10" s="51"/>
      <c r="AS10" s="51"/>
      <c r="AT10" s="46">
        <f>データ!W6</f>
        <v>20.56</v>
      </c>
      <c r="AU10" s="46"/>
      <c r="AV10" s="46"/>
      <c r="AW10" s="46"/>
      <c r="AX10" s="46"/>
      <c r="AY10" s="46"/>
      <c r="AZ10" s="46"/>
      <c r="BA10" s="46"/>
      <c r="BB10" s="46">
        <f>データ!X6</f>
        <v>3590.66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V98LFHvgkgnDOjADHrSH6kct8spZLhz/TAl78s3yG+g7x+NRCYKOM8np4jMXz1NspziRqEE2326uDPjr5UT3Wg==" saltValue="BMpQ99WiNcdfqa5hvue6W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42072</v>
      </c>
      <c r="D6" s="33">
        <f t="shared" si="3"/>
        <v>46</v>
      </c>
      <c r="E6" s="33">
        <f t="shared" si="3"/>
        <v>17</v>
      </c>
      <c r="F6" s="33">
        <f t="shared" si="3"/>
        <v>1</v>
      </c>
      <c r="G6" s="33">
        <f t="shared" si="3"/>
        <v>0</v>
      </c>
      <c r="H6" s="33" t="str">
        <f t="shared" si="3"/>
        <v>宮城県　名取市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72.930000000000007</v>
      </c>
      <c r="P6" s="34">
        <f t="shared" si="3"/>
        <v>92.91</v>
      </c>
      <c r="Q6" s="34">
        <f t="shared" si="3"/>
        <v>93.53</v>
      </c>
      <c r="R6" s="34">
        <f t="shared" si="3"/>
        <v>3300</v>
      </c>
      <c r="S6" s="34">
        <f t="shared" si="3"/>
        <v>79655</v>
      </c>
      <c r="T6" s="34">
        <f t="shared" si="3"/>
        <v>98.18</v>
      </c>
      <c r="U6" s="34">
        <f t="shared" si="3"/>
        <v>811.32</v>
      </c>
      <c r="V6" s="34">
        <f t="shared" si="3"/>
        <v>73824</v>
      </c>
      <c r="W6" s="34">
        <f t="shared" si="3"/>
        <v>20.56</v>
      </c>
      <c r="X6" s="34">
        <f t="shared" si="3"/>
        <v>3590.66</v>
      </c>
      <c r="Y6" s="35">
        <f>IF(Y7="",NA(),Y7)</f>
        <v>96.61</v>
      </c>
      <c r="Z6" s="35">
        <f t="shared" ref="Z6:AH6" si="4">IF(Z7="",NA(),Z7)</f>
        <v>98.98</v>
      </c>
      <c r="AA6" s="35">
        <f t="shared" si="4"/>
        <v>100.46</v>
      </c>
      <c r="AB6" s="35">
        <f t="shared" si="4"/>
        <v>99.76</v>
      </c>
      <c r="AC6" s="35">
        <f t="shared" si="4"/>
        <v>99.96</v>
      </c>
      <c r="AD6" s="35">
        <f t="shared" si="4"/>
        <v>109.27</v>
      </c>
      <c r="AE6" s="35">
        <f t="shared" si="4"/>
        <v>108.03</v>
      </c>
      <c r="AF6" s="35">
        <f t="shared" si="4"/>
        <v>106.9</v>
      </c>
      <c r="AG6" s="35">
        <f t="shared" si="4"/>
        <v>106.99</v>
      </c>
      <c r="AH6" s="35">
        <f t="shared" si="4"/>
        <v>107.85</v>
      </c>
      <c r="AI6" s="34" t="str">
        <f>IF(AI7="","",IF(AI7="-","【-】","【"&amp;SUBSTITUTE(TEXT(AI7,"#,##0.00"),"-","△")&amp;"】"))</f>
        <v>【106.67】</v>
      </c>
      <c r="AJ6" s="35">
        <f>IF(AJ7="",NA(),AJ7)</f>
        <v>194.03</v>
      </c>
      <c r="AK6" s="35">
        <f t="shared" ref="AK6:AS6" si="5">IF(AK7="",NA(),AK7)</f>
        <v>193.93</v>
      </c>
      <c r="AL6" s="35">
        <f t="shared" si="5"/>
        <v>198.09</v>
      </c>
      <c r="AM6" s="35">
        <f t="shared" si="5"/>
        <v>199.17</v>
      </c>
      <c r="AN6" s="35">
        <f t="shared" si="5"/>
        <v>195.55</v>
      </c>
      <c r="AO6" s="35">
        <f t="shared" si="5"/>
        <v>15.65</v>
      </c>
      <c r="AP6" s="35">
        <f t="shared" si="5"/>
        <v>13.55</v>
      </c>
      <c r="AQ6" s="35">
        <f t="shared" si="5"/>
        <v>9.06</v>
      </c>
      <c r="AR6" s="35">
        <f t="shared" si="5"/>
        <v>7.42</v>
      </c>
      <c r="AS6" s="35">
        <f t="shared" si="5"/>
        <v>4.72</v>
      </c>
      <c r="AT6" s="34" t="str">
        <f>IF(AT7="","",IF(AT7="-","【-】","【"&amp;SUBSTITUTE(TEXT(AT7,"#,##0.00"),"-","△")&amp;"】"))</f>
        <v>【3.64】</v>
      </c>
      <c r="AU6" s="35">
        <f>IF(AU7="",NA(),AU7)</f>
        <v>65.680000000000007</v>
      </c>
      <c r="AV6" s="35">
        <f t="shared" ref="AV6:BD6" si="6">IF(AV7="",NA(),AV7)</f>
        <v>69.989999999999995</v>
      </c>
      <c r="AW6" s="35">
        <f t="shared" si="6"/>
        <v>80.92</v>
      </c>
      <c r="AX6" s="35">
        <f t="shared" si="6"/>
        <v>79.59</v>
      </c>
      <c r="AY6" s="35">
        <f t="shared" si="6"/>
        <v>100.09</v>
      </c>
      <c r="AZ6" s="35">
        <f t="shared" si="6"/>
        <v>77.94</v>
      </c>
      <c r="BA6" s="35">
        <f t="shared" si="6"/>
        <v>78.45</v>
      </c>
      <c r="BB6" s="35">
        <f t="shared" si="6"/>
        <v>76.31</v>
      </c>
      <c r="BC6" s="35">
        <f t="shared" si="6"/>
        <v>68.180000000000007</v>
      </c>
      <c r="BD6" s="35">
        <f t="shared" si="6"/>
        <v>67.930000000000007</v>
      </c>
      <c r="BE6" s="34" t="str">
        <f>IF(BE7="","",IF(BE7="-","【-】","【"&amp;SUBSTITUTE(TEXT(BE7,"#,##0.00"),"-","△")&amp;"】"))</f>
        <v>【67.52】</v>
      </c>
      <c r="BF6" s="35">
        <f>IF(BF7="",NA(),BF7)</f>
        <v>1019.84</v>
      </c>
      <c r="BG6" s="35">
        <f t="shared" ref="BG6:BO6" si="7">IF(BG7="",NA(),BG7)</f>
        <v>622.69000000000005</v>
      </c>
      <c r="BH6" s="35">
        <f t="shared" si="7"/>
        <v>564.53</v>
      </c>
      <c r="BI6" s="35">
        <f t="shared" si="7"/>
        <v>655.91</v>
      </c>
      <c r="BJ6" s="35">
        <f t="shared" si="7"/>
        <v>569.04999999999995</v>
      </c>
      <c r="BK6" s="35">
        <f t="shared" si="7"/>
        <v>774.99</v>
      </c>
      <c r="BL6" s="35">
        <f t="shared" si="7"/>
        <v>799.41</v>
      </c>
      <c r="BM6" s="35">
        <f t="shared" si="7"/>
        <v>820.36</v>
      </c>
      <c r="BN6" s="35">
        <f t="shared" si="7"/>
        <v>847.44</v>
      </c>
      <c r="BO6" s="35">
        <f t="shared" si="7"/>
        <v>857.88</v>
      </c>
      <c r="BP6" s="34" t="str">
        <f>IF(BP7="","",IF(BP7="-","【-】","【"&amp;SUBSTITUTE(TEXT(BP7,"#,##0.00"),"-","△")&amp;"】"))</f>
        <v>【705.21】</v>
      </c>
      <c r="BQ6" s="35">
        <f>IF(BQ7="",NA(),BQ7)</f>
        <v>103.67</v>
      </c>
      <c r="BR6" s="35">
        <f t="shared" ref="BR6:BZ6" si="8">IF(BR7="",NA(),BR7)</f>
        <v>106.97</v>
      </c>
      <c r="BS6" s="35">
        <f t="shared" si="8"/>
        <v>106.02</v>
      </c>
      <c r="BT6" s="35">
        <f t="shared" si="8"/>
        <v>104.21</v>
      </c>
      <c r="BU6" s="35">
        <f t="shared" si="8"/>
        <v>105.15</v>
      </c>
      <c r="BV6" s="35">
        <f t="shared" si="8"/>
        <v>96.57</v>
      </c>
      <c r="BW6" s="35">
        <f t="shared" si="8"/>
        <v>96.54</v>
      </c>
      <c r="BX6" s="35">
        <f t="shared" si="8"/>
        <v>95.4</v>
      </c>
      <c r="BY6" s="35">
        <f t="shared" si="8"/>
        <v>94.69</v>
      </c>
      <c r="BZ6" s="35">
        <f t="shared" si="8"/>
        <v>94.97</v>
      </c>
      <c r="CA6" s="34" t="str">
        <f>IF(CA7="","",IF(CA7="-","【-】","【"&amp;SUBSTITUTE(TEXT(CA7,"#,##0.00"),"-","△")&amp;"】"))</f>
        <v>【98.96】</v>
      </c>
      <c r="CB6" s="35">
        <f>IF(CB7="",NA(),CB7)</f>
        <v>165.9</v>
      </c>
      <c r="CC6" s="35">
        <f t="shared" ref="CC6:CK6" si="9">IF(CC7="",NA(),CC7)</f>
        <v>160.97999999999999</v>
      </c>
      <c r="CD6" s="35">
        <f t="shared" si="9"/>
        <v>162.32</v>
      </c>
      <c r="CE6" s="35">
        <f t="shared" si="9"/>
        <v>165.31</v>
      </c>
      <c r="CF6" s="35">
        <f t="shared" si="9"/>
        <v>162.46</v>
      </c>
      <c r="CG6" s="35">
        <f t="shared" si="9"/>
        <v>161.54</v>
      </c>
      <c r="CH6" s="35">
        <f t="shared" si="9"/>
        <v>162.81</v>
      </c>
      <c r="CI6" s="35">
        <f t="shared" si="9"/>
        <v>163.19999999999999</v>
      </c>
      <c r="CJ6" s="35">
        <f t="shared" si="9"/>
        <v>159.78</v>
      </c>
      <c r="CK6" s="35">
        <f t="shared" si="9"/>
        <v>159.49</v>
      </c>
      <c r="CL6" s="34" t="str">
        <f>IF(CL7="","",IF(CL7="-","【-】","【"&amp;SUBSTITUTE(TEXT(CL7,"#,##0.00"),"-","△")&amp;"】"))</f>
        <v>【134.52】</v>
      </c>
      <c r="CM6" s="35" t="str">
        <f>IF(CM7="",NA(),CM7)</f>
        <v>-</v>
      </c>
      <c r="CN6" s="35" t="str">
        <f t="shared" ref="CN6:CV6" si="10">IF(CN7="",NA(),CN7)</f>
        <v>-</v>
      </c>
      <c r="CO6" s="35" t="str">
        <f t="shared" si="10"/>
        <v>-</v>
      </c>
      <c r="CP6" s="35" t="str">
        <f t="shared" si="10"/>
        <v>-</v>
      </c>
      <c r="CQ6" s="35" t="str">
        <f t="shared" si="10"/>
        <v>-</v>
      </c>
      <c r="CR6" s="35">
        <f t="shared" si="10"/>
        <v>64.67</v>
      </c>
      <c r="CS6" s="35">
        <f t="shared" si="10"/>
        <v>64.959999999999994</v>
      </c>
      <c r="CT6" s="35">
        <f t="shared" si="10"/>
        <v>65.040000000000006</v>
      </c>
      <c r="CU6" s="35">
        <f t="shared" si="10"/>
        <v>68.31</v>
      </c>
      <c r="CV6" s="35">
        <f t="shared" si="10"/>
        <v>65.28</v>
      </c>
      <c r="CW6" s="34" t="str">
        <f>IF(CW7="","",IF(CW7="-","【-】","【"&amp;SUBSTITUTE(TEXT(CW7,"#,##0.00"),"-","△")&amp;"】"))</f>
        <v>【59.57】</v>
      </c>
      <c r="CX6" s="35">
        <f>IF(CX7="",NA(),CX7)</f>
        <v>98.48</v>
      </c>
      <c r="CY6" s="35">
        <f t="shared" ref="CY6:DG6" si="11">IF(CY7="",NA(),CY7)</f>
        <v>98.45</v>
      </c>
      <c r="CZ6" s="35">
        <f t="shared" si="11"/>
        <v>98.55</v>
      </c>
      <c r="DA6" s="35">
        <f t="shared" si="11"/>
        <v>98.56</v>
      </c>
      <c r="DB6" s="35">
        <f t="shared" si="11"/>
        <v>98.52</v>
      </c>
      <c r="DC6" s="35">
        <f t="shared" si="11"/>
        <v>91.76</v>
      </c>
      <c r="DD6" s="35">
        <f t="shared" si="11"/>
        <v>92.3</v>
      </c>
      <c r="DE6" s="35">
        <f t="shared" si="11"/>
        <v>92.55</v>
      </c>
      <c r="DF6" s="35">
        <f t="shared" si="11"/>
        <v>92.62</v>
      </c>
      <c r="DG6" s="35">
        <f t="shared" si="11"/>
        <v>92.72</v>
      </c>
      <c r="DH6" s="34" t="str">
        <f>IF(DH7="","",IF(DH7="-","【-】","【"&amp;SUBSTITUTE(TEXT(DH7,"#,##0.00"),"-","△")&amp;"】"))</f>
        <v>【95.57】</v>
      </c>
      <c r="DI6" s="35">
        <f>IF(DI7="",NA(),DI7)</f>
        <v>27.58</v>
      </c>
      <c r="DJ6" s="35">
        <f t="shared" ref="DJ6:DR6" si="12">IF(DJ7="",NA(),DJ7)</f>
        <v>29.52</v>
      </c>
      <c r="DK6" s="35">
        <f t="shared" si="12"/>
        <v>31.43</v>
      </c>
      <c r="DL6" s="35">
        <f t="shared" si="12"/>
        <v>33.200000000000003</v>
      </c>
      <c r="DM6" s="35">
        <f t="shared" si="12"/>
        <v>33.53</v>
      </c>
      <c r="DN6" s="35">
        <f t="shared" si="12"/>
        <v>26.63</v>
      </c>
      <c r="DO6" s="35">
        <f t="shared" si="12"/>
        <v>25.61</v>
      </c>
      <c r="DP6" s="35">
        <f t="shared" si="12"/>
        <v>26.13</v>
      </c>
      <c r="DQ6" s="35">
        <f t="shared" si="12"/>
        <v>26.36</v>
      </c>
      <c r="DR6" s="35">
        <f t="shared" si="12"/>
        <v>23.79</v>
      </c>
      <c r="DS6" s="34" t="str">
        <f>IF(DS7="","",IF(DS7="-","【-】","【"&amp;SUBSTITUTE(TEXT(DS7,"#,##0.00"),"-","△")&amp;"】"))</f>
        <v>【36.52】</v>
      </c>
      <c r="DT6" s="34">
        <f>IF(DT7="",NA(),DT7)</f>
        <v>0</v>
      </c>
      <c r="DU6" s="34">
        <f t="shared" ref="DU6:EC6" si="13">IF(DU7="",NA(),DU7)</f>
        <v>0</v>
      </c>
      <c r="DV6" s="34">
        <f t="shared" si="13"/>
        <v>0</v>
      </c>
      <c r="DW6" s="34">
        <f t="shared" si="13"/>
        <v>0</v>
      </c>
      <c r="DX6" s="34">
        <f t="shared" si="13"/>
        <v>0</v>
      </c>
      <c r="DY6" s="35">
        <f t="shared" si="13"/>
        <v>0.95</v>
      </c>
      <c r="DZ6" s="35">
        <f t="shared" si="13"/>
        <v>1.07</v>
      </c>
      <c r="EA6" s="35">
        <f t="shared" si="13"/>
        <v>1.03</v>
      </c>
      <c r="EB6" s="35">
        <f t="shared" si="13"/>
        <v>1.43</v>
      </c>
      <c r="EC6" s="35">
        <f t="shared" si="13"/>
        <v>1.22</v>
      </c>
      <c r="ED6" s="34" t="str">
        <f>IF(ED7="","",IF(ED7="-","【-】","【"&amp;SUBSTITUTE(TEXT(ED7,"#,##0.00"),"-","△")&amp;"】"))</f>
        <v>【5.72】</v>
      </c>
      <c r="EE6" s="35">
        <f>IF(EE7="",NA(),EE7)</f>
        <v>0.51</v>
      </c>
      <c r="EF6" s="34">
        <f t="shared" ref="EF6:EN6" si="14">IF(EF7="",NA(),EF7)</f>
        <v>0</v>
      </c>
      <c r="EG6" s="35">
        <f t="shared" si="14"/>
        <v>7.0000000000000007E-2</v>
      </c>
      <c r="EH6" s="34">
        <f t="shared" si="14"/>
        <v>0</v>
      </c>
      <c r="EI6" s="35">
        <f t="shared" si="14"/>
        <v>0.12</v>
      </c>
      <c r="EJ6" s="35">
        <f t="shared" si="14"/>
        <v>0.17</v>
      </c>
      <c r="EK6" s="35">
        <f t="shared" si="14"/>
        <v>0.13</v>
      </c>
      <c r="EL6" s="35">
        <f t="shared" si="14"/>
        <v>0.1</v>
      </c>
      <c r="EM6" s="35">
        <f t="shared" si="14"/>
        <v>0.09</v>
      </c>
      <c r="EN6" s="35">
        <f t="shared" si="14"/>
        <v>0.09</v>
      </c>
      <c r="EO6" s="34" t="str">
        <f>IF(EO7="","",IF(EO7="-","【-】","【"&amp;SUBSTITUTE(TEXT(EO7,"#,##0.00"),"-","△")&amp;"】"))</f>
        <v>【0.30】</v>
      </c>
    </row>
    <row r="7" spans="1:148" s="36" customFormat="1" x14ac:dyDescent="0.15">
      <c r="A7" s="28"/>
      <c r="B7" s="37">
        <v>2020</v>
      </c>
      <c r="C7" s="37">
        <v>42072</v>
      </c>
      <c r="D7" s="37">
        <v>46</v>
      </c>
      <c r="E7" s="37">
        <v>17</v>
      </c>
      <c r="F7" s="37">
        <v>1</v>
      </c>
      <c r="G7" s="37">
        <v>0</v>
      </c>
      <c r="H7" s="37" t="s">
        <v>96</v>
      </c>
      <c r="I7" s="37" t="s">
        <v>97</v>
      </c>
      <c r="J7" s="37" t="s">
        <v>98</v>
      </c>
      <c r="K7" s="37" t="s">
        <v>99</v>
      </c>
      <c r="L7" s="37" t="s">
        <v>100</v>
      </c>
      <c r="M7" s="37" t="s">
        <v>101</v>
      </c>
      <c r="N7" s="38" t="s">
        <v>102</v>
      </c>
      <c r="O7" s="38">
        <v>72.930000000000007</v>
      </c>
      <c r="P7" s="38">
        <v>92.91</v>
      </c>
      <c r="Q7" s="38">
        <v>93.53</v>
      </c>
      <c r="R7" s="38">
        <v>3300</v>
      </c>
      <c r="S7" s="38">
        <v>79655</v>
      </c>
      <c r="T7" s="38">
        <v>98.18</v>
      </c>
      <c r="U7" s="38">
        <v>811.32</v>
      </c>
      <c r="V7" s="38">
        <v>73824</v>
      </c>
      <c r="W7" s="38">
        <v>20.56</v>
      </c>
      <c r="X7" s="38">
        <v>3590.66</v>
      </c>
      <c r="Y7" s="38">
        <v>96.61</v>
      </c>
      <c r="Z7" s="38">
        <v>98.98</v>
      </c>
      <c r="AA7" s="38">
        <v>100.46</v>
      </c>
      <c r="AB7" s="38">
        <v>99.76</v>
      </c>
      <c r="AC7" s="38">
        <v>99.96</v>
      </c>
      <c r="AD7" s="38">
        <v>109.27</v>
      </c>
      <c r="AE7" s="38">
        <v>108.03</v>
      </c>
      <c r="AF7" s="38">
        <v>106.9</v>
      </c>
      <c r="AG7" s="38">
        <v>106.99</v>
      </c>
      <c r="AH7" s="38">
        <v>107.85</v>
      </c>
      <c r="AI7" s="38">
        <v>106.67</v>
      </c>
      <c r="AJ7" s="38">
        <v>194.03</v>
      </c>
      <c r="AK7" s="38">
        <v>193.93</v>
      </c>
      <c r="AL7" s="38">
        <v>198.09</v>
      </c>
      <c r="AM7" s="38">
        <v>199.17</v>
      </c>
      <c r="AN7" s="38">
        <v>195.55</v>
      </c>
      <c r="AO7" s="38">
        <v>15.65</v>
      </c>
      <c r="AP7" s="38">
        <v>13.55</v>
      </c>
      <c r="AQ7" s="38">
        <v>9.06</v>
      </c>
      <c r="AR7" s="38">
        <v>7.42</v>
      </c>
      <c r="AS7" s="38">
        <v>4.72</v>
      </c>
      <c r="AT7" s="38">
        <v>3.64</v>
      </c>
      <c r="AU7" s="38">
        <v>65.680000000000007</v>
      </c>
      <c r="AV7" s="38">
        <v>69.989999999999995</v>
      </c>
      <c r="AW7" s="38">
        <v>80.92</v>
      </c>
      <c r="AX7" s="38">
        <v>79.59</v>
      </c>
      <c r="AY7" s="38">
        <v>100.09</v>
      </c>
      <c r="AZ7" s="38">
        <v>77.94</v>
      </c>
      <c r="BA7" s="38">
        <v>78.45</v>
      </c>
      <c r="BB7" s="38">
        <v>76.31</v>
      </c>
      <c r="BC7" s="38">
        <v>68.180000000000007</v>
      </c>
      <c r="BD7" s="38">
        <v>67.930000000000007</v>
      </c>
      <c r="BE7" s="38">
        <v>67.52</v>
      </c>
      <c r="BF7" s="38">
        <v>1019.84</v>
      </c>
      <c r="BG7" s="38">
        <v>622.69000000000005</v>
      </c>
      <c r="BH7" s="38">
        <v>564.53</v>
      </c>
      <c r="BI7" s="38">
        <v>655.91</v>
      </c>
      <c r="BJ7" s="38">
        <v>569.04999999999995</v>
      </c>
      <c r="BK7" s="38">
        <v>774.99</v>
      </c>
      <c r="BL7" s="38">
        <v>799.41</v>
      </c>
      <c r="BM7" s="38">
        <v>820.36</v>
      </c>
      <c r="BN7" s="38">
        <v>847.44</v>
      </c>
      <c r="BO7" s="38">
        <v>857.88</v>
      </c>
      <c r="BP7" s="38">
        <v>705.21</v>
      </c>
      <c r="BQ7" s="38">
        <v>103.67</v>
      </c>
      <c r="BR7" s="38">
        <v>106.97</v>
      </c>
      <c r="BS7" s="38">
        <v>106.02</v>
      </c>
      <c r="BT7" s="38">
        <v>104.21</v>
      </c>
      <c r="BU7" s="38">
        <v>105.15</v>
      </c>
      <c r="BV7" s="38">
        <v>96.57</v>
      </c>
      <c r="BW7" s="38">
        <v>96.54</v>
      </c>
      <c r="BX7" s="38">
        <v>95.4</v>
      </c>
      <c r="BY7" s="38">
        <v>94.69</v>
      </c>
      <c r="BZ7" s="38">
        <v>94.97</v>
      </c>
      <c r="CA7" s="38">
        <v>98.96</v>
      </c>
      <c r="CB7" s="38">
        <v>165.9</v>
      </c>
      <c r="CC7" s="38">
        <v>160.97999999999999</v>
      </c>
      <c r="CD7" s="38">
        <v>162.32</v>
      </c>
      <c r="CE7" s="38">
        <v>165.31</v>
      </c>
      <c r="CF7" s="38">
        <v>162.46</v>
      </c>
      <c r="CG7" s="38">
        <v>161.54</v>
      </c>
      <c r="CH7" s="38">
        <v>162.81</v>
      </c>
      <c r="CI7" s="38">
        <v>163.19999999999999</v>
      </c>
      <c r="CJ7" s="38">
        <v>159.78</v>
      </c>
      <c r="CK7" s="38">
        <v>159.49</v>
      </c>
      <c r="CL7" s="38">
        <v>134.52000000000001</v>
      </c>
      <c r="CM7" s="38" t="s">
        <v>102</v>
      </c>
      <c r="CN7" s="38" t="s">
        <v>102</v>
      </c>
      <c r="CO7" s="38" t="s">
        <v>102</v>
      </c>
      <c r="CP7" s="38" t="s">
        <v>102</v>
      </c>
      <c r="CQ7" s="38" t="s">
        <v>102</v>
      </c>
      <c r="CR7" s="38">
        <v>64.67</v>
      </c>
      <c r="CS7" s="38">
        <v>64.959999999999994</v>
      </c>
      <c r="CT7" s="38">
        <v>65.040000000000006</v>
      </c>
      <c r="CU7" s="38">
        <v>68.31</v>
      </c>
      <c r="CV7" s="38">
        <v>65.28</v>
      </c>
      <c r="CW7" s="38">
        <v>59.57</v>
      </c>
      <c r="CX7" s="38">
        <v>98.48</v>
      </c>
      <c r="CY7" s="38">
        <v>98.45</v>
      </c>
      <c r="CZ7" s="38">
        <v>98.55</v>
      </c>
      <c r="DA7" s="38">
        <v>98.56</v>
      </c>
      <c r="DB7" s="38">
        <v>98.52</v>
      </c>
      <c r="DC7" s="38">
        <v>91.76</v>
      </c>
      <c r="DD7" s="38">
        <v>92.3</v>
      </c>
      <c r="DE7" s="38">
        <v>92.55</v>
      </c>
      <c r="DF7" s="38">
        <v>92.62</v>
      </c>
      <c r="DG7" s="38">
        <v>92.72</v>
      </c>
      <c r="DH7" s="38">
        <v>95.57</v>
      </c>
      <c r="DI7" s="38">
        <v>27.58</v>
      </c>
      <c r="DJ7" s="38">
        <v>29.52</v>
      </c>
      <c r="DK7" s="38">
        <v>31.43</v>
      </c>
      <c r="DL7" s="38">
        <v>33.200000000000003</v>
      </c>
      <c r="DM7" s="38">
        <v>33.53</v>
      </c>
      <c r="DN7" s="38">
        <v>26.63</v>
      </c>
      <c r="DO7" s="38">
        <v>25.61</v>
      </c>
      <c r="DP7" s="38">
        <v>26.13</v>
      </c>
      <c r="DQ7" s="38">
        <v>26.36</v>
      </c>
      <c r="DR7" s="38">
        <v>23.79</v>
      </c>
      <c r="DS7" s="38">
        <v>36.520000000000003</v>
      </c>
      <c r="DT7" s="38">
        <v>0</v>
      </c>
      <c r="DU7" s="38">
        <v>0</v>
      </c>
      <c r="DV7" s="38">
        <v>0</v>
      </c>
      <c r="DW7" s="38">
        <v>0</v>
      </c>
      <c r="DX7" s="38">
        <v>0</v>
      </c>
      <c r="DY7" s="38">
        <v>0.95</v>
      </c>
      <c r="DZ7" s="38">
        <v>1.07</v>
      </c>
      <c r="EA7" s="38">
        <v>1.03</v>
      </c>
      <c r="EB7" s="38">
        <v>1.43</v>
      </c>
      <c r="EC7" s="38">
        <v>1.22</v>
      </c>
      <c r="ED7" s="38">
        <v>5.72</v>
      </c>
      <c r="EE7" s="38">
        <v>0.51</v>
      </c>
      <c r="EF7" s="38">
        <v>0</v>
      </c>
      <c r="EG7" s="38">
        <v>7.0000000000000007E-2</v>
      </c>
      <c r="EH7" s="38">
        <v>0</v>
      </c>
      <c r="EI7" s="38">
        <v>0.12</v>
      </c>
      <c r="EJ7" s="38">
        <v>0.17</v>
      </c>
      <c r="EK7" s="38">
        <v>0.13</v>
      </c>
      <c r="EL7" s="38">
        <v>0.1</v>
      </c>
      <c r="EM7" s="38">
        <v>0.09</v>
      </c>
      <c r="EN7" s="38">
        <v>0.09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2022-01-25T06:11:22Z</cp:lastPrinted>
  <dcterms:created xsi:type="dcterms:W3CDTF">2021-12-03T07:07:18Z</dcterms:created>
  <dcterms:modified xsi:type="dcterms:W3CDTF">2022-01-25T07:36:30Z</dcterms:modified>
  <cp:category/>
</cp:coreProperties>
</file>