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05 白石市★\"/>
    </mc:Choice>
  </mc:AlternateContent>
  <workbookProtection workbookAlgorithmName="SHA-512" workbookHashValue="ErIKHpf9qjYEbgFMEa2uYnox7kdW+NsAUgEc/axUZd9WRQezca9qlTxBZ0gGccginnKzNHVN6Iy/V/T7ZE+GzA==" workbookSaltValue="IjmUrWSSO2Bp4I3yI6keDg==" workbookSpinCount="100000" lockStructure="1"/>
  <bookViews>
    <workbookView xWindow="0" yWindow="0" windowWidth="20490" windowHeight="705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AL10" i="4"/>
  <c r="AD10" i="4"/>
  <c r="W10" i="4"/>
  <c r="B10" i="4"/>
  <c r="AD8" i="4"/>
  <c r="P8" i="4"/>
  <c r="I8" i="4"/>
  <c r="B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<sst xmlns="http://schemas.openxmlformats.org/spreadsheetml/2006/main" count="236" uniqueCount="116">
  <si>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</si>
  <si>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</si>
  <si>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</si>
  <si>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</si>
  <si>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</si>
  <si>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</si>
  <si>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</si>
  <si>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</si>
  <si>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</si>
  <si>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</si>
  <si>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</si>
  <si>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</si>
  <si>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</si>
  <si>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</si>
  <si>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</si>
  <si>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</si>
  <si>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</si>
  <si>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</si>
  <si>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</si>
  <si>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</si>
  <si>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</si>
  <si>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</si>
  <si>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</si>
  <si>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</si>
  <si>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</si>
  <si>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</si>
  <si>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</si>
  <si>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</si>
  <si>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</si>
  <si>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</si>
  <si>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</si>
  <si>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</si>
  <si>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</si>
  <si>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</si>
  <si>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</si>
  <si>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</si>
  <si>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</si>
  <si>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</si>
  <si>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</si>
  <si>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</si>
  <si>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</si>
  <si>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</si>
  <si>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</si>
  <si>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</si>
  <si>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</si>
  <si>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</si>
  <si>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</si>
  <si>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</si>
  <si>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</si>
  <si>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</si>
  <si>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</si>
  <si>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</si>
  <si>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</si>
  <si>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</si>
  <si>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</si>
  <si>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</si>
  <si>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</si>
  <si>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</si>
  <si>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</si>
  <si>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</si>
  <si>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</si>
  <si>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</si>
  <si>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</si>
  <si>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</si>
  <si>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</si>
  <si>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</si>
  <si>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</si>
  <si>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</si>
  <si>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</si>
  <si>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</si>
  <si>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</si>
  <si>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</si>
  <si>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</si>
  <si>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</si>
  <si>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</si>
  <si>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</si>
  <si>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</si>
  <si>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</si>
  <si>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</si>
  <si>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</si>
  <si>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</si>
  <si>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</si>
  <si>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</si>
  <si>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</si>
  <si>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</si>
  <si>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</si>
  <si>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</si>
  <si>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</si>
  <si>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</si>
  <si>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</si>
  <si>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</si>
  <si>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</si>
  <si>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</si>
  <si>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</si>
  <si>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</si>
  <si>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</si>
  <si>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</si>
  <si>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</si>
  <si>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</si>
  <si>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</si>
  <si>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</si>
  <si>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</si>
  <si>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</si>
  <si>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</si>
  <si>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</si>
  <si>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</si>
  <si>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</si>
  <si>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</si>
  <si>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</si>
  <si>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</si>
  <si>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</si>
  <si>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</si>
  <si>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</si>
  <si>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改善率は、令和元年度と同様に令和2年度においても管渠更新工事の実施がなかったため0％となっている。また、管渠老朽化率についても、まだ法定耐用年数を超える管渠がないため、0％となっている。しかしながら、有形固定資産減価償却率は、年々数値が増加しており、法定耐用年数に近い資産が増えていることを示している。ビジョンに基づき、計画的な更新投資や維持補修に努めていく。</t>
    <rPh sb="2" eb="4">
      <t>ヘイセイ</t>
    </rPh>
    <rPh sb="6" eb="8">
      <t>ネンド</t>
    </rPh>
    <rPh sb="9" eb="12">
      <t>シヨウリョウ</t>
    </rPh>
    <rPh sb="22" eb="25">
      <t>サクネンド</t>
    </rPh>
    <rPh sb="26" eb="27">
      <t>ヒ</t>
    </rPh>
    <rPh sb="28" eb="29">
      <t>ツヅ</t>
    </rPh>
    <rPh sb="31" eb="33">
      <t>ルイジ</t>
    </rPh>
    <rPh sb="33" eb="35">
      <t>ダンタイ</t>
    </rPh>
    <rPh sb="36" eb="37">
      <t>クラ</t>
    </rPh>
    <rPh sb="40" eb="42">
      <t>ケイヒ</t>
    </rPh>
    <rPh sb="42" eb="45">
      <t>カイシュウリツ</t>
    </rPh>
    <rPh sb="46" eb="47">
      <t>タカ</t>
    </rPh>
    <rPh sb="48" eb="50">
      <t>スイジュン</t>
    </rPh>
    <rPh sb="51" eb="52">
      <t>タモ</t>
    </rPh>
    <rPh sb="60" eb="63">
      <t>サクネンド</t>
    </rPh>
    <rPh sb="64" eb="65">
      <t>クラ</t>
    </rPh>
    <rPh sb="66" eb="68">
      <t>オスイ</t>
    </rPh>
    <rPh sb="68" eb="71">
      <t>ショリヒ</t>
    </rPh>
    <rPh sb="72" eb="74">
      <t>シュクゲン</t>
    </rPh>
    <rPh sb="88" eb="90">
      <t>オスイ</t>
    </rPh>
    <rPh sb="90" eb="92">
      <t>ショリ</t>
    </rPh>
    <rPh sb="92" eb="94">
      <t>ゲンカ</t>
    </rPh>
    <rPh sb="95" eb="96">
      <t>ヒク</t>
    </rPh>
    <rPh sb="97" eb="98">
      <t>オサ</t>
    </rPh>
    <rPh sb="117" eb="119">
      <t>ルイセキ</t>
    </rPh>
    <rPh sb="119" eb="122">
      <t>ケッソンキン</t>
    </rPh>
    <rPh sb="123" eb="125">
      <t>カイショウ</t>
    </rPh>
    <rPh sb="126" eb="127">
      <t>スス</t>
    </rPh>
    <rPh sb="129" eb="131">
      <t>ルイセキ</t>
    </rPh>
    <rPh sb="131" eb="134">
      <t>ケッソンキン</t>
    </rPh>
    <rPh sb="134" eb="136">
      <t>ヒリツ</t>
    </rPh>
    <rPh sb="137" eb="139">
      <t>カイゼン</t>
    </rPh>
    <rPh sb="140" eb="141">
      <t>ツト</t>
    </rPh>
    <rPh sb="151" eb="153">
      <t>イゼン</t>
    </rPh>
    <rPh sb="156" eb="158">
      <t>トウガイ</t>
    </rPh>
    <rPh sb="158" eb="160">
      <t>ヒリツ</t>
    </rPh>
    <rPh sb="164" eb="165">
      <t>オオ</t>
    </rPh>
    <rPh sb="167" eb="169">
      <t>ウワマワ</t>
    </rPh>
    <rPh sb="180" eb="182">
      <t>イッソウケイヒシュクゲンツトイッポウリュウドウヒリツタガクキギョウサイショウカンキンリュウドウフサイケイジョウリュウドウヒリツオオシタマワキギョウサイザンダカタイジギョウキボヒリツキギョウサイショウカンジュンチョウススサクネンドクラゲンショウコンゴゲンショウヨソクキギョウサイショウカンシヨウリョウシュウニュウイッパンカイケイクリイレキントウマカナシキンフソクオチイイッパンカイケイクリイレキンテキセイカハカツトシヨウリョウシュウニュウケイヒマカナオスイショリカカヒヨウシュクゲンコウリツテキジギョウウンエイコンゴスイシツケンサトウタダンタイキョウドウジッシコウイキカシヤイサラヒヨウシュクゲンハカ</t>
    </rPh>
    <phoneticPr fontId="4"/>
  </si>
  <si>
    <t>　令和2年度は、平成30年度の使用料改定の効果により、効率的に事業を運営することができ、昨年度に引き続き累積欠損金の解消に資するところとなった。令和3年度以降も累積欠損金は解消し続けると予測される。しかしながら、年々法定耐用年数に近い資産が増えていることから、将来的に更新需要が増えることが予測される。今後は、令和3年3月に作成したビジョンを基に、更なる経費縮減に努めつつ、将来発生する更新需要や修繕費用にかかる財源を確保するとともに、計画的な施設の更新・維持補修に備えていく必要がある。</t>
    <rPh sb="1" eb="3">
      <t>レイワ</t>
    </rPh>
    <rPh sb="4" eb="6">
      <t>ネンド</t>
    </rPh>
    <rPh sb="21" eb="23">
      <t>コウカ</t>
    </rPh>
    <rPh sb="44" eb="47">
      <t>サクネンド</t>
    </rPh>
    <rPh sb="48" eb="49">
      <t>ヒ</t>
    </rPh>
    <rPh sb="50" eb="51">
      <t>ツヅ</t>
    </rPh>
    <rPh sb="52" eb="54">
      <t>ルイセキ</t>
    </rPh>
    <rPh sb="54" eb="57">
      <t>ケッソンキン</t>
    </rPh>
    <rPh sb="58" eb="60">
      <t>カイショウ</t>
    </rPh>
    <rPh sb="61" eb="62">
      <t>シ</t>
    </rPh>
    <rPh sb="72" eb="74">
      <t>レイワ</t>
    </rPh>
    <rPh sb="75" eb="77">
      <t>ネンド</t>
    </rPh>
    <rPh sb="77" eb="79">
      <t>イコウ</t>
    </rPh>
    <rPh sb="80" eb="82">
      <t>ルイセキ</t>
    </rPh>
    <rPh sb="82" eb="85">
      <t>ケッソンキン</t>
    </rPh>
    <rPh sb="89" eb="90">
      <t>ツヅ</t>
    </rPh>
    <rPh sb="93" eb="95">
      <t>ヨソク</t>
    </rPh>
    <rPh sb="106" eb="108">
      <t>ネンネン</t>
    </rPh>
    <rPh sb="108" eb="110">
      <t>ホウテイ</t>
    </rPh>
    <rPh sb="110" eb="112">
      <t>タイヨウ</t>
    </rPh>
    <rPh sb="112" eb="114">
      <t>ネンスウ</t>
    </rPh>
    <rPh sb="115" eb="116">
      <t>チカ</t>
    </rPh>
    <rPh sb="117" eb="119">
      <t>シサン</t>
    </rPh>
    <rPh sb="120" eb="121">
      <t>フ</t>
    </rPh>
    <rPh sb="130" eb="133">
      <t>ショウライテキ</t>
    </rPh>
    <rPh sb="134" eb="136">
      <t>コウシン</t>
    </rPh>
    <rPh sb="136" eb="138">
      <t>ジュヨウ</t>
    </rPh>
    <rPh sb="139" eb="140">
      <t>フ</t>
    </rPh>
    <rPh sb="145" eb="147">
      <t>ヨソク</t>
    </rPh>
    <rPh sb="151" eb="153">
      <t>コンゴ</t>
    </rPh>
    <rPh sb="155" eb="157">
      <t>レイワ</t>
    </rPh>
    <rPh sb="158" eb="159">
      <t>ネン</t>
    </rPh>
    <rPh sb="160" eb="161">
      <t>ガツ</t>
    </rPh>
    <rPh sb="162" eb="164">
      <t>サクセイ</t>
    </rPh>
    <rPh sb="171" eb="172">
      <t>モト</t>
    </rPh>
    <rPh sb="174" eb="175">
      <t>サラ</t>
    </rPh>
    <rPh sb="177" eb="179">
      <t>ケイヒ</t>
    </rPh>
    <rPh sb="179" eb="181">
      <t>シュクゲン</t>
    </rPh>
    <rPh sb="182" eb="183">
      <t>ツト</t>
    </rPh>
    <rPh sb="187" eb="189">
      <t>ショウライ</t>
    </rPh>
    <rPh sb="189" eb="191">
      <t>ハッセイ</t>
    </rPh>
    <rPh sb="193" eb="195">
      <t>コウシン</t>
    </rPh>
    <rPh sb="195" eb="197">
      <t>ジュヨウ</t>
    </rPh>
    <rPh sb="198" eb="200">
      <t>シュウゼン</t>
    </rPh>
    <rPh sb="200" eb="202">
      <t>ヒヨウ</t>
    </rPh>
    <rPh sb="206" eb="208">
      <t>ザイゲン</t>
    </rPh>
    <rPh sb="209" eb="211">
      <t>カクホ</t>
    </rPh>
    <rPh sb="218" eb="221">
      <t>ケイカクテキ</t>
    </rPh>
    <rPh sb="222" eb="224">
      <t>シセツ</t>
    </rPh>
    <rPh sb="225" eb="227">
      <t>コウシン</t>
    </rPh>
    <rPh sb="228" eb="230">
      <t>イジ</t>
    </rPh>
    <rPh sb="230" eb="232">
      <t>ホシュウ</t>
    </rPh>
    <rPh sb="233" eb="234">
      <t>ソナ</t>
    </rPh>
    <rPh sb="238" eb="240">
      <t>ヒツヨウ</t>
    </rPh>
    <phoneticPr fontId="4"/>
  </si>
  <si>
    <t>　 平成30年度の使用料改定の効果により、昨年度に引き続き、類似団体と比べても経費回収率を高い水準で保っている。このことにより、累積欠損金比率が改善できたが、依然として当該比率が0％を大きく上回っていることから、より一層の経費縮減に努めていく。
　一方で、企業債残高対事業規模比率は、企業債の償還が順調に進み、昨年度に比べ減少しており、今後も減少していくことが予測される。この企業債の償還は留保資金や一般会計繰入金等で賄っているが、資金不足に陥らないために一般会計繰入金の適性化を図りつつ、適正な企業債の借り入れに努めていく。
　使用料収入で経費を賄い、かつ汚水処理に係る費用を縮減したことから、効率的に事業を運営することができている。今後は水質検査業務等を他団体と共同で実施するといった広域化も視野に入れつつ、更なる費用縮減と効率的な事業運営を図っていく。</t>
    <rPh sb="2" eb="4">
      <t>ヘイセイ</t>
    </rPh>
    <rPh sb="6" eb="8">
      <t>ネンド</t>
    </rPh>
    <rPh sb="9" eb="12">
      <t>シヨウリョウ</t>
    </rPh>
    <rPh sb="12" eb="14">
      <t>カイテイ</t>
    </rPh>
    <rPh sb="15" eb="17">
      <t>コウカ</t>
    </rPh>
    <rPh sb="21" eb="24">
      <t>サクネンド</t>
    </rPh>
    <rPh sb="25" eb="26">
      <t>ヒ</t>
    </rPh>
    <rPh sb="27" eb="28">
      <t>ツヅ</t>
    </rPh>
    <rPh sb="30" eb="32">
      <t>ルイジ</t>
    </rPh>
    <rPh sb="32" eb="34">
      <t>ダンタイ</t>
    </rPh>
    <rPh sb="35" eb="36">
      <t>クラ</t>
    </rPh>
    <rPh sb="39" eb="41">
      <t>ケイヒ</t>
    </rPh>
    <rPh sb="41" eb="44">
      <t>カイシュウリツ</t>
    </rPh>
    <rPh sb="45" eb="46">
      <t>タカ</t>
    </rPh>
    <rPh sb="47" eb="49">
      <t>スイジュン</t>
    </rPh>
    <rPh sb="50" eb="51">
      <t>タモ</t>
    </rPh>
    <rPh sb="64" eb="66">
      <t>ルイセキ</t>
    </rPh>
    <rPh sb="66" eb="69">
      <t>ケッソンキン</t>
    </rPh>
    <rPh sb="69" eb="71">
      <t>ヒリツ</t>
    </rPh>
    <rPh sb="72" eb="74">
      <t>カイゼン</t>
    </rPh>
    <rPh sb="79" eb="81">
      <t>イゼン</t>
    </rPh>
    <rPh sb="84" eb="86">
      <t>トウガイ</t>
    </rPh>
    <rPh sb="86" eb="88">
      <t>ヒリツ</t>
    </rPh>
    <rPh sb="92" eb="93">
      <t>オオ</t>
    </rPh>
    <rPh sb="95" eb="97">
      <t>ウワマワ</t>
    </rPh>
    <rPh sb="108" eb="110">
      <t>イッソウ</t>
    </rPh>
    <rPh sb="111" eb="113">
      <t>ケイヒ</t>
    </rPh>
    <rPh sb="113" eb="115">
      <t>シュクゲン</t>
    </rPh>
    <rPh sb="116" eb="117">
      <t>ツト</t>
    </rPh>
    <rPh sb="124" eb="126">
      <t>イッポウ</t>
    </rPh>
    <rPh sb="128" eb="140">
      <t>キギョウサイザンダカタイジギョウキボヒリツ</t>
    </rPh>
    <rPh sb="142" eb="145">
      <t>キギョウサイ</t>
    </rPh>
    <rPh sb="146" eb="148">
      <t>ショウカン</t>
    </rPh>
    <rPh sb="149" eb="151">
      <t>ジュンチョウ</t>
    </rPh>
    <rPh sb="152" eb="153">
      <t>スス</t>
    </rPh>
    <rPh sb="155" eb="158">
      <t>サクネンド</t>
    </rPh>
    <rPh sb="159" eb="160">
      <t>クラ</t>
    </rPh>
    <rPh sb="161" eb="163">
      <t>ゲンショウ</t>
    </rPh>
    <rPh sb="168" eb="170">
      <t>コンゴ</t>
    </rPh>
    <rPh sb="171" eb="173">
      <t>ゲンショウ</t>
    </rPh>
    <rPh sb="180" eb="182">
      <t>ヨソク</t>
    </rPh>
    <rPh sb="188" eb="191">
      <t>キギョウサイ</t>
    </rPh>
    <rPh sb="192" eb="194">
      <t>ショウカン</t>
    </rPh>
    <rPh sb="195" eb="197">
      <t>リュウホ</t>
    </rPh>
    <rPh sb="197" eb="199">
      <t>シキン</t>
    </rPh>
    <rPh sb="200" eb="202">
      <t>イッパン</t>
    </rPh>
    <rPh sb="202" eb="204">
      <t>カイケイ</t>
    </rPh>
    <rPh sb="204" eb="207">
      <t>クリイレキン</t>
    </rPh>
    <rPh sb="207" eb="208">
      <t>トウ</t>
    </rPh>
    <rPh sb="209" eb="210">
      <t>マカナ</t>
    </rPh>
    <rPh sb="216" eb="218">
      <t>シキン</t>
    </rPh>
    <rPh sb="218" eb="220">
      <t>フソク</t>
    </rPh>
    <rPh sb="221" eb="222">
      <t>オチイ</t>
    </rPh>
    <rPh sb="228" eb="230">
      <t>イッパン</t>
    </rPh>
    <rPh sb="230" eb="232">
      <t>カイケイ</t>
    </rPh>
    <rPh sb="232" eb="235">
      <t>クリイレキン</t>
    </rPh>
    <rPh sb="236" eb="239">
      <t>テキセイカ</t>
    </rPh>
    <rPh sb="240" eb="241">
      <t>ハカ</t>
    </rPh>
    <rPh sb="257" eb="258">
      <t>ツト</t>
    </rPh>
    <rPh sb="265" eb="268">
      <t>シヨウリョウ</t>
    </rPh>
    <rPh sb="268" eb="270">
      <t>シュウニュウ</t>
    </rPh>
    <rPh sb="271" eb="273">
      <t>ケイヒ</t>
    </rPh>
    <rPh sb="274" eb="275">
      <t>マカナ</t>
    </rPh>
    <rPh sb="279" eb="281">
      <t>オスイ</t>
    </rPh>
    <rPh sb="281" eb="283">
      <t>ショリ</t>
    </rPh>
    <rPh sb="284" eb="285">
      <t>カカ</t>
    </rPh>
    <rPh sb="286" eb="288">
      <t>ヒヨウ</t>
    </rPh>
    <rPh sb="289" eb="291">
      <t>シュクゲン</t>
    </rPh>
    <rPh sb="298" eb="301">
      <t>コウリツテキ</t>
    </rPh>
    <rPh sb="302" eb="304">
      <t>ジギョウ</t>
    </rPh>
    <rPh sb="305" eb="307">
      <t>ウンエイ</t>
    </rPh>
    <rPh sb="318" eb="320">
      <t>コンゴ</t>
    </rPh>
    <rPh sb="321" eb="323">
      <t>スイシツ</t>
    </rPh>
    <rPh sb="323" eb="325">
      <t>ケンサ</t>
    </rPh>
    <rPh sb="325" eb="327">
      <t>ギョウム</t>
    </rPh>
    <rPh sb="327" eb="328">
      <t>トウ</t>
    </rPh>
    <rPh sb="329" eb="332">
      <t>タダンタイ</t>
    </rPh>
    <rPh sb="333" eb="335">
      <t>キョウドウ</t>
    </rPh>
    <rPh sb="336" eb="338">
      <t>ジッシ</t>
    </rPh>
    <rPh sb="344" eb="347">
      <t>コウイキカ</t>
    </rPh>
    <rPh sb="348" eb="350">
      <t>シヤ</t>
    </rPh>
    <rPh sb="351" eb="352">
      <t>イ</t>
    </rPh>
    <rPh sb="356" eb="357">
      <t>サラ</t>
    </rPh>
    <rPh sb="359" eb="361">
      <t>ヒヨウ</t>
    </rPh>
    <rPh sb="361" eb="363">
      <t>シュクゲン</t>
    </rPh>
    <rPh sb="364" eb="367">
      <t>コウリツテキ</t>
    </rPh>
    <rPh sb="368" eb="370">
      <t>ジギョウ</t>
    </rPh>
    <rPh sb="370" eb="372">
      <t>ウンエイ</t>
    </rPh>
    <rPh sb="373" eb="37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</si>
</sst>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7.0000000000000007E-2</c:v>
                </c:pt>
                <c:pt idx="1">
                  <c:v>0.28999999999999998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B5-4DE2-AB0D-95FBE56F7A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0.21</c:v>
                </c:pt>
                <c:pt idx="3">
                  <c:v>0.17</c:v>
                </c:pt>
                <c:pt idx="4">
                  <c:v>0.09</c:v>
                </c:pt>
              </c:numCache>
            </c:numRef>
          </c:val>
          <c:smooth val="0"/>
          <c:extLst>
            <c:ext xmlns:c16="http://schemas.microsoft.com/office/drawing/2014/chart" uri="{C3380CC4-5D6E-409C-BE32-E72D297353CC}">
              <c16:uniqueId val="{00000001-AAB5-4DE2-AB0D-95FBE56F7A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65-4566-9177-055627CC99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58</c:v>
                </c:pt>
                <c:pt idx="3">
                  <c:v>57.42</c:v>
                </c:pt>
                <c:pt idx="4">
                  <c:v>55.84</c:v>
                </c:pt>
              </c:numCache>
            </c:numRef>
          </c:val>
          <c:smooth val="0"/>
          <c:extLst>
            <c:ext xmlns:c16="http://schemas.microsoft.com/office/drawing/2014/chart" uri="{C3380CC4-5D6E-409C-BE32-E72D297353CC}">
              <c16:uniqueId val="{00000001-C465-4566-9177-055627CC99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94.13</c:v>
                </c:pt>
                <c:pt idx="1">
                  <c:v>95.37</c:v>
                </c:pt>
                <c:pt idx="2">
                  <c:v>96.43</c:v>
                </c:pt>
                <c:pt idx="3">
                  <c:v>91.32</c:v>
                </c:pt>
                <c:pt idx="4">
                  <c:v>91.18</c:v>
                </c:pt>
              </c:numCache>
            </c:numRef>
          </c:val>
          <c:extLst>
            <c:ext xmlns:c16="http://schemas.microsoft.com/office/drawing/2014/chart" uri="{C3380CC4-5D6E-409C-BE32-E72D297353CC}">
              <c16:uniqueId val="{00000000-438E-4632-AE9C-154E0FF162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89.79</c:v>
                </c:pt>
                <c:pt idx="3">
                  <c:v>90.42</c:v>
                </c:pt>
                <c:pt idx="4">
                  <c:v>92.34</c:v>
                </c:pt>
              </c:numCache>
            </c:numRef>
          </c:val>
          <c:smooth val="0"/>
          <c:extLst>
            <c:ext xmlns:c16="http://schemas.microsoft.com/office/drawing/2014/chart" uri="{C3380CC4-5D6E-409C-BE32-E72D297353CC}">
              <c16:uniqueId val="{00000001-438E-4632-AE9C-154E0FF162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99.86</c:v>
                </c:pt>
                <c:pt idx="1">
                  <c:v>95.4</c:v>
                </c:pt>
                <c:pt idx="2">
                  <c:v>98.79</c:v>
                </c:pt>
                <c:pt idx="3">
                  <c:v>108.06</c:v>
                </c:pt>
                <c:pt idx="4">
                  <c:v>112.08</c:v>
                </c:pt>
              </c:numCache>
            </c:numRef>
          </c:val>
          <c:extLst>
            <c:ext xmlns:c16="http://schemas.microsoft.com/office/drawing/2014/chart" uri="{C3380CC4-5D6E-409C-BE32-E72D297353CC}">
              <c16:uniqueId val="{00000000-934C-47C1-8EC5-E1C07E4849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105.06</c:v>
                </c:pt>
                <c:pt idx="3">
                  <c:v>106.81</c:v>
                </c:pt>
                <c:pt idx="4">
                  <c:v>105.41</c:v>
                </c:pt>
              </c:numCache>
            </c:numRef>
          </c:val>
          <c:smooth val="0"/>
          <c:extLst>
            <c:ext xmlns:c16="http://schemas.microsoft.com/office/drawing/2014/chart" uri="{C3380CC4-5D6E-409C-BE32-E72D297353CC}">
              <c16:uniqueId val="{00000001-934C-47C1-8EC5-E1C07E4849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20.149999999999999</c:v>
                </c:pt>
                <c:pt idx="1">
                  <c:v>21.55</c:v>
                </c:pt>
                <c:pt idx="2">
                  <c:v>23.79</c:v>
                </c:pt>
                <c:pt idx="3">
                  <c:v>25.99</c:v>
                </c:pt>
                <c:pt idx="4">
                  <c:v>28.06</c:v>
                </c:pt>
              </c:numCache>
            </c:numRef>
          </c:val>
          <c:extLst>
            <c:ext xmlns:c16="http://schemas.microsoft.com/office/drawing/2014/chart" uri="{C3380CC4-5D6E-409C-BE32-E72D297353CC}">
              <c16:uniqueId val="{00000000-281D-4B05-9427-4CA90A3086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30.6</c:v>
                </c:pt>
                <c:pt idx="3">
                  <c:v>29.23</c:v>
                </c:pt>
                <c:pt idx="4">
                  <c:v>25.37</c:v>
                </c:pt>
              </c:numCache>
            </c:numRef>
          </c:val>
          <c:smooth val="0"/>
          <c:extLst>
            <c:ext xmlns:c16="http://schemas.microsoft.com/office/drawing/2014/chart" uri="{C3380CC4-5D6E-409C-BE32-E72D297353CC}">
              <c16:uniqueId val="{00000001-281D-4B05-9427-4CA90A3086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D6-4811-9C14-16D86A0332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1.83</c:v>
                </c:pt>
                <c:pt idx="3" formatCode="#,##0.00;&quot;△&quot;#,##0.00;&quot;-&quot;">
                  <c:v>1.37</c:v>
                </c:pt>
                <c:pt idx="4" formatCode="#,##0.00;&quot;△&quot;#,##0.00;&quot;-&quot;">
                  <c:v>0.54</c:v>
                </c:pt>
              </c:numCache>
            </c:numRef>
          </c:val>
          <c:smooth val="0"/>
          <c:extLst>
            <c:ext xmlns:c16="http://schemas.microsoft.com/office/drawing/2014/chart" uri="{C3380CC4-5D6E-409C-BE32-E72D297353CC}">
              <c16:uniqueId val="{00000001-24D6-4811-9C14-16D86A0332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201.47</c:v>
                </c:pt>
                <c:pt idx="1">
                  <c:v>266.33</c:v>
                </c:pt>
                <c:pt idx="2">
                  <c:v>238.28</c:v>
                </c:pt>
                <c:pt idx="3">
                  <c:v>199.95</c:v>
                </c:pt>
                <c:pt idx="4">
                  <c:v>160.24</c:v>
                </c:pt>
              </c:numCache>
            </c:numRef>
          </c:val>
          <c:extLst>
            <c:ext xmlns:c16="http://schemas.microsoft.com/office/drawing/2014/chart" uri="{C3380CC4-5D6E-409C-BE32-E72D297353CC}">
              <c16:uniqueId val="{00000000-9ECF-4C96-837F-2870810155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41.56</c:v>
                </c:pt>
                <c:pt idx="3">
                  <c:v>34.4</c:v>
                </c:pt>
                <c:pt idx="4">
                  <c:v>25.86</c:v>
                </c:pt>
              </c:numCache>
            </c:numRef>
          </c:val>
          <c:smooth val="0"/>
          <c:extLst>
            <c:ext xmlns:c16="http://schemas.microsoft.com/office/drawing/2014/chart" uri="{C3380CC4-5D6E-409C-BE32-E72D297353CC}">
              <c16:uniqueId val="{00000001-9ECF-4C96-837F-2870810155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51.87</c:v>
                </c:pt>
                <c:pt idx="1">
                  <c:v>45.91</c:v>
                </c:pt>
                <c:pt idx="2">
                  <c:v>51</c:v>
                </c:pt>
                <c:pt idx="3">
                  <c:v>47.33</c:v>
                </c:pt>
                <c:pt idx="4">
                  <c:v>44.62</c:v>
                </c:pt>
              </c:numCache>
            </c:numRef>
          </c:val>
          <c:extLst>
            <c:ext xmlns:c16="http://schemas.microsoft.com/office/drawing/2014/chart" uri="{C3380CC4-5D6E-409C-BE32-E72D297353CC}">
              <c16:uniqueId val="{00000000-5995-4507-A832-32B7492985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80.81</c:v>
                </c:pt>
                <c:pt idx="3">
                  <c:v>68.17</c:v>
                </c:pt>
                <c:pt idx="4">
                  <c:v>58.23</c:v>
                </c:pt>
              </c:numCache>
            </c:numRef>
          </c:val>
          <c:smooth val="0"/>
          <c:extLst>
            <c:ext xmlns:c16="http://schemas.microsoft.com/office/drawing/2014/chart" uri="{C3380CC4-5D6E-409C-BE32-E72D297353CC}">
              <c16:uniqueId val="{00000001-5995-4507-A832-32B7492985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1065.54</c:v>
                </c:pt>
                <c:pt idx="1">
                  <c:v>1306.75</c:v>
                </c:pt>
                <c:pt idx="2">
                  <c:v>1045.1400000000001</c:v>
                </c:pt>
                <c:pt idx="3">
                  <c:v>1071.48</c:v>
                </c:pt>
                <c:pt idx="4">
                  <c:v>1026.33</c:v>
                </c:pt>
              </c:numCache>
            </c:numRef>
          </c:val>
          <c:extLst>
            <c:ext xmlns:c16="http://schemas.microsoft.com/office/drawing/2014/chart" uri="{C3380CC4-5D6E-409C-BE32-E72D297353CC}">
              <c16:uniqueId val="{00000000-0DA1-4455-9CC9-A63DDD51A1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768.62</c:v>
                </c:pt>
                <c:pt idx="3">
                  <c:v>789.44</c:v>
                </c:pt>
                <c:pt idx="4">
                  <c:v>812.92</c:v>
                </c:pt>
              </c:numCache>
            </c:numRef>
          </c:val>
          <c:smooth val="0"/>
          <c:extLst>
            <c:ext xmlns:c16="http://schemas.microsoft.com/office/drawing/2014/chart" uri="{C3380CC4-5D6E-409C-BE32-E72D297353CC}">
              <c16:uniqueId val="{00000001-0DA1-4455-9CC9-A63DDD51A1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103.98</c:v>
                </c:pt>
                <c:pt idx="1">
                  <c:v>101.98</c:v>
                </c:pt>
                <c:pt idx="2">
                  <c:v>110.45</c:v>
                </c:pt>
                <c:pt idx="3">
                  <c:v>126.03</c:v>
                </c:pt>
                <c:pt idx="4">
                  <c:v>130.61000000000001</c:v>
                </c:pt>
              </c:numCache>
            </c:numRef>
          </c:val>
          <c:extLst>
            <c:ext xmlns:c16="http://schemas.microsoft.com/office/drawing/2014/chart" uri="{C3380CC4-5D6E-409C-BE32-E72D297353CC}">
              <c16:uniqueId val="{00000000-BDB5-40C1-A271-C840378B14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88.06</c:v>
                </c:pt>
                <c:pt idx="3">
                  <c:v>87.29</c:v>
                </c:pt>
                <c:pt idx="4">
                  <c:v>85.4</c:v>
                </c:pt>
              </c:numCache>
            </c:numRef>
          </c:val>
          <c:smooth val="0"/>
          <c:extLst>
            <c:ext xmlns:c16="http://schemas.microsoft.com/office/drawing/2014/chart" uri="{C3380CC4-5D6E-409C-BE32-E72D297353CC}">
              <c16:uniqueId val="{00000001-BDB5-40C1-A271-C840378B14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160.62</c:v>
                </c:pt>
                <c:pt idx="1">
                  <c:v>163.96</c:v>
                </c:pt>
                <c:pt idx="2">
                  <c:v>170.68</c:v>
                </c:pt>
                <c:pt idx="3">
                  <c:v>174.1</c:v>
                </c:pt>
                <c:pt idx="4">
                  <c:v>167.92</c:v>
                </c:pt>
              </c:numCache>
            </c:numRef>
          </c:val>
          <c:extLst>
            <c:ext xmlns:c16="http://schemas.microsoft.com/office/drawing/2014/chart" uri="{C3380CC4-5D6E-409C-BE32-E72D297353CC}">
              <c16:uniqueId val="{00000000-BC35-4F28-B727-872F508A3A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179.32</c:v>
                </c:pt>
                <c:pt idx="3">
                  <c:v>176.67</c:v>
                </c:pt>
                <c:pt idx="4">
                  <c:v>188.57</c:v>
                </c:pt>
              </c:numCache>
            </c:numRef>
          </c:val>
          <c:smooth val="0"/>
          <c:extLst>
            <c:ext xmlns:c16="http://schemas.microsoft.com/office/drawing/2014/chart" uri="{C3380CC4-5D6E-409C-BE32-E72D297353CC}">
              <c16:uniqueId val="{00000001-BC35-4F28-B727-872F508A3A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白石市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33082</v>
      </c>
      <c r="AM8" s="69"/>
      <c r="AN8" s="69"/>
      <c r="AO8" s="69"/>
      <c r="AP8" s="69"/>
      <c r="AQ8" s="69"/>
      <c r="AR8" s="69"/>
      <c r="AS8" s="69"/>
      <c r="AT8" s="68">
        <f>データ!T6</f>
        <v>286.48</v>
      </c>
      <c r="AU8" s="68"/>
      <c r="AV8" s="68"/>
      <c r="AW8" s="68"/>
      <c r="AX8" s="68"/>
      <c r="AY8" s="68"/>
      <c r="AZ8" s="68"/>
      <c r="BA8" s="68"/>
      <c r="BB8" s="68">
        <f>データ!U6</f>
        <v>115.48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53.22</v>
      </c>
      <c r="J10" s="68"/>
      <c r="K10" s="68"/>
      <c r="L10" s="68"/>
      <c r="M10" s="68"/>
      <c r="N10" s="68"/>
      <c r="O10" s="68"/>
      <c r="P10" s="68">
        <f>データ!P6</f>
        <v>67.459999999999994</v>
      </c>
      <c r="Q10" s="68"/>
      <c r="R10" s="68"/>
      <c r="S10" s="68"/>
      <c r="T10" s="68"/>
      <c r="U10" s="68"/>
      <c r="V10" s="68"/>
      <c r="W10" s="68">
        <f>データ!Q6</f>
        <v>92.54</v>
      </c>
      <c r="X10" s="68"/>
      <c r="Y10" s="68"/>
      <c r="Z10" s="68"/>
      <c r="AA10" s="68"/>
      <c r="AB10" s="68"/>
      <c r="AC10" s="68"/>
      <c r="AD10" s="69">
        <f>データ!R6</f>
        <v>4235</v>
      </c>
      <c r="AE10" s="69"/>
      <c r="AF10" s="69"/>
      <c r="AG10" s="69"/>
      <c r="AH10" s="69"/>
      <c r="AI10" s="69"/>
      <c r="AJ10" s="69"/>
      <c r="AK10" s="2"/>
      <c r="AL10" s="69">
        <f>データ!V6</f>
        <v>22188</v>
      </c>
      <c r="AM10" s="69"/>
      <c r="AN10" s="69"/>
      <c r="AO10" s="69"/>
      <c r="AP10" s="69"/>
      <c r="AQ10" s="69"/>
      <c r="AR10" s="69"/>
      <c r="AS10" s="69"/>
      <c r="AT10" s="68">
        <f>データ!W6</f>
        <v>9.01</v>
      </c>
      <c r="AU10" s="68"/>
      <c r="AV10" s="68"/>
      <c r="AW10" s="68"/>
      <c r="AX10" s="68"/>
      <c r="AY10" s="68"/>
      <c r="AZ10" s="68"/>
      <c r="BA10" s="68"/>
      <c r="BB10" s="68">
        <f>データ!X6</f>
        <v>2462.6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h3GJZ2DZZ2n3guC8q7jb9fWnjY8tseVvBiMcQxKa+EoJDIA966ytjzxrmPtdn2ocj56JNN10ct1ucA2lLORyg==" saltValue="ZwuCsDsU9LOUqfWMfJOu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42064</v>
      </c>
      <c r="D6" s="33">
        <f t="shared" si="3"/>
        <v>46</v>
      </c>
      <c r="E6" s="33">
        <f t="shared" si="3"/>
        <v>17</v>
      </c>
      <c r="F6" s="33">
        <f t="shared" si="3"/>
        <v>1</v>
      </c>
      <c r="G6" s="33">
        <f t="shared" si="3"/>
        <v>0</v>
      </c>
      <c r="H6" s="33" t="str">
        <f t="shared" si="3"/>
        <v>宮城県　白石市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53.22</v>
      </c>
      <c r="P6" s="34">
        <f t="shared" si="3"/>
        <v>67.459999999999994</v>
      </c>
      <c r="Q6" s="34">
        <f t="shared" si="3"/>
        <v>92.54</v>
      </c>
      <c r="R6" s="34">
        <f t="shared" si="3"/>
        <v>4235</v>
      </c>
      <c r="S6" s="34">
        <f t="shared" si="3"/>
        <v>33082</v>
      </c>
      <c r="T6" s="34">
        <f t="shared" si="3"/>
        <v>286.48</v>
      </c>
      <c r="U6" s="34">
        <f t="shared" si="3"/>
        <v>115.48</v>
      </c>
      <c r="V6" s="34">
        <f t="shared" si="3"/>
        <v>22188</v>
      </c>
      <c r="W6" s="34">
        <f t="shared" si="3"/>
        <v>9.01</v>
      </c>
      <c r="X6" s="34">
        <f t="shared" si="3"/>
        <v>2462.6</v>
      </c>
      <c r="Y6" s="35">
        <f>IF(Y7="",NA(),Y7)</f>
        <v>99.86</v>
      </c>
      <c r="Z6" s="35">
        <f t="shared" ref="Z6:AH6" si="4">IF(Z7="",NA(),Z7)</f>
        <v>95.4</v>
      </c>
      <c r="AA6" s="35">
        <f t="shared" si="4"/>
        <v>98.79</v>
      </c>
      <c r="AB6" s="35">
        <f t="shared" si="4"/>
        <v>108.06</v>
      </c>
      <c r="AC6" s="35">
        <f t="shared" si="4"/>
        <v>112.08</v>
      </c>
      <c r="AD6" s="35">
        <f t="shared" si="4"/>
        <v>106.85</v>
      </c>
      <c r="AE6" s="35">
        <f t="shared" si="4"/>
        <v>108.11</v>
      </c>
      <c r="AF6" s="35">
        <f t="shared" si="4"/>
        <v>105.06</v>
      </c>
      <c r="AG6" s="35">
        <f t="shared" si="4"/>
        <v>106.81</v>
      </c>
      <c r="AH6" s="35">
        <f t="shared" si="4"/>
        <v>105.41</v>
      </c>
      <c r="AI6" s="34" t="str">
        <f>IF(AI7="","",IF(AI7="-","【-】","【"&amp;SUBSTITUTE(TEXT(AI7,"#,##0.00"),"-","△")&amp;"】"))</f>
        <v>【106.67】</v>
      </c>
      <c r="AJ6" s="35">
        <f>IF(AJ7="",NA(),AJ7)</f>
        <v>201.47</v>
      </c>
      <c r="AK6" s="35">
        <f t="shared" ref="AK6:AS6" si="5">IF(AK7="",NA(),AK7)</f>
        <v>266.33</v>
      </c>
      <c r="AL6" s="35">
        <f t="shared" si="5"/>
        <v>238.28</v>
      </c>
      <c r="AM6" s="35">
        <f t="shared" si="5"/>
        <v>199.95</v>
      </c>
      <c r="AN6" s="35">
        <f t="shared" si="5"/>
        <v>160.24</v>
      </c>
      <c r="AO6" s="35">
        <f t="shared" si="5"/>
        <v>92.92</v>
      </c>
      <c r="AP6" s="35">
        <f t="shared" si="5"/>
        <v>86.54</v>
      </c>
      <c r="AQ6" s="35">
        <f t="shared" si="5"/>
        <v>41.56</v>
      </c>
      <c r="AR6" s="35">
        <f t="shared" si="5"/>
        <v>34.4</v>
      </c>
      <c r="AS6" s="35">
        <f t="shared" si="5"/>
        <v>25.86</v>
      </c>
      <c r="AT6" s="34" t="str">
        <f>IF(AT7="","",IF(AT7="-","【-】","【"&amp;SUBSTITUTE(TEXT(AT7,"#,##0.00"),"-","△")&amp;"】"))</f>
        <v>【3.64】</v>
      </c>
      <c r="AU6" s="35">
        <f>IF(AU7="",NA(),AU7)</f>
        <v>51.87</v>
      </c>
      <c r="AV6" s="35">
        <f t="shared" ref="AV6:BD6" si="6">IF(AV7="",NA(),AV7)</f>
        <v>45.91</v>
      </c>
      <c r="AW6" s="35">
        <f t="shared" si="6"/>
        <v>51</v>
      </c>
      <c r="AX6" s="35">
        <f t="shared" si="6"/>
        <v>47.33</v>
      </c>
      <c r="AY6" s="35">
        <f t="shared" si="6"/>
        <v>44.62</v>
      </c>
      <c r="AZ6" s="35">
        <f t="shared" si="6"/>
        <v>50.66</v>
      </c>
      <c r="BA6" s="35">
        <f t="shared" si="6"/>
        <v>62.25</v>
      </c>
      <c r="BB6" s="35">
        <f t="shared" si="6"/>
        <v>80.81</v>
      </c>
      <c r="BC6" s="35">
        <f t="shared" si="6"/>
        <v>68.17</v>
      </c>
      <c r="BD6" s="35">
        <f t="shared" si="6"/>
        <v>58.23</v>
      </c>
      <c r="BE6" s="34" t="str">
        <f>IF(BE7="","",IF(BE7="-","【-】","【"&amp;SUBSTITUTE(TEXT(BE7,"#,##0.00"),"-","△")&amp;"】"))</f>
        <v>【67.52】</v>
      </c>
      <c r="BF6" s="35">
        <f>IF(BF7="",NA(),BF7)</f>
        <v>1065.54</v>
      </c>
      <c r="BG6" s="35">
        <f t="shared" ref="BG6:BO6" si="7">IF(BG7="",NA(),BG7)</f>
        <v>1306.75</v>
      </c>
      <c r="BH6" s="35">
        <f t="shared" si="7"/>
        <v>1045.1400000000001</v>
      </c>
      <c r="BI6" s="35">
        <f t="shared" si="7"/>
        <v>1071.48</v>
      </c>
      <c r="BJ6" s="35">
        <f t="shared" si="7"/>
        <v>1026.33</v>
      </c>
      <c r="BK6" s="35">
        <f t="shared" si="7"/>
        <v>1111.31</v>
      </c>
      <c r="BL6" s="35">
        <f t="shared" si="7"/>
        <v>966.33</v>
      </c>
      <c r="BM6" s="35">
        <f t="shared" si="7"/>
        <v>768.62</v>
      </c>
      <c r="BN6" s="35">
        <f t="shared" si="7"/>
        <v>789.44</v>
      </c>
      <c r="BO6" s="35">
        <f t="shared" si="7"/>
        <v>812.92</v>
      </c>
      <c r="BP6" s="34" t="str">
        <f>IF(BP7="","",IF(BP7="-","【-】","【"&amp;SUBSTITUTE(TEXT(BP7,"#,##0.00"),"-","△")&amp;"】"))</f>
        <v>【705.21】</v>
      </c>
      <c r="BQ6" s="35">
        <f>IF(BQ7="",NA(),BQ7)</f>
        <v>103.98</v>
      </c>
      <c r="BR6" s="35">
        <f t="shared" ref="BR6:BZ6" si="8">IF(BR7="",NA(),BR7)</f>
        <v>101.98</v>
      </c>
      <c r="BS6" s="35">
        <f t="shared" si="8"/>
        <v>110.45</v>
      </c>
      <c r="BT6" s="35">
        <f t="shared" si="8"/>
        <v>126.03</v>
      </c>
      <c r="BU6" s="35">
        <f t="shared" si="8"/>
        <v>130.61000000000001</v>
      </c>
      <c r="BV6" s="35">
        <f t="shared" si="8"/>
        <v>75.540000000000006</v>
      </c>
      <c r="BW6" s="35">
        <f t="shared" si="8"/>
        <v>81.739999999999995</v>
      </c>
      <c r="BX6" s="35">
        <f t="shared" si="8"/>
        <v>88.06</v>
      </c>
      <c r="BY6" s="35">
        <f t="shared" si="8"/>
        <v>87.29</v>
      </c>
      <c r="BZ6" s="35">
        <f t="shared" si="8"/>
        <v>85.4</v>
      </c>
      <c r="CA6" s="34" t="str">
        <f>IF(CA7="","",IF(CA7="-","【-】","【"&amp;SUBSTITUTE(TEXT(CA7,"#,##0.00"),"-","△")&amp;"】"))</f>
        <v>【98.96】</v>
      </c>
      <c r="CB6" s="35">
        <f>IF(CB7="",NA(),CB7)</f>
        <v>160.62</v>
      </c>
      <c r="CC6" s="35">
        <f t="shared" ref="CC6:CK6" si="9">IF(CC7="",NA(),CC7)</f>
        <v>163.96</v>
      </c>
      <c r="CD6" s="35">
        <f t="shared" si="9"/>
        <v>170.68</v>
      </c>
      <c r="CE6" s="35">
        <f t="shared" si="9"/>
        <v>174.1</v>
      </c>
      <c r="CF6" s="35">
        <f t="shared" si="9"/>
        <v>167.92</v>
      </c>
      <c r="CG6" s="35">
        <f t="shared" si="9"/>
        <v>207.96</v>
      </c>
      <c r="CH6" s="35">
        <f t="shared" si="9"/>
        <v>194.31</v>
      </c>
      <c r="CI6" s="35">
        <f t="shared" si="9"/>
        <v>179.32</v>
      </c>
      <c r="CJ6" s="35">
        <f t="shared" si="9"/>
        <v>176.67</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58</v>
      </c>
      <c r="CU6" s="35">
        <f t="shared" si="10"/>
        <v>57.42</v>
      </c>
      <c r="CV6" s="35">
        <f t="shared" si="10"/>
        <v>55.84</v>
      </c>
      <c r="CW6" s="34" t="str">
        <f>IF(CW7="","",IF(CW7="-","【-】","【"&amp;SUBSTITUTE(TEXT(CW7,"#,##0.00"),"-","△")&amp;"】"))</f>
        <v>【59.57】</v>
      </c>
      <c r="CX6" s="35">
        <f>IF(CX7="",NA(),CX7)</f>
        <v>94.13</v>
      </c>
      <c r="CY6" s="35">
        <f t="shared" ref="CY6:DG6" si="11">IF(CY7="",NA(),CY7)</f>
        <v>95.37</v>
      </c>
      <c r="CZ6" s="35">
        <f t="shared" si="11"/>
        <v>96.43</v>
      </c>
      <c r="DA6" s="35">
        <f t="shared" si="11"/>
        <v>91.32</v>
      </c>
      <c r="DB6" s="35">
        <f t="shared" si="11"/>
        <v>91.18</v>
      </c>
      <c r="DC6" s="35">
        <f t="shared" si="11"/>
        <v>83.91</v>
      </c>
      <c r="DD6" s="35">
        <f t="shared" si="11"/>
        <v>83.51</v>
      </c>
      <c r="DE6" s="35">
        <f t="shared" si="11"/>
        <v>89.79</v>
      </c>
      <c r="DF6" s="35">
        <f t="shared" si="11"/>
        <v>90.42</v>
      </c>
      <c r="DG6" s="35">
        <f t="shared" si="11"/>
        <v>92.34</v>
      </c>
      <c r="DH6" s="34" t="str">
        <f>IF(DH7="","",IF(DH7="-","【-】","【"&amp;SUBSTITUTE(TEXT(DH7,"#,##0.00"),"-","△")&amp;"】"))</f>
        <v>【95.57】</v>
      </c>
      <c r="DI6" s="35">
        <f>IF(DI7="",NA(),DI7)</f>
        <v>20.149999999999999</v>
      </c>
      <c r="DJ6" s="35">
        <f t="shared" ref="DJ6:DR6" si="12">IF(DJ7="",NA(),DJ7)</f>
        <v>21.55</v>
      </c>
      <c r="DK6" s="35">
        <f t="shared" si="12"/>
        <v>23.79</v>
      </c>
      <c r="DL6" s="35">
        <f t="shared" si="12"/>
        <v>25.99</v>
      </c>
      <c r="DM6" s="35">
        <f t="shared" si="12"/>
        <v>28.06</v>
      </c>
      <c r="DN6" s="35">
        <f t="shared" si="12"/>
        <v>21.09</v>
      </c>
      <c r="DO6" s="35">
        <f t="shared" si="12"/>
        <v>21.16</v>
      </c>
      <c r="DP6" s="35">
        <f t="shared" si="12"/>
        <v>30.6</v>
      </c>
      <c r="DQ6" s="35">
        <f t="shared" si="12"/>
        <v>29.23</v>
      </c>
      <c r="DR6" s="35">
        <f t="shared" si="12"/>
        <v>25.37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5">
        <f t="shared" si="13"/>
        <v>1.83</v>
      </c>
      <c r="EB6" s="35">
        <f t="shared" si="13"/>
        <v>1.37</v>
      </c>
      <c r="EC6" s="35">
        <f t="shared" si="13"/>
        <v>0.54</v>
      </c>
      <c r="ED6" s="34" t="str">
        <f>IF(ED7="","",IF(ED7="-","【-】","【"&amp;SUBSTITUTE(TEXT(ED7,"#,##0.00"),"-","△")&amp;"】"))</f>
        <v>【5.72】</v>
      </c>
      <c r="EE6" s="35">
        <f>IF(EE7="",NA(),EE7)</f>
        <v>7.0000000000000007E-2</v>
      </c>
      <c r="EF6" s="35">
        <f t="shared" ref="EF6:EN6" si="14">IF(EF7="",NA(),EF7)</f>
        <v>0.28999999999999998</v>
      </c>
      <c r="EG6" s="34">
        <f t="shared" si="14"/>
        <v>0</v>
      </c>
      <c r="EH6" s="34">
        <f t="shared" si="14"/>
        <v>0</v>
      </c>
      <c r="EI6" s="34">
        <f t="shared" si="14"/>
        <v>0</v>
      </c>
      <c r="EJ6" s="35">
        <f t="shared" si="14"/>
        <v>0.15</v>
      </c>
      <c r="EK6" s="35">
        <f t="shared" si="14"/>
        <v>0.16</v>
      </c>
      <c r="EL6" s="35">
        <f t="shared" si="14"/>
        <v>0.21</v>
      </c>
      <c r="EM6" s="35">
        <f t="shared" si="14"/>
        <v>0.17</v>
      </c>
      <c r="EN6" s="35">
        <f t="shared" si="14"/>
        <v>0.09</v>
      </c>
      <c r="EO6" s="34" t="str">
        <f>IF(EO7="","",IF(EO7="-","【-】","【"&amp;SUBSTITUTE(TEXT(EO7,"#,##0.00"),"-","△")&amp;"】"))</f>
        <v>【0.30】</v>
      </c>
    </row>
    <row r="7" spans="1:148" s="36" customFormat="1" x14ac:dyDescent="0.15">
      <c r="A7" s="28"/>
      <c r="B7" s="37">
        <v>2020</v>
      </c>
      <c r="C7" s="37">
        <v>42064</v>
      </c>
      <c r="D7" s="37">
        <v>46</v>
      </c>
      <c r="E7" s="37">
        <v>17</v>
      </c>
      <c r="F7" s="37">
        <v>1</v>
      </c>
      <c r="G7" s="37">
        <v>0</v>
      </c>
      <c r="H7" s="37" t="s">
        <v>96</v>
      </c>
      <c r="I7" s="37" t="s">
        <v>97</v>
      </c>
      <c r="J7" s="37" t="s">
        <v>98</v>
      </c>
      <c r="K7" s="37" t="s">
        <v>99</v>
      </c>
      <c r="L7" s="37" t="s">
        <v>100</v>
      </c>
      <c r="M7" s="37" t="s">
        <v>101</v>
      </c>
      <c r="N7" s="38" t="s">
        <v>102</v>
      </c>
      <c r="O7" s="38">
        <v>53.22</v>
      </c>
      <c r="P7" s="38">
        <v>67.459999999999994</v>
      </c>
      <c r="Q7" s="38">
        <v>92.54</v>
      </c>
      <c r="R7" s="38">
        <v>4235</v>
      </c>
      <c r="S7" s="38">
        <v>33082</v>
      </c>
      <c r="T7" s="38">
        <v>286.48</v>
      </c>
      <c r="U7" s="38">
        <v>115.48</v>
      </c>
      <c r="V7" s="38">
        <v>22188</v>
      </c>
      <c r="W7" s="38">
        <v>9.01</v>
      </c>
      <c r="X7" s="38">
        <v>2462.6</v>
      </c>
      <c r="Y7" s="38">
        <v>99.86</v>
      </c>
      <c r="Z7" s="38">
        <v>95.4</v>
      </c>
      <c r="AA7" s="38">
        <v>98.79</v>
      </c>
      <c r="AB7" s="38">
        <v>108.06</v>
      </c>
      <c r="AC7" s="38">
        <v>112.08</v>
      </c>
      <c r="AD7" s="38">
        <v>106.85</v>
      </c>
      <c r="AE7" s="38">
        <v>108.11</v>
      </c>
      <c r="AF7" s="38">
        <v>105.06</v>
      </c>
      <c r="AG7" s="38">
        <v>106.81</v>
      </c>
      <c r="AH7" s="38">
        <v>105.41</v>
      </c>
      <c r="AI7" s="38">
        <v>106.67</v>
      </c>
      <c r="AJ7" s="38">
        <v>201.47</v>
      </c>
      <c r="AK7" s="38">
        <v>266.33</v>
      </c>
      <c r="AL7" s="38">
        <v>238.28</v>
      </c>
      <c r="AM7" s="38">
        <v>199.95</v>
      </c>
      <c r="AN7" s="38">
        <v>160.24</v>
      </c>
      <c r="AO7" s="38">
        <v>92.92</v>
      </c>
      <c r="AP7" s="38">
        <v>86.54</v>
      </c>
      <c r="AQ7" s="38">
        <v>41.56</v>
      </c>
      <c r="AR7" s="38">
        <v>34.4</v>
      </c>
      <c r="AS7" s="38">
        <v>25.86</v>
      </c>
      <c r="AT7" s="38">
        <v>3.64</v>
      </c>
      <c r="AU7" s="38">
        <v>51.87</v>
      </c>
      <c r="AV7" s="38">
        <v>45.91</v>
      </c>
      <c r="AW7" s="38">
        <v>51</v>
      </c>
      <c r="AX7" s="38">
        <v>47.33</v>
      </c>
      <c r="AY7" s="38">
        <v>44.62</v>
      </c>
      <c r="AZ7" s="38">
        <v>50.66</v>
      </c>
      <c r="BA7" s="38">
        <v>62.25</v>
      </c>
      <c r="BB7" s="38">
        <v>80.81</v>
      </c>
      <c r="BC7" s="38">
        <v>68.17</v>
      </c>
      <c r="BD7" s="38">
        <v>58.23</v>
      </c>
      <c r="BE7" s="38">
        <v>67.52</v>
      </c>
      <c r="BF7" s="38">
        <v>1065.54</v>
      </c>
      <c r="BG7" s="38">
        <v>1306.75</v>
      </c>
      <c r="BH7" s="38">
        <v>1045.1400000000001</v>
      </c>
      <c r="BI7" s="38">
        <v>1071.48</v>
      </c>
      <c r="BJ7" s="38">
        <v>1026.33</v>
      </c>
      <c r="BK7" s="38">
        <v>1111.31</v>
      </c>
      <c r="BL7" s="38">
        <v>966.33</v>
      </c>
      <c r="BM7" s="38">
        <v>768.62</v>
      </c>
      <c r="BN7" s="38">
        <v>789.44</v>
      </c>
      <c r="BO7" s="38">
        <v>812.92</v>
      </c>
      <c r="BP7" s="38">
        <v>705.21</v>
      </c>
      <c r="BQ7" s="38">
        <v>103.98</v>
      </c>
      <c r="BR7" s="38">
        <v>101.98</v>
      </c>
      <c r="BS7" s="38">
        <v>110.45</v>
      </c>
      <c r="BT7" s="38">
        <v>126.03</v>
      </c>
      <c r="BU7" s="38">
        <v>130.61000000000001</v>
      </c>
      <c r="BV7" s="38">
        <v>75.540000000000006</v>
      </c>
      <c r="BW7" s="38">
        <v>81.739999999999995</v>
      </c>
      <c r="BX7" s="38">
        <v>88.06</v>
      </c>
      <c r="BY7" s="38">
        <v>87.29</v>
      </c>
      <c r="BZ7" s="38">
        <v>85.4</v>
      </c>
      <c r="CA7" s="38">
        <v>98.96</v>
      </c>
      <c r="CB7" s="38">
        <v>160.62</v>
      </c>
      <c r="CC7" s="38">
        <v>163.96</v>
      </c>
      <c r="CD7" s="38">
        <v>170.68</v>
      </c>
      <c r="CE7" s="38">
        <v>174.1</v>
      </c>
      <c r="CF7" s="38">
        <v>167.92</v>
      </c>
      <c r="CG7" s="38">
        <v>207.96</v>
      </c>
      <c r="CH7" s="38">
        <v>194.31</v>
      </c>
      <c r="CI7" s="38">
        <v>179.32</v>
      </c>
      <c r="CJ7" s="38">
        <v>176.67</v>
      </c>
      <c r="CK7" s="38">
        <v>188.57</v>
      </c>
      <c r="CL7" s="38">
        <v>134.52000000000001</v>
      </c>
      <c r="CM7" s="38" t="s">
        <v>102</v>
      </c>
      <c r="CN7" s="38" t="s">
        <v>102</v>
      </c>
      <c r="CO7" s="38" t="s">
        <v>102</v>
      </c>
      <c r="CP7" s="38" t="s">
        <v>102</v>
      </c>
      <c r="CQ7" s="38" t="s">
        <v>102</v>
      </c>
      <c r="CR7" s="38">
        <v>53.51</v>
      </c>
      <c r="CS7" s="38">
        <v>53.5</v>
      </c>
      <c r="CT7" s="38">
        <v>58</v>
      </c>
      <c r="CU7" s="38">
        <v>57.42</v>
      </c>
      <c r="CV7" s="38">
        <v>55.84</v>
      </c>
      <c r="CW7" s="38">
        <v>59.57</v>
      </c>
      <c r="CX7" s="38">
        <v>94.13</v>
      </c>
      <c r="CY7" s="38">
        <v>95.37</v>
      </c>
      <c r="CZ7" s="38">
        <v>96.43</v>
      </c>
      <c r="DA7" s="38">
        <v>91.32</v>
      </c>
      <c r="DB7" s="38">
        <v>91.18</v>
      </c>
      <c r="DC7" s="38">
        <v>83.91</v>
      </c>
      <c r="DD7" s="38">
        <v>83.51</v>
      </c>
      <c r="DE7" s="38">
        <v>89.79</v>
      </c>
      <c r="DF7" s="38">
        <v>90.42</v>
      </c>
      <c r="DG7" s="38">
        <v>92.34</v>
      </c>
      <c r="DH7" s="38">
        <v>95.57</v>
      </c>
      <c r="DI7" s="38">
        <v>20.149999999999999</v>
      </c>
      <c r="DJ7" s="38">
        <v>21.55</v>
      </c>
      <c r="DK7" s="38">
        <v>23.79</v>
      </c>
      <c r="DL7" s="38">
        <v>25.99</v>
      </c>
      <c r="DM7" s="38">
        <v>28.06</v>
      </c>
      <c r="DN7" s="38">
        <v>21.09</v>
      </c>
      <c r="DO7" s="38">
        <v>21.16</v>
      </c>
      <c r="DP7" s="38">
        <v>30.6</v>
      </c>
      <c r="DQ7" s="38">
        <v>29.23</v>
      </c>
      <c r="DR7" s="38">
        <v>25.37</v>
      </c>
      <c r="DS7" s="38">
        <v>36.520000000000003</v>
      </c>
      <c r="DT7" s="38">
        <v>0</v>
      </c>
      <c r="DU7" s="38">
        <v>0</v>
      </c>
      <c r="DV7" s="38">
        <v>0</v>
      </c>
      <c r="DW7" s="38">
        <v>0</v>
      </c>
      <c r="DX7" s="38">
        <v>0</v>
      </c>
      <c r="DY7" s="38">
        <v>0</v>
      </c>
      <c r="DZ7" s="38">
        <v>0</v>
      </c>
      <c r="EA7" s="38">
        <v>1.83</v>
      </c>
      <c r="EB7" s="38">
        <v>1.37</v>
      </c>
      <c r="EC7" s="38">
        <v>0.54</v>
      </c>
      <c r="ED7" s="38">
        <v>5.72</v>
      </c>
      <c r="EE7" s="38">
        <v>7.0000000000000007E-2</v>
      </c>
      <c r="EF7" s="38">
        <v>0.28999999999999998</v>
      </c>
      <c r="EG7" s="38">
        <v>0</v>
      </c>
      <c r="EH7" s="38">
        <v>0</v>
      </c>
      <c r="EI7" s="38">
        <v>0</v>
      </c>
      <c r="EJ7" s="38">
        <v>0.15</v>
      </c>
      <c r="EK7" s="38">
        <v>0.16</v>
      </c>
      <c r="EL7" s="38">
        <v>0.21</v>
      </c>
      <c r="EM7" s="38">
        <v>0.17</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 紘平</dc:creator>
  <cp:lastModifiedBy> </cp:lastModifiedBy>
  <cp:lastPrinted>2022-01-27T01:44:00Z</cp:lastPrinted>
  <dcterms:created xsi:type="dcterms:W3CDTF">2022-01-13T10:39:24Z</dcterms:created>
  <dcterms:modified xsi:type="dcterms:W3CDTF">2022-01-27T01:45:09Z</dcterms:modified>
</cp:coreProperties>
</file>