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yukihito0655\Desktop\"/>
    </mc:Choice>
  </mc:AlternateContent>
  <workbookProtection workbookAlgorithmName="SHA-512" workbookHashValue="3AC4nUVSgihRxO7pCwR6+afjau7DPHQA7B/tZLViePNzvVHWenlJoYEsBULqf25I5gFOsTy7o60ru3AcKEzNVg==" workbookSaltValue="wc9pq0IcbUK/wE0SI8lWrw==" workbookSpinCount="100000" lockStructure="1"/>
  <bookViews>
    <workbookView xWindow="0" yWindow="0" windowWidth="20490" windowHeight="70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<sst xmlns="http://schemas.openxmlformats.org/spreadsheetml/2006/main" count="228" uniqueCount="114">
  <si>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</si>
  <si>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</si>
  <si>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</si>
  <si>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</si>
  <si>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</si>
  <si>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</si>
  <si>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</si>
  <si>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</si>
  <si>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</si>
  <si>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</si>
  <si>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</si>
  <si>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</si>
  <si>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</si>
  <si>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</si>
  <si>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</si>
  <si>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</si>
  <si>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</si>
  <si>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</si>
  <si>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</si>
  <si>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</si>
  <si>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</si>
  <si>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</si>
  <si>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</si>
  <si>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</si>
  <si>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</si>
  <si>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</si>
  <si>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</si>
  <si>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</si>
  <si>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</si>
  <si>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</si>
  <si>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</si>
  <si>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</si>
  <si>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</si>
  <si>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</si>
  <si>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</si>
  <si>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</si>
  <si>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</si>
  <si>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</si>
  <si>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</si>
  <si>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</si>
  <si>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</si>
  <si>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</si>
  <si>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</si>
  <si>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</si>
  <si>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</si>
  <si>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</si>
  <si>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</si>
  <si>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</si>
  <si>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</si>
  <si>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</si>
  <si>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</si>
  <si>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</si>
  <si>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</si>
  <si>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</si>
  <si>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</si>
  <si>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</si>
  <si>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</si>
  <si>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</si>
  <si>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</si>
  <si>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</si>
  <si>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</si>
  <si>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</si>
  <si>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</si>
  <si>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</si>
  <si>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</si>
  <si>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</si>
  <si>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</si>
  <si>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</si>
  <si>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</si>
  <si>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</si>
  <si>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</si>
  <si>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</si>
  <si>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</si>
  <si>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</si>
  <si>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</si>
  <si>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</si>
  <si>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</si>
  <si>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</si>
  <si>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</si>
  <si>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</si>
  <si>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</si>
  <si>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</si>
  <si>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</si>
  <si>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</si>
  <si>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</si>
  <si>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</si>
  <si>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</si>
  <si>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</si>
  <si>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</si>
  <si>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</si>
  <si>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</si>
  <si>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</si>
  <si>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</si>
  <si>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</si>
  <si>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</si>
  <si>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</si>
  <si>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</si>
  <si>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</si>
  <si>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</si>
  <si>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</si>
  <si>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</si>
  <si>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</si>
  <si>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</si>
  <si>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</si>
  <si>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</si>
  <si>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</si>
  <si>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</si>
  <si>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</si>
  <si>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</si>
  <si>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</si>
  <si>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</si>
  <si>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近年の少子高齢化等による人口減少及び節水機器の普及に伴い給水収益の大幅な伸びが見込めない中で，効率的な事業運営による経費の削減や適正な水道料金改定による料金収入の確保，事業費の平準化などにより，経営基盤の強化に継続的に取り組まなければならない。
　また，水道施設などの更新に当たっては，将来の水需要の予測や事業などの優先順位，効率性を考慮しながら計画的に行うとともに，水道施設の統廃合やダウンサイジングにより，適正な施設規模で整備を行う。
</t>
    <phoneticPr fontId="4"/>
  </si>
  <si>
    <r>
      <rPr>
        <b/>
        <sz val="10"/>
        <color theme="1"/>
        <rFont val="ＭＳ ゴシック"/>
        <family val="3"/>
        <charset val="128"/>
      </rPr>
      <t>①経常収支比率</t>
    </r>
    <r>
      <rPr>
        <sz val="10"/>
        <color theme="1"/>
        <rFont val="ＭＳ ゴシック"/>
        <family val="3"/>
        <charset val="128"/>
      </rPr>
      <t xml:space="preserve">　給水人口の減少などに伴い，給水収益が減少している中で水源開発施設整備事業を進め，また，震災復旧事業により取得した資産の減価償却費や老朽化した施設の修繕費などが増加傾向にあることから，経営の効率化と令和3年10月からの水道料金改定により料金収入の確保に努める。
</t>
    </r>
    <r>
      <rPr>
        <b/>
        <sz val="10"/>
        <color theme="1"/>
        <rFont val="ＭＳ ゴシック"/>
        <family val="3"/>
        <charset val="128"/>
      </rPr>
      <t>②累積欠損金比率</t>
    </r>
    <r>
      <rPr>
        <sz val="10"/>
        <color theme="1"/>
        <rFont val="ＭＳ ゴシック"/>
        <family val="3"/>
        <charset val="128"/>
      </rPr>
      <t xml:space="preserve">　累積欠損金は増加傾向にあり，経営の課題となっている。経営の状況を踏まえ，経費削減や料金改定による収入の確保に努める。
</t>
    </r>
    <r>
      <rPr>
        <b/>
        <sz val="10"/>
        <color theme="1"/>
        <rFont val="ＭＳ ゴシック"/>
        <family val="3"/>
        <charset val="128"/>
      </rPr>
      <t>③流動比率</t>
    </r>
    <r>
      <rPr>
        <sz val="10"/>
        <color theme="1"/>
        <rFont val="ＭＳ ゴシック"/>
        <family val="3"/>
        <charset val="128"/>
      </rPr>
      <t xml:space="preserve">　数値的には100％は上回ってはいるものの，資金繰りに苦慮しており，事業費などの平準化を図る必要がある。
</t>
    </r>
    <r>
      <rPr>
        <b/>
        <sz val="10"/>
        <color theme="1"/>
        <rFont val="ＭＳ ゴシック"/>
        <family val="3"/>
        <charset val="128"/>
      </rPr>
      <t>④企業債残高対給水収益比率</t>
    </r>
    <r>
      <rPr>
        <sz val="10"/>
        <color theme="1"/>
        <rFont val="ＭＳ ゴシック"/>
        <family val="3"/>
        <charset val="128"/>
      </rPr>
      <t xml:space="preserve">　類似団体の平均値を大きく上回っており，建設改良事業の財源として企業債以外の補助金等の財源確保に努める。
</t>
    </r>
    <r>
      <rPr>
        <b/>
        <sz val="10"/>
        <color theme="1"/>
        <rFont val="ＭＳ ゴシック"/>
        <family val="3"/>
        <charset val="128"/>
      </rPr>
      <t>⑤料金回収率</t>
    </r>
    <r>
      <rPr>
        <sz val="10"/>
        <color theme="1"/>
        <rFont val="ＭＳ ゴシック"/>
        <family val="3"/>
        <charset val="128"/>
      </rPr>
      <t xml:space="preserve">　100％を下回っており，給水に係る費用を給水収益で賄えていない状況が続いている。適切な料金収入確保に向け料金改定を進める。
</t>
    </r>
    <r>
      <rPr>
        <b/>
        <sz val="10"/>
        <color theme="1"/>
        <rFont val="ＭＳ ゴシック"/>
        <family val="3"/>
        <charset val="128"/>
      </rPr>
      <t>⑥給水原価</t>
    </r>
    <r>
      <rPr>
        <sz val="10"/>
        <color theme="1"/>
        <rFont val="ＭＳ ゴシック"/>
        <family val="3"/>
        <charset val="128"/>
      </rPr>
      <t xml:space="preserve">　平地が少ない地理的条件から配水池やポンプ場を多く保有しており，それらの維持管理費の占める割合が大きく，また有収水量の減少が給水原価を押し上げる要因となっている。これらを踏まえ，計画的な老朽管の更新と水道施設の統廃合やダウンサイジングの検討を行う。
</t>
    </r>
    <r>
      <rPr>
        <b/>
        <sz val="10"/>
        <color theme="1"/>
        <rFont val="ＭＳ ゴシック"/>
        <family val="3"/>
        <charset val="128"/>
      </rPr>
      <t>⑦施設利用率</t>
    </r>
    <r>
      <rPr>
        <sz val="10"/>
        <color theme="1"/>
        <rFont val="ＭＳ ゴシック"/>
        <family val="3"/>
        <charset val="128"/>
      </rPr>
      <t xml:space="preserve">　類似団体の平均値を下回っており，今後の給水人口の減少を踏まえ，適切な施設規模を検討する。
</t>
    </r>
    <r>
      <rPr>
        <b/>
        <sz val="10"/>
        <color theme="1"/>
        <rFont val="ＭＳ ゴシック"/>
        <family val="3"/>
        <charset val="128"/>
      </rPr>
      <t>⑧有収率</t>
    </r>
    <r>
      <rPr>
        <sz val="10"/>
        <color theme="1"/>
        <rFont val="ＭＳ ゴシック"/>
        <family val="3"/>
        <charset val="128"/>
      </rPr>
      <t>　漏水調査や老朽化した配水管の布設替えを進め，東日本大震災前の水準（80.73％）までの回復に努める。</t>
    </r>
    <rPh sb="60" eb="62">
      <t>シュトク</t>
    </rPh>
    <rPh sb="64" eb="66">
      <t>シサン</t>
    </rPh>
    <rPh sb="106" eb="108">
      <t>レイワ</t>
    </rPh>
    <rPh sb="109" eb="110">
      <t>ネン</t>
    </rPh>
    <rPh sb="112" eb="113">
      <t>ガツ</t>
    </rPh>
    <rPh sb="190" eb="192">
      <t>カイテイ</t>
    </rPh>
    <phoneticPr fontId="4"/>
  </si>
  <si>
    <r>
      <rPr>
        <b/>
        <sz val="11"/>
        <color theme="1"/>
        <rFont val="ＭＳ ゴシック"/>
        <family val="3"/>
        <charset val="128"/>
      </rPr>
      <t>①有形固定資産減価償却率</t>
    </r>
    <r>
      <rPr>
        <sz val="11"/>
        <color theme="1"/>
        <rFont val="ＭＳ ゴシック"/>
        <family val="3"/>
        <charset val="128"/>
      </rPr>
      <t xml:space="preserve">　災害復旧事業の実施に伴う管路更新により類似団体と比較すると低い数値となっているが，経年化率も年々上昇してることから，引き続き計画的な更新を行う。
</t>
    </r>
    <r>
      <rPr>
        <b/>
        <sz val="11"/>
        <color theme="1"/>
        <rFont val="ＭＳ ゴシック"/>
        <family val="3"/>
        <charset val="128"/>
      </rPr>
      <t>②管路経年化率</t>
    </r>
    <r>
      <rPr>
        <sz val="11"/>
        <color theme="1"/>
        <rFont val="ＭＳ ゴシック"/>
        <family val="3"/>
        <charset val="128"/>
      </rPr>
      <t xml:space="preserve">　石綿セメント管を中心に老朽管の更新を進めているが，依然として法定耐用年数を経過した管路を多く保有していることから，計画的な更新に努める。
</t>
    </r>
    <r>
      <rPr>
        <b/>
        <sz val="11"/>
        <color theme="1"/>
        <rFont val="ＭＳ ゴシック"/>
        <family val="3"/>
        <charset val="128"/>
      </rPr>
      <t>③管路更新率</t>
    </r>
    <r>
      <rPr>
        <sz val="11"/>
        <color theme="1"/>
        <rFont val="ＭＳ ゴシック"/>
        <family val="3"/>
        <charset val="128"/>
      </rPr>
      <t>　類似団体の平均値を上回っており，今後も計画的に老朽管路の更新を行う。</t>
    </r>
    <rPh sb="13" eb="19">
      <t>サイガイフッキュウジギョウ</t>
    </rPh>
    <rPh sb="20" eb="22">
      <t>ジッシ</t>
    </rPh>
    <rPh sb="23" eb="24">
      <t>トモナ</t>
    </rPh>
    <rPh sb="25" eb="29">
      <t>カンロコウシン</t>
    </rPh>
    <rPh sb="42" eb="43">
      <t>ヒク</t>
    </rPh>
    <rPh sb="44" eb="46">
      <t>スウチ</t>
    </rPh>
    <rPh sb="54" eb="58">
      <t>ケイネンカリツ</t>
    </rPh>
    <rPh sb="59" eb="61">
      <t>ネンネン</t>
    </rPh>
    <rPh sb="61" eb="63">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</si>
</sst>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3.69</c:v>
                </c:pt>
                <c:pt idx="1">
                  <c:v>1.07</c:v>
                </c:pt>
                <c:pt idx="2">
                  <c:v>1.17</c:v>
                </c:pt>
                <c:pt idx="3">
                  <c:v>0.81</c:v>
                </c:pt>
                <c:pt idx="4">
                  <c:v>2.31</c:v>
                </c:pt>
              </c:numCache>
            </c:numRef>
          </c:val>
          <c:extLst>
            <c:ext xmlns:c16="http://schemas.microsoft.com/office/drawing/2014/chart" uri="{C3380CC4-5D6E-409C-BE32-E72D297353CC}">
              <c16:uniqueId val="{00000000-ABAB-42C1-9F53-D5C18DA5A3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ABAB-42C1-9F53-D5C18DA5A3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53.72</c:v>
                </c:pt>
                <c:pt idx="1">
                  <c:v>51.9</c:v>
                </c:pt>
                <c:pt idx="2">
                  <c:v>52.1</c:v>
                </c:pt>
                <c:pt idx="3">
                  <c:v>51.9</c:v>
                </c:pt>
                <c:pt idx="4">
                  <c:v>51.6</c:v>
                </c:pt>
              </c:numCache>
            </c:numRef>
          </c:val>
          <c:extLst>
            <c:ext xmlns:c16="http://schemas.microsoft.com/office/drawing/2014/chart" uri="{C3380CC4-5D6E-409C-BE32-E72D297353CC}">
              <c16:uniqueId val="{00000000-EAB2-42DD-B530-7A53394009A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EAB2-42DD-B530-7A53394009A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72.599999999999994</c:v>
                </c:pt>
                <c:pt idx="1">
                  <c:v>74.37</c:v>
                </c:pt>
                <c:pt idx="2">
                  <c:v>72.94</c:v>
                </c:pt>
                <c:pt idx="3">
                  <c:v>71.66</c:v>
                </c:pt>
                <c:pt idx="4">
                  <c:v>72.19</c:v>
                </c:pt>
              </c:numCache>
            </c:numRef>
          </c:val>
          <c:extLst>
            <c:ext xmlns:c16="http://schemas.microsoft.com/office/drawing/2014/chart" uri="{C3380CC4-5D6E-409C-BE32-E72D297353CC}">
              <c16:uniqueId val="{00000000-6341-4EEC-857C-4691CBEF7D5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6341-4EEC-857C-4691CBEF7D5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100.2</c:v>
                </c:pt>
                <c:pt idx="1">
                  <c:v>99.17</c:v>
                </c:pt>
                <c:pt idx="2">
                  <c:v>98.06</c:v>
                </c:pt>
                <c:pt idx="3">
                  <c:v>99.08</c:v>
                </c:pt>
                <c:pt idx="4">
                  <c:v>99.91</c:v>
                </c:pt>
              </c:numCache>
            </c:numRef>
          </c:val>
          <c:extLst>
            <c:ext xmlns:c16="http://schemas.microsoft.com/office/drawing/2014/chart" uri="{C3380CC4-5D6E-409C-BE32-E72D297353CC}">
              <c16:uniqueId val="{00000000-DC97-4F60-9B70-1D8149EFAFA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DC97-4F60-9B70-1D8149EFAFA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51.68</c:v>
                </c:pt>
                <c:pt idx="1">
                  <c:v>50.38</c:v>
                </c:pt>
                <c:pt idx="2">
                  <c:v>48.51</c:v>
                </c:pt>
                <c:pt idx="3">
                  <c:v>48.08</c:v>
                </c:pt>
                <c:pt idx="4">
                  <c:v>46.94</c:v>
                </c:pt>
              </c:numCache>
            </c:numRef>
          </c:val>
          <c:extLst>
            <c:ext xmlns:c16="http://schemas.microsoft.com/office/drawing/2014/chart" uri="{C3380CC4-5D6E-409C-BE32-E72D297353CC}">
              <c16:uniqueId val="{00000000-0706-4972-AC16-6B92449E48A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0706-4972-AC16-6B92449E48A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31.5</c:v>
                </c:pt>
                <c:pt idx="1">
                  <c:v>31.81</c:v>
                </c:pt>
                <c:pt idx="2">
                  <c:v>36.229999999999997</c:v>
                </c:pt>
                <c:pt idx="3">
                  <c:v>36.92</c:v>
                </c:pt>
                <c:pt idx="4">
                  <c:v>38.58</c:v>
                </c:pt>
              </c:numCache>
            </c:numRef>
          </c:val>
          <c:extLst>
            <c:ext xmlns:c16="http://schemas.microsoft.com/office/drawing/2014/chart" uri="{C3380CC4-5D6E-409C-BE32-E72D297353CC}">
              <c16:uniqueId val="{00000000-948C-4D9B-A721-508B470672F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948C-4D9B-A721-508B470672F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25.31</c:v>
                </c:pt>
                <c:pt idx="1">
                  <c:v>26.56</c:v>
                </c:pt>
                <c:pt idx="2">
                  <c:v>29.24</c:v>
                </c:pt>
                <c:pt idx="3">
                  <c:v>30.84</c:v>
                </c:pt>
                <c:pt idx="4">
                  <c:v>31.01</c:v>
                </c:pt>
              </c:numCache>
            </c:numRef>
          </c:val>
          <c:extLst>
            <c:ext xmlns:c16="http://schemas.microsoft.com/office/drawing/2014/chart" uri="{C3380CC4-5D6E-409C-BE32-E72D297353CC}">
              <c16:uniqueId val="{00000000-2216-448F-B743-13A72D91E92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2216-448F-B743-13A72D91E92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201.81</c:v>
                </c:pt>
                <c:pt idx="1">
                  <c:v>182.74</c:v>
                </c:pt>
                <c:pt idx="2">
                  <c:v>218.01</c:v>
                </c:pt>
                <c:pt idx="3">
                  <c:v>201.82</c:v>
                </c:pt>
                <c:pt idx="4">
                  <c:v>166.07</c:v>
                </c:pt>
              </c:numCache>
            </c:numRef>
          </c:val>
          <c:extLst>
            <c:ext xmlns:c16="http://schemas.microsoft.com/office/drawing/2014/chart" uri="{C3380CC4-5D6E-409C-BE32-E72D297353CC}">
              <c16:uniqueId val="{00000000-8F04-4DED-8961-FB8E1AD577D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8F04-4DED-8961-FB8E1AD577D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465.12</c:v>
                </c:pt>
                <c:pt idx="1">
                  <c:v>473.17</c:v>
                </c:pt>
                <c:pt idx="2">
                  <c:v>503.74</c:v>
                </c:pt>
                <c:pt idx="3">
                  <c:v>536</c:v>
                </c:pt>
                <c:pt idx="4">
                  <c:v>567.49</c:v>
                </c:pt>
              </c:numCache>
            </c:numRef>
          </c:val>
          <c:extLst>
            <c:ext xmlns:c16="http://schemas.microsoft.com/office/drawing/2014/chart" uri="{C3380CC4-5D6E-409C-BE32-E72D297353CC}">
              <c16:uniqueId val="{00000000-2900-4A00-A543-03221621A1B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2900-4A00-A543-03221621A1B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94.33</c:v>
                </c:pt>
                <c:pt idx="1">
                  <c:v>93.53</c:v>
                </c:pt>
                <c:pt idx="2">
                  <c:v>91.83</c:v>
                </c:pt>
                <c:pt idx="3">
                  <c:v>92.38</c:v>
                </c:pt>
                <c:pt idx="4">
                  <c:v>91.1</c:v>
                </c:pt>
              </c:numCache>
            </c:numRef>
          </c:val>
          <c:extLst>
            <c:ext xmlns:c16="http://schemas.microsoft.com/office/drawing/2014/chart" uri="{C3380CC4-5D6E-409C-BE32-E72D297353CC}">
              <c16:uniqueId val="{00000000-7EBE-4AC2-88D1-2E1770BD86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7EBE-4AC2-88D1-2E1770BD86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225.38</c:v>
                </c:pt>
                <c:pt idx="1">
                  <c:v>228.4</c:v>
                </c:pt>
                <c:pt idx="2">
                  <c:v>232.92</c:v>
                </c:pt>
                <c:pt idx="3">
                  <c:v>231.92</c:v>
                </c:pt>
                <c:pt idx="4">
                  <c:v>234.5</c:v>
                </c:pt>
              </c:numCache>
            </c:numRef>
          </c:val>
          <c:extLst>
            <c:ext xmlns:c16="http://schemas.microsoft.com/office/drawing/2014/chart" uri="{C3380CC4-5D6E-409C-BE32-E72D297353CC}">
              <c16:uniqueId val="{00000000-B207-4CE2-BA84-7376AC2F81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B207-4CE2-BA84-7376AC2F81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9"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気仙沼市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61445</v>
      </c>
      <c r="AM8" s="71"/>
      <c r="AN8" s="71"/>
      <c r="AO8" s="71"/>
      <c r="AP8" s="71"/>
      <c r="AQ8" s="71"/>
      <c r="AR8" s="71"/>
      <c r="AS8" s="71"/>
      <c r="AT8" s="67">
        <f>データ!$S$6</f>
        <v>332.44</v>
      </c>
      <c r="AU8" s="68"/>
      <c r="AV8" s="68"/>
      <c r="AW8" s="68"/>
      <c r="AX8" s="68"/>
      <c r="AY8" s="68"/>
      <c r="AZ8" s="68"/>
      <c r="BA8" s="68"/>
      <c r="BB8" s="70">
        <f>データ!$T$6</f>
        <v>184.83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62.39</v>
      </c>
      <c r="J10" s="68"/>
      <c r="K10" s="68"/>
      <c r="L10" s="68"/>
      <c r="M10" s="68"/>
      <c r="N10" s="68"/>
      <c r="O10" s="69"/>
      <c r="P10" s="70">
        <f>データ!$P$6</f>
        <v>97.31</v>
      </c>
      <c r="Q10" s="70"/>
      <c r="R10" s="70"/>
      <c r="S10" s="70"/>
      <c r="T10" s="70"/>
      <c r="U10" s="70"/>
      <c r="V10" s="70"/>
      <c r="W10" s="71">
        <f>データ!$Q$6</f>
        <v>3278</v>
      </c>
      <c r="X10" s="71"/>
      <c r="Y10" s="71"/>
      <c r="Z10" s="71"/>
      <c r="AA10" s="71"/>
      <c r="AB10" s="71"/>
      <c r="AC10" s="71"/>
      <c r="AD10" s="2"/>
      <c r="AE10" s="2"/>
      <c r="AF10" s="2"/>
      <c r="AG10" s="2"/>
      <c r="AH10" s="4"/>
      <c r="AI10" s="4"/>
      <c r="AJ10" s="4"/>
      <c r="AK10" s="4"/>
      <c r="AL10" s="71">
        <f>データ!$U$6</f>
        <v>59288</v>
      </c>
      <c r="AM10" s="71"/>
      <c r="AN10" s="71"/>
      <c r="AO10" s="71"/>
      <c r="AP10" s="71"/>
      <c r="AQ10" s="71"/>
      <c r="AR10" s="71"/>
      <c r="AS10" s="71"/>
      <c r="AT10" s="67">
        <f>データ!$V$6</f>
        <v>179.35</v>
      </c>
      <c r="AU10" s="68"/>
      <c r="AV10" s="68"/>
      <c r="AW10" s="68"/>
      <c r="AX10" s="68"/>
      <c r="AY10" s="68"/>
      <c r="AZ10" s="68"/>
      <c r="BA10" s="68"/>
      <c r="BB10" s="70">
        <f>データ!$W$6</f>
        <v>330.57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112</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0nz50uAnBB4vOYHoe2CNo+bbLEuKblaxbH+yKa6mcN7whwcfUrXSl1sUrg7rI73419CPZW0TAaoyydcJbwehjA==" saltValue="pK/J+vdMFRM11aXYdi+Hl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42056</v>
      </c>
      <c r="D6" s="34">
        <f t="shared" si="3"/>
        <v>46</v>
      </c>
      <c r="E6" s="34">
        <f t="shared" si="3"/>
        <v>1</v>
      </c>
      <c r="F6" s="34">
        <f t="shared" si="3"/>
        <v>0</v>
      </c>
      <c r="G6" s="34">
        <f t="shared" si="3"/>
        <v>1</v>
      </c>
      <c r="H6" s="34" t="str">
        <f t="shared" si="3"/>
        <v>宮城県　気仙沼市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62.39</v>
      </c>
      <c r="P6" s="35">
        <f t="shared" si="3"/>
        <v>97.31</v>
      </c>
      <c r="Q6" s="35">
        <f t="shared" si="3"/>
        <v>3278</v>
      </c>
      <c r="R6" s="35">
        <f t="shared" si="3"/>
        <v>61445</v>
      </c>
      <c r="S6" s="35">
        <f t="shared" si="3"/>
        <v>332.44</v>
      </c>
      <c r="T6" s="35">
        <f t="shared" si="3"/>
        <v>184.83</v>
      </c>
      <c r="U6" s="35">
        <f t="shared" si="3"/>
        <v>59288</v>
      </c>
      <c r="V6" s="35">
        <f t="shared" si="3"/>
        <v>179.35</v>
      </c>
      <c r="W6" s="35">
        <f t="shared" si="3"/>
        <v>330.57</v>
      </c>
      <c r="X6" s="36">
        <f>IF(X7="",NA(),X7)</f>
        <v>100.2</v>
      </c>
      <c r="Y6" s="36">
        <f t="shared" ref="Y6:AG6" si="4">IF(Y7="",NA(),Y7)</f>
        <v>99.17</v>
      </c>
      <c r="Z6" s="36">
        <f t="shared" si="4"/>
        <v>98.06</v>
      </c>
      <c r="AA6" s="36">
        <f t="shared" si="4"/>
        <v>99.08</v>
      </c>
      <c r="AB6" s="36">
        <f t="shared" si="4"/>
        <v>99.91</v>
      </c>
      <c r="AC6" s="36">
        <f t="shared" si="4"/>
        <v>113.16</v>
      </c>
      <c r="AD6" s="36">
        <f t="shared" si="4"/>
        <v>112.15</v>
      </c>
      <c r="AE6" s="36">
        <f t="shared" si="4"/>
        <v>111.44</v>
      </c>
      <c r="AF6" s="36">
        <f t="shared" si="4"/>
        <v>111.17</v>
      </c>
      <c r="AG6" s="36">
        <f t="shared" si="4"/>
        <v>110.91</v>
      </c>
      <c r="AH6" s="35" t="str">
        <f>IF(AH7="","",IF(AH7="-","【-】","【"&amp;SUBSTITUTE(TEXT(AH7,"#,##0.00"),"-","△")&amp;"】"))</f>
        <v>【110.27】</v>
      </c>
      <c r="AI6" s="36">
        <f>IF(AI7="",NA(),AI7)</f>
        <v>25.31</v>
      </c>
      <c r="AJ6" s="36">
        <f t="shared" ref="AJ6:AR6" si="5">IF(AJ7="",NA(),AJ7)</f>
        <v>26.56</v>
      </c>
      <c r="AK6" s="36">
        <f t="shared" si="5"/>
        <v>29.24</v>
      </c>
      <c r="AL6" s="36">
        <f t="shared" si="5"/>
        <v>30.84</v>
      </c>
      <c r="AM6" s="36">
        <f t="shared" si="5"/>
        <v>31.01</v>
      </c>
      <c r="AN6" s="36">
        <f t="shared" si="5"/>
        <v>0.68</v>
      </c>
      <c r="AO6" s="36">
        <f t="shared" si="5"/>
        <v>1</v>
      </c>
      <c r="AP6" s="36">
        <f t="shared" si="5"/>
        <v>1.03</v>
      </c>
      <c r="AQ6" s="36">
        <f t="shared" si="5"/>
        <v>0.78</v>
      </c>
      <c r="AR6" s="36">
        <f t="shared" si="5"/>
        <v>0.92</v>
      </c>
      <c r="AS6" s="35" t="str">
        <f>IF(AS7="","",IF(AS7="-","【-】","【"&amp;SUBSTITUTE(TEXT(AS7,"#,##0.00"),"-","△")&amp;"】"))</f>
        <v>【1.15】</v>
      </c>
      <c r="AT6" s="36">
        <f>IF(AT7="",NA(),AT7)</f>
        <v>201.81</v>
      </c>
      <c r="AU6" s="36">
        <f t="shared" ref="AU6:BC6" si="6">IF(AU7="",NA(),AU7)</f>
        <v>182.74</v>
      </c>
      <c r="AV6" s="36">
        <f t="shared" si="6"/>
        <v>218.01</v>
      </c>
      <c r="AW6" s="36">
        <f t="shared" si="6"/>
        <v>201.82</v>
      </c>
      <c r="AX6" s="36">
        <f t="shared" si="6"/>
        <v>166.07</v>
      </c>
      <c r="AY6" s="36">
        <f t="shared" si="6"/>
        <v>357.82</v>
      </c>
      <c r="AZ6" s="36">
        <f t="shared" si="6"/>
        <v>355.5</v>
      </c>
      <c r="BA6" s="36">
        <f t="shared" si="6"/>
        <v>349.83</v>
      </c>
      <c r="BB6" s="36">
        <f t="shared" si="6"/>
        <v>360.86</v>
      </c>
      <c r="BC6" s="36">
        <f t="shared" si="6"/>
        <v>350.79</v>
      </c>
      <c r="BD6" s="35" t="str">
        <f>IF(BD7="","",IF(BD7="-","【-】","【"&amp;SUBSTITUTE(TEXT(BD7,"#,##0.00"),"-","△")&amp;"】"))</f>
        <v>【260.31】</v>
      </c>
      <c r="BE6" s="36">
        <f>IF(BE7="",NA(),BE7)</f>
        <v>465.12</v>
      </c>
      <c r="BF6" s="36">
        <f t="shared" ref="BF6:BN6" si="7">IF(BF7="",NA(),BF7)</f>
        <v>473.17</v>
      </c>
      <c r="BG6" s="36">
        <f t="shared" si="7"/>
        <v>503.74</v>
      </c>
      <c r="BH6" s="36">
        <f t="shared" si="7"/>
        <v>536</v>
      </c>
      <c r="BI6" s="36">
        <f t="shared" si="7"/>
        <v>567.49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94.33</v>
      </c>
      <c r="BQ6" s="36">
        <f t="shared" ref="BQ6:BY6" si="8">IF(BQ7="",NA(),BQ7)</f>
        <v>93.53</v>
      </c>
      <c r="BR6" s="36">
        <f t="shared" si="8"/>
        <v>91.83</v>
      </c>
      <c r="BS6" s="36">
        <f t="shared" si="8"/>
        <v>92.38</v>
      </c>
      <c r="BT6" s="36">
        <f t="shared" si="8"/>
        <v>91.1</v>
      </c>
      <c r="BU6" s="36">
        <f t="shared" si="8"/>
        <v>106.01</v>
      </c>
      <c r="BV6" s="36">
        <f t="shared" si="8"/>
        <v>104.57</v>
      </c>
      <c r="BW6" s="36">
        <f t="shared" si="8"/>
        <v>103.54</v>
      </c>
      <c r="BX6" s="36">
        <f t="shared" si="8"/>
        <v>103.32</v>
      </c>
      <c r="BY6" s="36">
        <f t="shared" si="8"/>
        <v>100.85</v>
      </c>
      <c r="BZ6" s="35" t="str">
        <f>IF(BZ7="","",IF(BZ7="-","【-】","【"&amp;SUBSTITUTE(TEXT(BZ7,"#,##0.00"),"-","△")&amp;"】"))</f>
        <v>【100.05】</v>
      </c>
      <c r="CA6" s="36">
        <f>IF(CA7="",NA(),CA7)</f>
        <v>225.38</v>
      </c>
      <c r="CB6" s="36">
        <f t="shared" ref="CB6:CJ6" si="9">IF(CB7="",NA(),CB7)</f>
        <v>228.4</v>
      </c>
      <c r="CC6" s="36">
        <f t="shared" si="9"/>
        <v>232.92</v>
      </c>
      <c r="CD6" s="36">
        <f t="shared" si="9"/>
        <v>231.92</v>
      </c>
      <c r="CE6" s="36">
        <f t="shared" si="9"/>
        <v>234.5</v>
      </c>
      <c r="CF6" s="36">
        <f t="shared" si="9"/>
        <v>162.24</v>
      </c>
      <c r="CG6" s="36">
        <f t="shared" si="9"/>
        <v>165.47</v>
      </c>
      <c r="CH6" s="36">
        <f t="shared" si="9"/>
        <v>167.46</v>
      </c>
      <c r="CI6" s="36">
        <f t="shared" si="9"/>
        <v>168.56</v>
      </c>
      <c r="CJ6" s="36">
        <f t="shared" si="9"/>
        <v>167.1</v>
      </c>
      <c r="CK6" s="35" t="str">
        <f>IF(CK7="","",IF(CK7="-","【-】","【"&amp;SUBSTITUTE(TEXT(CK7,"#,##0.00"),"-","△")&amp;"】"))</f>
        <v>【166.40】</v>
      </c>
      <c r="CL6" s="36">
        <f>IF(CL7="",NA(),CL7)</f>
        <v>53.72</v>
      </c>
      <c r="CM6" s="36">
        <f t="shared" ref="CM6:CU6" si="10">IF(CM7="",NA(),CM7)</f>
        <v>51.9</v>
      </c>
      <c r="CN6" s="36">
        <f t="shared" si="10"/>
        <v>52.1</v>
      </c>
      <c r="CO6" s="36">
        <f t="shared" si="10"/>
        <v>51.9</v>
      </c>
      <c r="CP6" s="36">
        <f t="shared" si="10"/>
        <v>51.6</v>
      </c>
      <c r="CQ6" s="36">
        <f t="shared" si="10"/>
        <v>59.11</v>
      </c>
      <c r="CR6" s="36">
        <f t="shared" si="10"/>
        <v>59.74</v>
      </c>
      <c r="CS6" s="36">
        <f t="shared" si="10"/>
        <v>59.46</v>
      </c>
      <c r="CT6" s="36">
        <f t="shared" si="10"/>
        <v>59.51</v>
      </c>
      <c r="CU6" s="36">
        <f t="shared" si="10"/>
        <v>59.91</v>
      </c>
      <c r="CV6" s="35" t="str">
        <f>IF(CV7="","",IF(CV7="-","【-】","【"&amp;SUBSTITUTE(TEXT(CV7,"#,##0.00"),"-","△")&amp;"】"))</f>
        <v>【60.69】</v>
      </c>
      <c r="CW6" s="36">
        <f>IF(CW7="",NA(),CW7)</f>
        <v>72.599999999999994</v>
      </c>
      <c r="CX6" s="36">
        <f t="shared" ref="CX6:DF6" si="11">IF(CX7="",NA(),CX7)</f>
        <v>74.37</v>
      </c>
      <c r="CY6" s="36">
        <f t="shared" si="11"/>
        <v>72.94</v>
      </c>
      <c r="CZ6" s="36">
        <f t="shared" si="11"/>
        <v>71.66</v>
      </c>
      <c r="DA6" s="36">
        <f t="shared" si="11"/>
        <v>72.19</v>
      </c>
      <c r="DB6" s="36">
        <f t="shared" si="11"/>
        <v>87.91</v>
      </c>
      <c r="DC6" s="36">
        <f t="shared" si="11"/>
        <v>87.28</v>
      </c>
      <c r="DD6" s="36">
        <f t="shared" si="11"/>
        <v>87.41</v>
      </c>
      <c r="DE6" s="36">
        <f t="shared" si="11"/>
        <v>87.08</v>
      </c>
      <c r="DF6" s="36">
        <f t="shared" si="11"/>
        <v>87.26</v>
      </c>
      <c r="DG6" s="35" t="str">
        <f>IF(DG7="","",IF(DG7="-","【-】","【"&amp;SUBSTITUTE(TEXT(DG7,"#,##0.00"),"-","△")&amp;"】"))</f>
        <v>【89.82】</v>
      </c>
      <c r="DH6" s="36">
        <f>IF(DH7="",NA(),DH7)</f>
        <v>51.68</v>
      </c>
      <c r="DI6" s="36">
        <f t="shared" ref="DI6:DQ6" si="12">IF(DI7="",NA(),DI7)</f>
        <v>50.38</v>
      </c>
      <c r="DJ6" s="36">
        <f t="shared" si="12"/>
        <v>48.51</v>
      </c>
      <c r="DK6" s="36">
        <f t="shared" si="12"/>
        <v>48.08</v>
      </c>
      <c r="DL6" s="36">
        <f t="shared" si="12"/>
        <v>46.94</v>
      </c>
      <c r="DM6" s="36">
        <f t="shared" si="12"/>
        <v>46.88</v>
      </c>
      <c r="DN6" s="36">
        <f t="shared" si="12"/>
        <v>46.94</v>
      </c>
      <c r="DO6" s="36">
        <f t="shared" si="12"/>
        <v>47.62</v>
      </c>
      <c r="DP6" s="36">
        <f t="shared" si="12"/>
        <v>48.55</v>
      </c>
      <c r="DQ6" s="36">
        <f t="shared" si="12"/>
        <v>49.2</v>
      </c>
      <c r="DR6" s="35" t="str">
        <f>IF(DR7="","",IF(DR7="-","【-】","【"&amp;SUBSTITUTE(TEXT(DR7,"#,##0.00"),"-","△")&amp;"】"))</f>
        <v>【50.19】</v>
      </c>
      <c r="DS6" s="36">
        <f>IF(DS7="",NA(),DS7)</f>
        <v>31.5</v>
      </c>
      <c r="DT6" s="36">
        <f t="shared" ref="DT6:EB6" si="13">IF(DT7="",NA(),DT7)</f>
        <v>31.81</v>
      </c>
      <c r="DU6" s="36">
        <f t="shared" si="13"/>
        <v>36.229999999999997</v>
      </c>
      <c r="DV6" s="36">
        <f t="shared" si="13"/>
        <v>36.92</v>
      </c>
      <c r="DW6" s="36">
        <f t="shared" si="13"/>
        <v>38.58</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3.69</v>
      </c>
      <c r="EE6" s="36">
        <f t="shared" ref="EE6:EM6" si="14">IF(EE7="",NA(),EE7)</f>
        <v>1.07</v>
      </c>
      <c r="EF6" s="36">
        <f t="shared" si="14"/>
        <v>1.17</v>
      </c>
      <c r="EG6" s="36">
        <f t="shared" si="14"/>
        <v>0.81</v>
      </c>
      <c r="EH6" s="36">
        <f t="shared" si="14"/>
        <v>2.31</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42056</v>
      </c>
      <c r="D7" s="38">
        <v>46</v>
      </c>
      <c r="E7" s="38">
        <v>1</v>
      </c>
      <c r="F7" s="38">
        <v>0</v>
      </c>
      <c r="G7" s="38">
        <v>1</v>
      </c>
      <c r="H7" s="38" t="s">
        <v>93</v>
      </c>
      <c r="I7" s="38" t="s">
        <v>94</v>
      </c>
      <c r="J7" s="38" t="s">
        <v>95</v>
      </c>
      <c r="K7" s="38" t="s">
        <v>96</v>
      </c>
      <c r="L7" s="38" t="s">
        <v>97</v>
      </c>
      <c r="M7" s="38" t="s">
        <v>98</v>
      </c>
      <c r="N7" s="39" t="s">
        <v>99</v>
      </c>
      <c r="O7" s="39">
        <v>62.39</v>
      </c>
      <c r="P7" s="39">
        <v>97.31</v>
      </c>
      <c r="Q7" s="39">
        <v>3278</v>
      </c>
      <c r="R7" s="39">
        <v>61445</v>
      </c>
      <c r="S7" s="39">
        <v>332.44</v>
      </c>
      <c r="T7" s="39">
        <v>184.83</v>
      </c>
      <c r="U7" s="39">
        <v>59288</v>
      </c>
      <c r="V7" s="39">
        <v>179.35</v>
      </c>
      <c r="W7" s="39">
        <v>330.57</v>
      </c>
      <c r="X7" s="39">
        <v>100.2</v>
      </c>
      <c r="Y7" s="39">
        <v>99.17</v>
      </c>
      <c r="Z7" s="39">
        <v>98.06</v>
      </c>
      <c r="AA7" s="39">
        <v>99.08</v>
      </c>
      <c r="AB7" s="39">
        <v>99.91</v>
      </c>
      <c r="AC7" s="39">
        <v>113.16</v>
      </c>
      <c r="AD7" s="39">
        <v>112.15</v>
      </c>
      <c r="AE7" s="39">
        <v>111.44</v>
      </c>
      <c r="AF7" s="39">
        <v>111.17</v>
      </c>
      <c r="AG7" s="39">
        <v>110.91</v>
      </c>
      <c r="AH7" s="39">
        <v>110.27</v>
      </c>
      <c r="AI7" s="39">
        <v>25.31</v>
      </c>
      <c r="AJ7" s="39">
        <v>26.56</v>
      </c>
      <c r="AK7" s="39">
        <v>29.24</v>
      </c>
      <c r="AL7" s="39">
        <v>30.84</v>
      </c>
      <c r="AM7" s="39">
        <v>31.01</v>
      </c>
      <c r="AN7" s="39">
        <v>0.68</v>
      </c>
      <c r="AO7" s="39">
        <v>1</v>
      </c>
      <c r="AP7" s="39">
        <v>1.03</v>
      </c>
      <c r="AQ7" s="39">
        <v>0.78</v>
      </c>
      <c r="AR7" s="39">
        <v>0.92</v>
      </c>
      <c r="AS7" s="39">
        <v>1.1499999999999999</v>
      </c>
      <c r="AT7" s="39">
        <v>201.81</v>
      </c>
      <c r="AU7" s="39">
        <v>182.74</v>
      </c>
      <c r="AV7" s="39">
        <v>218.01</v>
      </c>
      <c r="AW7" s="39">
        <v>201.82</v>
      </c>
      <c r="AX7" s="39">
        <v>166.07</v>
      </c>
      <c r="AY7" s="39">
        <v>357.82</v>
      </c>
      <c r="AZ7" s="39">
        <v>355.5</v>
      </c>
      <c r="BA7" s="39">
        <v>349.83</v>
      </c>
      <c r="BB7" s="39">
        <v>360.86</v>
      </c>
      <c r="BC7" s="39">
        <v>350.79</v>
      </c>
      <c r="BD7" s="39">
        <v>260.31</v>
      </c>
      <c r="BE7" s="39">
        <v>465.12</v>
      </c>
      <c r="BF7" s="39">
        <v>473.17</v>
      </c>
      <c r="BG7" s="39">
        <v>503.74</v>
      </c>
      <c r="BH7" s="39">
        <v>536</v>
      </c>
      <c r="BI7" s="39">
        <v>567.49</v>
      </c>
      <c r="BJ7" s="39">
        <v>307.45999999999998</v>
      </c>
      <c r="BK7" s="39">
        <v>312.58</v>
      </c>
      <c r="BL7" s="39">
        <v>314.87</v>
      </c>
      <c r="BM7" s="39">
        <v>309.27999999999997</v>
      </c>
      <c r="BN7" s="39">
        <v>322.92</v>
      </c>
      <c r="BO7" s="39">
        <v>275.67</v>
      </c>
      <c r="BP7" s="39">
        <v>94.33</v>
      </c>
      <c r="BQ7" s="39">
        <v>93.53</v>
      </c>
      <c r="BR7" s="39">
        <v>91.83</v>
      </c>
      <c r="BS7" s="39">
        <v>92.38</v>
      </c>
      <c r="BT7" s="39">
        <v>91.1</v>
      </c>
      <c r="BU7" s="39">
        <v>106.01</v>
      </c>
      <c r="BV7" s="39">
        <v>104.57</v>
      </c>
      <c r="BW7" s="39">
        <v>103.54</v>
      </c>
      <c r="BX7" s="39">
        <v>103.32</v>
      </c>
      <c r="BY7" s="39">
        <v>100.85</v>
      </c>
      <c r="BZ7" s="39">
        <v>100.05</v>
      </c>
      <c r="CA7" s="39">
        <v>225.38</v>
      </c>
      <c r="CB7" s="39">
        <v>228.4</v>
      </c>
      <c r="CC7" s="39">
        <v>232.92</v>
      </c>
      <c r="CD7" s="39">
        <v>231.92</v>
      </c>
      <c r="CE7" s="39">
        <v>234.5</v>
      </c>
      <c r="CF7" s="39">
        <v>162.24</v>
      </c>
      <c r="CG7" s="39">
        <v>165.47</v>
      </c>
      <c r="CH7" s="39">
        <v>167.46</v>
      </c>
      <c r="CI7" s="39">
        <v>168.56</v>
      </c>
      <c r="CJ7" s="39">
        <v>167.1</v>
      </c>
      <c r="CK7" s="39">
        <v>166.4</v>
      </c>
      <c r="CL7" s="39">
        <v>53.72</v>
      </c>
      <c r="CM7" s="39">
        <v>51.9</v>
      </c>
      <c r="CN7" s="39">
        <v>52.1</v>
      </c>
      <c r="CO7" s="39">
        <v>51.9</v>
      </c>
      <c r="CP7" s="39">
        <v>51.6</v>
      </c>
      <c r="CQ7" s="39">
        <v>59.11</v>
      </c>
      <c r="CR7" s="39">
        <v>59.74</v>
      </c>
      <c r="CS7" s="39">
        <v>59.46</v>
      </c>
      <c r="CT7" s="39">
        <v>59.51</v>
      </c>
      <c r="CU7" s="39">
        <v>59.91</v>
      </c>
      <c r="CV7" s="39">
        <v>60.69</v>
      </c>
      <c r="CW7" s="39">
        <v>72.599999999999994</v>
      </c>
      <c r="CX7" s="39">
        <v>74.37</v>
      </c>
      <c r="CY7" s="39">
        <v>72.94</v>
      </c>
      <c r="CZ7" s="39">
        <v>71.66</v>
      </c>
      <c r="DA7" s="39">
        <v>72.19</v>
      </c>
      <c r="DB7" s="39">
        <v>87.91</v>
      </c>
      <c r="DC7" s="39">
        <v>87.28</v>
      </c>
      <c r="DD7" s="39">
        <v>87.41</v>
      </c>
      <c r="DE7" s="39">
        <v>87.08</v>
      </c>
      <c r="DF7" s="39">
        <v>87.26</v>
      </c>
      <c r="DG7" s="39">
        <v>89.82</v>
      </c>
      <c r="DH7" s="39">
        <v>51.68</v>
      </c>
      <c r="DI7" s="39">
        <v>50.38</v>
      </c>
      <c r="DJ7" s="39">
        <v>48.51</v>
      </c>
      <c r="DK7" s="39">
        <v>48.08</v>
      </c>
      <c r="DL7" s="39">
        <v>46.94</v>
      </c>
      <c r="DM7" s="39">
        <v>46.88</v>
      </c>
      <c r="DN7" s="39">
        <v>46.94</v>
      </c>
      <c r="DO7" s="39">
        <v>47.62</v>
      </c>
      <c r="DP7" s="39">
        <v>48.55</v>
      </c>
      <c r="DQ7" s="39">
        <v>49.2</v>
      </c>
      <c r="DR7" s="39">
        <v>50.19</v>
      </c>
      <c r="DS7" s="39">
        <v>31.5</v>
      </c>
      <c r="DT7" s="39">
        <v>31.81</v>
      </c>
      <c r="DU7" s="39">
        <v>36.229999999999997</v>
      </c>
      <c r="DV7" s="39">
        <v>36.92</v>
      </c>
      <c r="DW7" s="39">
        <v>38.58</v>
      </c>
      <c r="DX7" s="39">
        <v>13.39</v>
      </c>
      <c r="DY7" s="39">
        <v>14.48</v>
      </c>
      <c r="DZ7" s="39">
        <v>16.27</v>
      </c>
      <c r="EA7" s="39">
        <v>17.11</v>
      </c>
      <c r="EB7" s="39">
        <v>18.329999999999998</v>
      </c>
      <c r="EC7" s="39">
        <v>20.63</v>
      </c>
      <c r="ED7" s="39">
        <v>3.69</v>
      </c>
      <c r="EE7" s="39">
        <v>1.07</v>
      </c>
      <c r="EF7" s="39">
        <v>1.17</v>
      </c>
      <c r="EG7" s="39">
        <v>0.81</v>
      </c>
      <c r="EH7" s="39">
        <v>2.31</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2022-01-14T02:04:34Z</cp:lastPrinted>
  <dcterms:created xsi:type="dcterms:W3CDTF">2021-12-03T06:43:18Z</dcterms:created>
  <dcterms:modified xsi:type="dcterms:W3CDTF">2022-01-14T02:23:42Z</dcterms:modified>
  <cp:category/>
</cp:coreProperties>
</file>