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03 塩竈市★☆\02_修正後\"/>
    </mc:Choice>
  </mc:AlternateContent>
  <workbookProtection workbookAlgorithmName="SHA-512" workbookHashValue="V9gWuR3oRRJ/mvE52ffY17eYnhIbaN9cmFnzebD5EOMULoJfTEP8mhAlNKNSvlXa9jmeXAzqjgfvC0JjWLcUhg==" workbookSaltValue="gifCbCk5UBY2RvJW9B53Og==" workbookSpinCount="100000" lockStructure="1"/>
  <bookViews>
    <workbookView xWindow="0" yWindow="0" windowWidth="20490" windowHeight="73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R6" i="5"/>
  <c r="Q6" i="5"/>
  <c r="W10" i="4" s="1"/>
  <c r="P6" i="5"/>
  <c r="P10" i="4" s="1"/>
  <c r="O6" i="5"/>
  <c r="I10" i="4" s="1"/>
  <c r="N6" i="5"/>
  <c r="M6" i="5"/>
  <c r="AD8" i="4" s="1"/>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F85" i="4"/>
  <c r="E85" i="4"/>
  <c r="AD10" i="4"/>
  <c r="B10" i="4"/>
  <c r="AT8" i="4"/>
  <c r="AL8" i="4"/>
  <c r="W8" i="4"/>
  <c r="I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<sst xmlns="http://schemas.openxmlformats.org/spreadsheetml/2006/main" count="319" uniqueCount="117">
  <si>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</si>
  <si>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</si>
  <si>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</si>
  <si>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</si>
  <si>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</si>
  <si>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</si>
  <si>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</si>
  <si>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</si>
  <si>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</si>
  <si>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</si>
  <si>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</si>
  <si>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</si>
  <si>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</si>
  <si>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</si>
  <si>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</si>
  <si>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</si>
  <si>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</si>
  <si>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</si>
  <si>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</si>
  <si>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</si>
  <si>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</si>
  <si>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</si>
  <si>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</si>
  <si>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</si>
  <si>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</si>
  <si>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</si>
  <si>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</si>
  <si>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</si>
  <si>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</si>
  <si>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</si>
  <si>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</si>
  <si>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</si>
  <si>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</si>
  <si>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</si>
  <si>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</si>
  <si>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</si>
  <si>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</si>
  <si>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</si>
  <si>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</si>
  <si>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</si>
  <si>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</si>
  <si>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</si>
  <si>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</si>
  <si>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</si>
  <si>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</si>
  <si>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</si>
  <si>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</si>
  <si>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</si>
  <si>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</si>
  <si>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</si>
  <si>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</si>
  <si>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</si>
  <si>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</si>
  <si>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</si>
  <si>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</si>
  <si>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</si>
  <si>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</si>
  <si>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</si>
  <si>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</si>
  <si>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</si>
  <si>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</si>
  <si>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</si>
  <si>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</si>
  <si>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</si>
  <si>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</si>
  <si>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</si>
  <si>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</si>
  <si>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</si>
  <si>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</si>
  <si>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</si>
  <si>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</si>
  <si>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</si>
  <si>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</si>
  <si>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</si>
  <si>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</si>
  <si>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</si>
  <si>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</si>
  <si>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</si>
  <si>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</si>
  <si>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</si>
  <si>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</si>
  <si>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</si>
  <si>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</si>
  <si>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</si>
  <si>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</si>
  <si>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</si>
  <si>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</si>
  <si>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</si>
  <si>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</si>
  <si>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</si>
  <si>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</si>
  <si>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</si>
  <si>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</si>
  <si>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</si>
  <si>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</si>
  <si>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</si>
  <si>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</si>
  <si>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</si>
  <si>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</si>
  <si>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</si>
  <si>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</si>
  <si>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</si>
  <si>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</si>
  <si>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</si>
  <si>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</si>
  <si>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</si>
  <si>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</si>
  <si>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</si>
  <si>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</si>
  <si>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</si>
  <si>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</si>
  <si>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</si>
  <si>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</si>
  <si>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</si>
  <si>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①有形固定資産減価償却率は、類似団体と比較して小さくなっています。これは、災害復旧事業による管渠更新によると思われます。
　管渠の老朽化が進行しています。現在、ストックマネジメント計画を策定しており令和3年度完成予定であります。今後は、ストックマネジメント計画に基づく効率的かつ効果的な施設更新を実施していきます。</t>
    <phoneticPr fontId="4"/>
  </si>
  <si>
    <t>　本市漁業集落排水事業は、その立地が過疎化の進む離島という特殊条件から、新規の利用者の増加を見込むことが困難であるうえ、現状の処理区域内人口では経営自体が非常に困難であると言わざるを得ない。
　令和2年度に公共下水道事業と統合し公営企業会計へ移行したことから、今後は、統合した長期的な財政計画のもと、ストックマネジメント事業にとりくみ一層の事業運営の効率化に取り組む必要があります。</t>
    <rPh sb="1" eb="3">
      <t>ホンシ</t>
    </rPh>
    <rPh sb="3" eb="5">
      <t>ギョギョウ</t>
    </rPh>
    <rPh sb="5" eb="11">
      <t>シュウラクハイスイジギョウ</t>
    </rPh>
    <rPh sb="15" eb="17">
      <t>リッチ</t>
    </rPh>
    <rPh sb="18" eb="21">
      <t>カソカ</t>
    </rPh>
    <rPh sb="22" eb="23">
      <t>スス</t>
    </rPh>
    <rPh sb="24" eb="26">
      <t>リトウ</t>
    </rPh>
    <rPh sb="29" eb="31">
      <t>トクシュ</t>
    </rPh>
    <rPh sb="31" eb="33">
      <t>ジョウケン</t>
    </rPh>
    <rPh sb="36" eb="38">
      <t>シンキ</t>
    </rPh>
    <rPh sb="39" eb="41">
      <t>リヨウ</t>
    </rPh>
    <rPh sb="41" eb="42">
      <t>シャ</t>
    </rPh>
    <rPh sb="43" eb="45">
      <t>ゾウカ</t>
    </rPh>
    <rPh sb="46" eb="48">
      <t>ミコ</t>
    </rPh>
    <rPh sb="52" eb="54">
      <t>コンナン</t>
    </rPh>
    <rPh sb="60" eb="62">
      <t>ゲンジョウ</t>
    </rPh>
    <rPh sb="63" eb="65">
      <t>ショリ</t>
    </rPh>
    <rPh sb="65" eb="68">
      <t>クイキナイ</t>
    </rPh>
    <rPh sb="68" eb="70">
      <t>ジンコウ</t>
    </rPh>
    <rPh sb="72" eb="74">
      <t>ケイエイ</t>
    </rPh>
    <rPh sb="74" eb="76">
      <t>ジタイ</t>
    </rPh>
    <rPh sb="77" eb="79">
      <t>ヒジョウ</t>
    </rPh>
    <rPh sb="80" eb="82">
      <t>コンナン</t>
    </rPh>
    <rPh sb="86" eb="87">
      <t>イ</t>
    </rPh>
    <rPh sb="91" eb="92">
      <t>エ</t>
    </rPh>
    <rPh sb="103" eb="110">
      <t>コウキョウゲスイドウジギョウ</t>
    </rPh>
    <rPh sb="111" eb="113">
      <t>トウゴウ</t>
    </rPh>
    <rPh sb="130" eb="132">
      <t>コンゴ</t>
    </rPh>
    <rPh sb="134" eb="136">
      <t>トウゴウ</t>
    </rPh>
    <rPh sb="138" eb="141">
      <t>チョウキテキ</t>
    </rPh>
    <rPh sb="142" eb="144">
      <t>ザイセイ</t>
    </rPh>
    <rPh sb="144" eb="146">
      <t>ケイカク</t>
    </rPh>
    <phoneticPr fontId="4"/>
  </si>
  <si>
    <t>令和2年度から公営企業会計に移行しました。
①経常収支比率は、当該施設が過疎化の進む離島に存していることから、利用者の増加が見込めないため、基本的に100％未満で推移しているが、令和2年度は公営企業会計移行等に伴い他会計負担金が増となり100％を上回っています。
②累積欠損金比率は発生しておらず、健全な経営状態であります。
③流動比率は、100％を上回るため支払い能力は十分にあるとはいえます。これは、打ち切り決算による繰越事業の財源が含まれているためです。
④企業債残高対策事業規模比率は、類似団体と比較して高い数値となっています。今後は、ストックマネジメント計画に基づき慎重に検証します。
⑤経費回収率は類似団体と比較しても低いため、使用料の検証が必要となっています。使用料収入は、建設当初から本土地区と比べ安価に設置されていた経緯がありましたが、公共下水道事業と経営統合されたので、整合性を図ることも含めて検討していきます。
⑥汚水処理原価は、類似団体と比較して高い。過疎化島嶼のため、他地域と比べ人口規模に対して施設規模が相対的に大きいため維持コストが高いものと分析します。
⑦施設利用率は、類似団体と比較して高く、効率的に運用されているといえます。
⑧水洗化率は、類似団体と比較して高い数値となっています。</t>
    <rPh sb="23" eb="25">
      <t>ケイジョウ</t>
    </rPh>
    <rPh sb="89" eb="91">
      <t>レイワ</t>
    </rPh>
    <rPh sb="92" eb="94">
      <t>ネンド</t>
    </rPh>
    <rPh sb="95" eb="97">
      <t>コウエイ</t>
    </rPh>
    <rPh sb="97" eb="99">
      <t>キギョウ</t>
    </rPh>
    <rPh sb="99" eb="101">
      <t>カイケイ</t>
    </rPh>
    <rPh sb="101" eb="103">
      <t>イコウ</t>
    </rPh>
    <rPh sb="103" eb="104">
      <t>ナド</t>
    </rPh>
    <rPh sb="105" eb="106">
      <t>トモナ</t>
    </rPh>
    <rPh sb="166" eb="168">
      <t>リュウドウ</t>
    </rPh>
    <rPh sb="168" eb="170">
      <t>ヒリツ</t>
    </rPh>
    <rPh sb="177" eb="179">
      <t>ウワマワ</t>
    </rPh>
    <rPh sb="204" eb="205">
      <t>ウ</t>
    </rPh>
    <rPh sb="206" eb="207">
      <t>キ</t>
    </rPh>
    <rPh sb="208" eb="210">
      <t>ケッサン</t>
    </rPh>
    <rPh sb="213" eb="215">
      <t>クリコシ</t>
    </rPh>
    <rPh sb="215" eb="217">
      <t>ジギョウ</t>
    </rPh>
    <rPh sb="218" eb="220">
      <t>ザイゲン</t>
    </rPh>
    <rPh sb="221" eb="222">
      <t>フク</t>
    </rPh>
    <rPh sb="245" eb="247">
      <t>ヒリツ</t>
    </rPh>
    <rPh sb="270" eb="272">
      <t>コンゴ</t>
    </rPh>
    <rPh sb="284" eb="286">
      <t>ケイカク</t>
    </rPh>
    <rPh sb="287" eb="288">
      <t>モト</t>
    </rPh>
    <rPh sb="290" eb="292">
      <t>シンチョウ</t>
    </rPh>
    <rPh sb="293" eb="295">
      <t>ケンショウ</t>
    </rPh>
    <rPh sb="322" eb="325">
      <t>シヨウリョウ</t>
    </rPh>
    <rPh sb="326" eb="328">
      <t>ケンショウ</t>
    </rPh>
    <rPh sb="329" eb="331">
      <t>ヒツヨウ</t>
    </rPh>
    <rPh sb="339" eb="342">
      <t>シヨウリョウ</t>
    </rPh>
    <rPh sb="342" eb="344">
      <t>シュウニュウ</t>
    </rPh>
    <rPh sb="346" eb="348">
      <t>ケンセツ</t>
    </rPh>
    <rPh sb="348" eb="350">
      <t>トウショ</t>
    </rPh>
    <rPh sb="352" eb="354">
      <t>ホンド</t>
    </rPh>
    <rPh sb="354" eb="356">
      <t>チク</t>
    </rPh>
    <rPh sb="357" eb="358">
      <t>クラ</t>
    </rPh>
    <rPh sb="359" eb="361">
      <t>アンカ</t>
    </rPh>
    <rPh sb="362" eb="364">
      <t>セッチ</t>
    </rPh>
    <rPh sb="369" eb="371">
      <t>ケイイ</t>
    </rPh>
    <rPh sb="379" eb="386">
      <t>コウキョウゲスイドウジギョウ</t>
    </rPh>
    <rPh sb="387" eb="389">
      <t>ケイエイ</t>
    </rPh>
    <rPh sb="389" eb="391">
      <t>トウゴウ</t>
    </rPh>
    <rPh sb="397" eb="400">
      <t>セイゴウセイ</t>
    </rPh>
    <rPh sb="401" eb="402">
      <t>ハカ</t>
    </rPh>
    <rPh sb="406" eb="407">
      <t>フク</t>
    </rPh>
    <rPh sb="409" eb="411">
      <t>ケントウ</t>
    </rPh>
    <rPh sb="422" eb="423">
      <t>ゲン</t>
    </rPh>
    <rPh sb="515" eb="518">
      <t>コウリツテキ</t>
    </rPh>
    <rPh sb="519" eb="521">
      <t>ウンヨウ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</si>
</sst>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629-444A-A98E-0C06B9CCEF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c:v>
                </c:pt>
              </c:numCache>
            </c:numRef>
          </c:val>
          <c:smooth val="0"/>
          <c:extLst>
            <c:ext xmlns:c16="http://schemas.microsoft.com/office/drawing/2014/chart" uri="{C3380CC4-5D6E-409C-BE32-E72D297353CC}">
              <c16:uniqueId val="{00000001-F629-444A-A98E-0C06B9CCEF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24A1-42FE-B061-8F49AEDBEF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30.19</c:v>
                </c:pt>
              </c:numCache>
            </c:numRef>
          </c:val>
          <c:smooth val="0"/>
          <c:extLst>
            <c:ext xmlns:c16="http://schemas.microsoft.com/office/drawing/2014/chart" uri="{C3380CC4-5D6E-409C-BE32-E72D297353CC}">
              <c16:uniqueId val="{00000001-24A1-42FE-B061-8F49AEDBEF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CDD7-4301-980F-DB22077739C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79.09</c:v>
                </c:pt>
              </c:numCache>
            </c:numRef>
          </c:val>
          <c:smooth val="0"/>
          <c:extLst>
            <c:ext xmlns:c16="http://schemas.microsoft.com/office/drawing/2014/chart" uri="{C3380CC4-5D6E-409C-BE32-E72D297353CC}">
              <c16:uniqueId val="{00000001-CDD7-4301-980F-DB22077739C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278.45</c:v>
                </c:pt>
              </c:numCache>
            </c:numRef>
          </c:val>
          <c:extLst>
            <c:ext xmlns:c16="http://schemas.microsoft.com/office/drawing/2014/chart" uri="{C3380CC4-5D6E-409C-BE32-E72D297353CC}">
              <c16:uniqueId val="{00000000-B26F-4474-AFAA-A5807CEB568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101.18</c:v>
                </c:pt>
              </c:numCache>
            </c:numRef>
          </c:val>
          <c:smooth val="0"/>
          <c:extLst>
            <c:ext xmlns:c16="http://schemas.microsoft.com/office/drawing/2014/chart" uri="{C3380CC4-5D6E-409C-BE32-E72D297353CC}">
              <c16:uniqueId val="{00000001-B26F-4474-AFAA-A5807CEB568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3.33</c:v>
                </c:pt>
              </c:numCache>
            </c:numRef>
          </c:val>
          <c:extLst>
            <c:ext xmlns:c16="http://schemas.microsoft.com/office/drawing/2014/chart" uri="{C3380CC4-5D6E-409C-BE32-E72D297353CC}">
              <c16:uniqueId val="{00000000-B0C6-471A-839A-A6C752864D3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20.14</c:v>
                </c:pt>
              </c:numCache>
            </c:numRef>
          </c:val>
          <c:smooth val="0"/>
          <c:extLst>
            <c:ext xmlns:c16="http://schemas.microsoft.com/office/drawing/2014/chart" uri="{C3380CC4-5D6E-409C-BE32-E72D297353CC}">
              <c16:uniqueId val="{00000001-B0C6-471A-839A-A6C752864D3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830-49C3-AAAA-04868FD6874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830-49C3-AAAA-04868FD6874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D4A-498C-8BE1-20F8C47F93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140.63</c:v>
                </c:pt>
              </c:numCache>
            </c:numRef>
          </c:val>
          <c:smooth val="0"/>
          <c:extLst>
            <c:ext xmlns:c16="http://schemas.microsoft.com/office/drawing/2014/chart" uri="{C3380CC4-5D6E-409C-BE32-E72D297353CC}">
              <c16:uniqueId val="{00000001-0D4A-498C-8BE1-20F8C47F93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140.21</c:v>
                </c:pt>
              </c:numCache>
            </c:numRef>
          </c:val>
          <c:extLst>
            <c:ext xmlns:c16="http://schemas.microsoft.com/office/drawing/2014/chart" uri="{C3380CC4-5D6E-409C-BE32-E72D297353CC}">
              <c16:uniqueId val="{00000000-CE2D-4008-AB25-20F168718B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56.53</c:v>
                </c:pt>
              </c:numCache>
            </c:numRef>
          </c:val>
          <c:smooth val="0"/>
          <c:extLst>
            <c:ext xmlns:c16="http://schemas.microsoft.com/office/drawing/2014/chart" uri="{C3380CC4-5D6E-409C-BE32-E72D297353CC}">
              <c16:uniqueId val="{00000001-CE2D-4008-AB25-20F168718B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3473.99</c:v>
                </c:pt>
              </c:numCache>
            </c:numRef>
          </c:val>
          <c:extLst>
            <c:ext xmlns:c16="http://schemas.microsoft.com/office/drawing/2014/chart" uri="{C3380CC4-5D6E-409C-BE32-E72D297353CC}">
              <c16:uniqueId val="{00000000-A930-4898-BAF5-273C662784E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1095.52</c:v>
                </c:pt>
              </c:numCache>
            </c:numRef>
          </c:val>
          <c:smooth val="0"/>
          <c:extLst>
            <c:ext xmlns:c16="http://schemas.microsoft.com/office/drawing/2014/chart" uri="{C3380CC4-5D6E-409C-BE32-E72D297353CC}">
              <c16:uniqueId val="{00000001-A930-4898-BAF5-273C662784E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6.33</c:v>
                </c:pt>
              </c:numCache>
            </c:numRef>
          </c:val>
          <c:extLst>
            <c:ext xmlns:c16="http://schemas.microsoft.com/office/drawing/2014/chart" uri="{C3380CC4-5D6E-409C-BE32-E72D297353CC}">
              <c16:uniqueId val="{00000000-573B-450A-8A82-B236A4F510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39.64</c:v>
                </c:pt>
              </c:numCache>
            </c:numRef>
          </c:val>
          <c:smooth val="0"/>
          <c:extLst>
            <c:ext xmlns:c16="http://schemas.microsoft.com/office/drawing/2014/chart" uri="{C3380CC4-5D6E-409C-BE32-E72D297353CC}">
              <c16:uniqueId val="{00000001-573B-450A-8A82-B236A4F510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2876.08</c:v>
                </c:pt>
              </c:numCache>
            </c:numRef>
          </c:val>
          <c:extLst>
            <c:ext xmlns:c16="http://schemas.microsoft.com/office/drawing/2014/chart" uri="{C3380CC4-5D6E-409C-BE32-E72D297353CC}">
              <c16:uniqueId val="{00000000-D575-4188-AA01-1ABAB641CE4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449.72</c:v>
                </c:pt>
              </c:numCache>
            </c:numRef>
          </c:val>
          <c:smooth val="0"/>
          <c:extLst>
            <c:ext xmlns:c16="http://schemas.microsoft.com/office/drawing/2014/chart" uri="{C3380CC4-5D6E-409C-BE32-E72D297353CC}">
              <c16:uniqueId val="{00000001-D575-4188-AA01-1ABAB641CE4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塩竈市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53474</v>
      </c>
      <c r="AM8" s="51"/>
      <c r="AN8" s="51"/>
      <c r="AO8" s="51"/>
      <c r="AP8" s="51"/>
      <c r="AQ8" s="51"/>
      <c r="AR8" s="51"/>
      <c r="AS8" s="51"/>
      <c r="AT8" s="46">
        <f>データ!T6</f>
        <v>17.37</v>
      </c>
      <c r="AU8" s="46"/>
      <c r="AV8" s="46"/>
      <c r="AW8" s="46"/>
      <c r="AX8" s="46"/>
      <c r="AY8" s="46"/>
      <c r="AZ8" s="46"/>
      <c r="BA8" s="46"/>
      <c r="BB8" s="46">
        <f>データ!U6</f>
        <v>3078.53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75.489999999999995</v>
      </c>
      <c r="J10" s="46"/>
      <c r="K10" s="46"/>
      <c r="L10" s="46"/>
      <c r="M10" s="46"/>
      <c r="N10" s="46"/>
      <c r="O10" s="46"/>
      <c r="P10" s="46">
        <f>データ!P6</f>
        <v>0.28999999999999998</v>
      </c>
      <c r="Q10" s="46"/>
      <c r="R10" s="46"/>
      <c r="S10" s="46"/>
      <c r="T10" s="46"/>
      <c r="U10" s="46"/>
      <c r="V10" s="46"/>
      <c r="W10" s="46">
        <f>データ!Q6</f>
        <v>11.65</v>
      </c>
      <c r="X10" s="46"/>
      <c r="Y10" s="46"/>
      <c r="Z10" s="46"/>
      <c r="AA10" s="46"/>
      <c r="AB10" s="46"/>
      <c r="AC10" s="46"/>
      <c r="AD10" s="51">
        <f>データ!R6</f>
        <v>3300</v>
      </c>
      <c r="AE10" s="51"/>
      <c r="AF10" s="51"/>
      <c r="AG10" s="51"/>
      <c r="AH10" s="51"/>
      <c r="AI10" s="51"/>
      <c r="AJ10" s="51"/>
      <c r="AK10" s="2"/>
      <c r="AL10" s="51">
        <f>データ!V6</f>
        <v>155</v>
      </c>
      <c r="AM10" s="51"/>
      <c r="AN10" s="51"/>
      <c r="AO10" s="51"/>
      <c r="AP10" s="51"/>
      <c r="AQ10" s="51"/>
      <c r="AR10" s="51"/>
      <c r="AS10" s="51"/>
      <c r="AT10" s="46">
        <f>データ!W6</f>
        <v>0.12</v>
      </c>
      <c r="AU10" s="46"/>
      <c r="AV10" s="46"/>
      <c r="AW10" s="46"/>
      <c r="AX10" s="46"/>
      <c r="AY10" s="46"/>
      <c r="AZ10" s="46"/>
      <c r="BA10" s="46"/>
      <c r="BB10" s="46">
        <f>データ!X6</f>
        <v>1291.67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9wmXSe9uNl9FwDCzrkDRbcpsR6UO04yZ1x2M28fUXmOc3HKBFGcg8/5pYGhpXlJ1C/pyzTWm3WKkyI8UJ3BOaw==" saltValue="5y1hyf/w8AWW6pLwC4+Ft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42030</v>
      </c>
      <c r="D6" s="33">
        <f t="shared" si="3"/>
        <v>46</v>
      </c>
      <c r="E6" s="33">
        <f t="shared" si="3"/>
        <v>17</v>
      </c>
      <c r="F6" s="33">
        <f t="shared" si="3"/>
        <v>6</v>
      </c>
      <c r="G6" s="33">
        <f t="shared" si="3"/>
        <v>0</v>
      </c>
      <c r="H6" s="33" t="str">
        <f t="shared" si="3"/>
        <v>宮城県　塩竈市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75.489999999999995</v>
      </c>
      <c r="P6" s="34">
        <f t="shared" si="3"/>
        <v>0.28999999999999998</v>
      </c>
      <c r="Q6" s="34">
        <f t="shared" si="3"/>
        <v>11.65</v>
      </c>
      <c r="R6" s="34">
        <f t="shared" si="3"/>
        <v>3300</v>
      </c>
      <c r="S6" s="34">
        <f t="shared" si="3"/>
        <v>53474</v>
      </c>
      <c r="T6" s="34">
        <f t="shared" si="3"/>
        <v>17.37</v>
      </c>
      <c r="U6" s="34">
        <f t="shared" si="3"/>
        <v>3078.53</v>
      </c>
      <c r="V6" s="34">
        <f t="shared" si="3"/>
        <v>155</v>
      </c>
      <c r="W6" s="34">
        <f t="shared" si="3"/>
        <v>0.12</v>
      </c>
      <c r="X6" s="34">
        <f t="shared" si="3"/>
        <v>1291.67</v>
      </c>
      <c r="Y6" s="35" t="str">
        <f>IF(Y7="",NA(),Y7)</f>
        <v>-</v>
      </c>
      <c r="Z6" s="35" t="str">
        <f t="shared" ref="Z6:AH6" si="4">IF(Z7="",NA(),Z7)</f>
        <v>-</v>
      </c>
      <c r="AA6" s="35" t="str">
        <f t="shared" si="4"/>
        <v>-</v>
      </c>
      <c r="AB6" s="35" t="str">
        <f t="shared" si="4"/>
        <v>-</v>
      </c>
      <c r="AC6" s="35">
        <f t="shared" si="4"/>
        <v>278.45</v>
      </c>
      <c r="AD6" s="35" t="str">
        <f t="shared" si="4"/>
        <v>-</v>
      </c>
      <c r="AE6" s="35" t="str">
        <f t="shared" si="4"/>
        <v>-</v>
      </c>
      <c r="AF6" s="35" t="str">
        <f t="shared" si="4"/>
        <v>-</v>
      </c>
      <c r="AG6" s="35" t="str">
        <f t="shared" si="4"/>
        <v>-</v>
      </c>
      <c r="AH6" s="35">
        <f t="shared" si="4"/>
        <v>101.18</v>
      </c>
      <c r="AI6" s="34" t="str">
        <f>IF(AI7="","",IF(AI7="-","【-】","【"&amp;SUBSTITUTE(TEXT(AI7,"#,##0.00"),"-","△")&amp;"】"))</f>
        <v>【99.28】</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140.63</v>
      </c>
      <c r="AT6" s="34" t="str">
        <f>IF(AT7="","",IF(AT7="-","【-】","【"&amp;SUBSTITUTE(TEXT(AT7,"#,##0.00"),"-","△")&amp;"】"))</f>
        <v>【86.39】</v>
      </c>
      <c r="AU6" s="35" t="str">
        <f>IF(AU7="",NA(),AU7)</f>
        <v>-</v>
      </c>
      <c r="AV6" s="35" t="str">
        <f t="shared" ref="AV6:BD6" si="6">IF(AV7="",NA(),AV7)</f>
        <v>-</v>
      </c>
      <c r="AW6" s="35" t="str">
        <f t="shared" si="6"/>
        <v>-</v>
      </c>
      <c r="AX6" s="35" t="str">
        <f t="shared" si="6"/>
        <v>-</v>
      </c>
      <c r="AY6" s="35">
        <f t="shared" si="6"/>
        <v>140.21</v>
      </c>
      <c r="AZ6" s="35" t="str">
        <f t="shared" si="6"/>
        <v>-</v>
      </c>
      <c r="BA6" s="35" t="str">
        <f t="shared" si="6"/>
        <v>-</v>
      </c>
      <c r="BB6" s="35" t="str">
        <f t="shared" si="6"/>
        <v>-</v>
      </c>
      <c r="BC6" s="35" t="str">
        <f t="shared" si="6"/>
        <v>-</v>
      </c>
      <c r="BD6" s="35">
        <f t="shared" si="6"/>
        <v>56.53</v>
      </c>
      <c r="BE6" s="34" t="str">
        <f>IF(BE7="","",IF(BE7="-","【-】","【"&amp;SUBSTITUTE(TEXT(BE7,"#,##0.00"),"-","△")&amp;"】"))</f>
        <v>【58.47】</v>
      </c>
      <c r="BF6" s="35" t="str">
        <f>IF(BF7="",NA(),BF7)</f>
        <v>-</v>
      </c>
      <c r="BG6" s="35" t="str">
        <f t="shared" ref="BG6:BO6" si="7">IF(BG7="",NA(),BG7)</f>
        <v>-</v>
      </c>
      <c r="BH6" s="35" t="str">
        <f t="shared" si="7"/>
        <v>-</v>
      </c>
      <c r="BI6" s="35" t="str">
        <f t="shared" si="7"/>
        <v>-</v>
      </c>
      <c r="BJ6" s="35">
        <f t="shared" si="7"/>
        <v>3473.99</v>
      </c>
      <c r="BK6" s="35" t="str">
        <f t="shared" si="7"/>
        <v>-</v>
      </c>
      <c r="BL6" s="35" t="str">
        <f t="shared" si="7"/>
        <v>-</v>
      </c>
      <c r="BM6" s="35" t="str">
        <f t="shared" si="7"/>
        <v>-</v>
      </c>
      <c r="BN6" s="35" t="str">
        <f t="shared" si="7"/>
        <v>-</v>
      </c>
      <c r="BO6" s="35">
        <f t="shared" si="7"/>
        <v>1095.52</v>
      </c>
      <c r="BP6" s="34" t="str">
        <f>IF(BP7="","",IF(BP7="-","【-】","【"&amp;SUBSTITUTE(TEXT(BP7,"#,##0.00"),"-","△")&amp;"】"))</f>
        <v>【1,042.34】</v>
      </c>
      <c r="BQ6" s="35" t="str">
        <f>IF(BQ7="",NA(),BQ7)</f>
        <v>-</v>
      </c>
      <c r="BR6" s="35" t="str">
        <f t="shared" ref="BR6:BZ6" si="8">IF(BR7="",NA(),BR7)</f>
        <v>-</v>
      </c>
      <c r="BS6" s="35" t="str">
        <f t="shared" si="8"/>
        <v>-</v>
      </c>
      <c r="BT6" s="35" t="str">
        <f t="shared" si="8"/>
        <v>-</v>
      </c>
      <c r="BU6" s="35">
        <f t="shared" si="8"/>
        <v>6.33</v>
      </c>
      <c r="BV6" s="35" t="str">
        <f t="shared" si="8"/>
        <v>-</v>
      </c>
      <c r="BW6" s="35" t="str">
        <f t="shared" si="8"/>
        <v>-</v>
      </c>
      <c r="BX6" s="35" t="str">
        <f t="shared" si="8"/>
        <v>-</v>
      </c>
      <c r="BY6" s="35" t="str">
        <f t="shared" si="8"/>
        <v>-</v>
      </c>
      <c r="BZ6" s="35">
        <f t="shared" si="8"/>
        <v>39.64</v>
      </c>
      <c r="CA6" s="34" t="str">
        <f>IF(CA7="","",IF(CA7="-","【-】","【"&amp;SUBSTITUTE(TEXT(CA7,"#,##0.00"),"-","△")&amp;"】"))</f>
        <v>【42.60】</v>
      </c>
      <c r="CB6" s="35" t="str">
        <f>IF(CB7="",NA(),CB7)</f>
        <v>-</v>
      </c>
      <c r="CC6" s="35" t="str">
        <f t="shared" ref="CC6:CK6" si="9">IF(CC7="",NA(),CC7)</f>
        <v>-</v>
      </c>
      <c r="CD6" s="35" t="str">
        <f t="shared" si="9"/>
        <v>-</v>
      </c>
      <c r="CE6" s="35" t="str">
        <f t="shared" si="9"/>
        <v>-</v>
      </c>
      <c r="CF6" s="35">
        <f t="shared" si="9"/>
        <v>2876.08</v>
      </c>
      <c r="CG6" s="35" t="str">
        <f t="shared" si="9"/>
        <v>-</v>
      </c>
      <c r="CH6" s="35" t="str">
        <f t="shared" si="9"/>
        <v>-</v>
      </c>
      <c r="CI6" s="35" t="str">
        <f t="shared" si="9"/>
        <v>-</v>
      </c>
      <c r="CJ6" s="35" t="str">
        <f t="shared" si="9"/>
        <v>-</v>
      </c>
      <c r="CK6" s="35">
        <f t="shared" si="9"/>
        <v>449.72</v>
      </c>
      <c r="CL6" s="34" t="str">
        <f>IF(CL7="","",IF(CL7="-","【-】","【"&amp;SUBSTITUTE(TEXT(CL7,"#,##0.00"),"-","△")&amp;"】"))</f>
        <v>【410.22】</v>
      </c>
      <c r="CM6" s="35" t="str">
        <f>IF(CM7="",NA(),CM7)</f>
        <v>-</v>
      </c>
      <c r="CN6" s="35" t="str">
        <f t="shared" ref="CN6:CV6" si="10">IF(CN7="",NA(),CN7)</f>
        <v>-</v>
      </c>
      <c r="CO6" s="35" t="str">
        <f t="shared" si="10"/>
        <v>-</v>
      </c>
      <c r="CP6" s="35" t="str">
        <f t="shared" si="10"/>
        <v>-</v>
      </c>
      <c r="CQ6" s="35">
        <f t="shared" si="10"/>
        <v>100</v>
      </c>
      <c r="CR6" s="35" t="str">
        <f t="shared" si="10"/>
        <v>-</v>
      </c>
      <c r="CS6" s="35" t="str">
        <f t="shared" si="10"/>
        <v>-</v>
      </c>
      <c r="CT6" s="35" t="str">
        <f t="shared" si="10"/>
        <v>-</v>
      </c>
      <c r="CU6" s="35" t="str">
        <f t="shared" si="10"/>
        <v>-</v>
      </c>
      <c r="CV6" s="35">
        <f t="shared" si="10"/>
        <v>30.19</v>
      </c>
      <c r="CW6" s="34" t="str">
        <f>IF(CW7="","",IF(CW7="-","【-】","【"&amp;SUBSTITUTE(TEXT(CW7,"#,##0.00"),"-","△")&amp;"】"))</f>
        <v>【32.98】</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79.09</v>
      </c>
      <c r="DH6" s="34" t="str">
        <f>IF(DH7="","",IF(DH7="-","【-】","【"&amp;SUBSTITUTE(TEXT(DH7,"#,##0.00"),"-","△")&amp;"】"))</f>
        <v>【80.45】</v>
      </c>
      <c r="DI6" s="35" t="str">
        <f>IF(DI7="",NA(),DI7)</f>
        <v>-</v>
      </c>
      <c r="DJ6" s="35" t="str">
        <f t="shared" ref="DJ6:DR6" si="12">IF(DJ7="",NA(),DJ7)</f>
        <v>-</v>
      </c>
      <c r="DK6" s="35" t="str">
        <f t="shared" si="12"/>
        <v>-</v>
      </c>
      <c r="DL6" s="35" t="str">
        <f t="shared" si="12"/>
        <v>-</v>
      </c>
      <c r="DM6" s="35">
        <f t="shared" si="12"/>
        <v>3.33</v>
      </c>
      <c r="DN6" s="35" t="str">
        <f t="shared" si="12"/>
        <v>-</v>
      </c>
      <c r="DO6" s="35" t="str">
        <f t="shared" si="12"/>
        <v>-</v>
      </c>
      <c r="DP6" s="35" t="str">
        <f t="shared" si="12"/>
        <v>-</v>
      </c>
      <c r="DQ6" s="35" t="str">
        <f t="shared" si="12"/>
        <v>-</v>
      </c>
      <c r="DR6" s="35">
        <f t="shared" si="12"/>
        <v>20.14</v>
      </c>
      <c r="DS6" s="34" t="str">
        <f>IF(DS7="","",IF(DS7="-","【-】","【"&amp;SUBSTITUTE(TEXT(DS7,"#,##0.00"),"-","△")&amp;"】"))</f>
        <v>【23.36】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v>
      </c>
      <c r="EO6" s="34" t="str">
        <f>IF(EO7="","",IF(EO7="-","【-】","【"&amp;SUBSTITUTE(TEXT(EO7,"#,##0.00"),"-","△")&amp;"】"))</f>
        <v>【1.09】</v>
      </c>
    </row>
    <row r="7" spans="1:148" s="36" customFormat="1" x14ac:dyDescent="0.15">
      <c r="A7" s="28"/>
      <c r="B7" s="37">
        <v>2020</v>
      </c>
      <c r="C7" s="37">
        <v>42030</v>
      </c>
      <c r="D7" s="37">
        <v>46</v>
      </c>
      <c r="E7" s="37">
        <v>17</v>
      </c>
      <c r="F7" s="37">
        <v>6</v>
      </c>
      <c r="G7" s="37">
        <v>0</v>
      </c>
      <c r="H7" s="37" t="s">
        <v>96</v>
      </c>
      <c r="I7" s="37" t="s">
        <v>97</v>
      </c>
      <c r="J7" s="37" t="s">
        <v>98</v>
      </c>
      <c r="K7" s="37" t="s">
        <v>99</v>
      </c>
      <c r="L7" s="37" t="s">
        <v>100</v>
      </c>
      <c r="M7" s="37" t="s">
        <v>101</v>
      </c>
      <c r="N7" s="38" t="s">
        <v>102</v>
      </c>
      <c r="O7" s="38">
        <v>75.489999999999995</v>
      </c>
      <c r="P7" s="38">
        <v>0.28999999999999998</v>
      </c>
      <c r="Q7" s="38">
        <v>11.65</v>
      </c>
      <c r="R7" s="38">
        <v>3300</v>
      </c>
      <c r="S7" s="38">
        <v>53474</v>
      </c>
      <c r="T7" s="38">
        <v>17.37</v>
      </c>
      <c r="U7" s="38">
        <v>3078.53</v>
      </c>
      <c r="V7" s="38">
        <v>155</v>
      </c>
      <c r="W7" s="38">
        <v>0.12</v>
      </c>
      <c r="X7" s="38">
        <v>1291.67</v>
      </c>
      <c r="Y7" s="38" t="s">
        <v>102</v>
      </c>
      <c r="Z7" s="38" t="s">
        <v>102</v>
      </c>
      <c r="AA7" s="38" t="s">
        <v>102</v>
      </c>
      <c r="AB7" s="38" t="s">
        <v>102</v>
      </c>
      <c r="AC7" s="38">
        <v>278.45</v>
      </c>
      <c r="AD7" s="38" t="s">
        <v>102</v>
      </c>
      <c r="AE7" s="38" t="s">
        <v>102</v>
      </c>
      <c r="AF7" s="38" t="s">
        <v>102</v>
      </c>
      <c r="AG7" s="38" t="s">
        <v>102</v>
      </c>
      <c r="AH7" s="38">
        <v>101.18</v>
      </c>
      <c r="AI7" s="38">
        <v>99.28</v>
      </c>
      <c r="AJ7" s="38" t="s">
        <v>102</v>
      </c>
      <c r="AK7" s="38" t="s">
        <v>102</v>
      </c>
      <c r="AL7" s="38" t="s">
        <v>102</v>
      </c>
      <c r="AM7" s="38" t="s">
        <v>102</v>
      </c>
      <c r="AN7" s="38">
        <v>0</v>
      </c>
      <c r="AO7" s="38" t="s">
        <v>102</v>
      </c>
      <c r="AP7" s="38" t="s">
        <v>102</v>
      </c>
      <c r="AQ7" s="38" t="s">
        <v>102</v>
      </c>
      <c r="AR7" s="38" t="s">
        <v>102</v>
      </c>
      <c r="AS7" s="38">
        <v>140.63</v>
      </c>
      <c r="AT7" s="38">
        <v>86.39</v>
      </c>
      <c r="AU7" s="38" t="s">
        <v>102</v>
      </c>
      <c r="AV7" s="38" t="s">
        <v>102</v>
      </c>
      <c r="AW7" s="38" t="s">
        <v>102</v>
      </c>
      <c r="AX7" s="38" t="s">
        <v>102</v>
      </c>
      <c r="AY7" s="38">
        <v>140.21</v>
      </c>
      <c r="AZ7" s="38" t="s">
        <v>102</v>
      </c>
      <c r="BA7" s="38" t="s">
        <v>102</v>
      </c>
      <c r="BB7" s="38" t="s">
        <v>102</v>
      </c>
      <c r="BC7" s="38" t="s">
        <v>102</v>
      </c>
      <c r="BD7" s="38">
        <v>56.53</v>
      </c>
      <c r="BE7" s="38">
        <v>58.47</v>
      </c>
      <c r="BF7" s="38" t="s">
        <v>102</v>
      </c>
      <c r="BG7" s="38" t="s">
        <v>102</v>
      </c>
      <c r="BH7" s="38" t="s">
        <v>102</v>
      </c>
      <c r="BI7" s="38" t="s">
        <v>102</v>
      </c>
      <c r="BJ7" s="38">
        <v>3473.99</v>
      </c>
      <c r="BK7" s="38" t="s">
        <v>102</v>
      </c>
      <c r="BL7" s="38" t="s">
        <v>102</v>
      </c>
      <c r="BM7" s="38" t="s">
        <v>102</v>
      </c>
      <c r="BN7" s="38" t="s">
        <v>102</v>
      </c>
      <c r="BO7" s="38">
        <v>1095.52</v>
      </c>
      <c r="BP7" s="38">
        <v>1042.3399999999999</v>
      </c>
      <c r="BQ7" s="38" t="s">
        <v>102</v>
      </c>
      <c r="BR7" s="38" t="s">
        <v>102</v>
      </c>
      <c r="BS7" s="38" t="s">
        <v>102</v>
      </c>
      <c r="BT7" s="38" t="s">
        <v>102</v>
      </c>
      <c r="BU7" s="38">
        <v>6.33</v>
      </c>
      <c r="BV7" s="38" t="s">
        <v>102</v>
      </c>
      <c r="BW7" s="38" t="s">
        <v>102</v>
      </c>
      <c r="BX7" s="38" t="s">
        <v>102</v>
      </c>
      <c r="BY7" s="38" t="s">
        <v>102</v>
      </c>
      <c r="BZ7" s="38">
        <v>39.64</v>
      </c>
      <c r="CA7" s="38">
        <v>42.6</v>
      </c>
      <c r="CB7" s="38" t="s">
        <v>102</v>
      </c>
      <c r="CC7" s="38" t="s">
        <v>102</v>
      </c>
      <c r="CD7" s="38" t="s">
        <v>102</v>
      </c>
      <c r="CE7" s="38" t="s">
        <v>102</v>
      </c>
      <c r="CF7" s="38">
        <v>2876.08</v>
      </c>
      <c r="CG7" s="38" t="s">
        <v>102</v>
      </c>
      <c r="CH7" s="38" t="s">
        <v>102</v>
      </c>
      <c r="CI7" s="38" t="s">
        <v>102</v>
      </c>
      <c r="CJ7" s="38" t="s">
        <v>102</v>
      </c>
      <c r="CK7" s="38">
        <v>449.72</v>
      </c>
      <c r="CL7" s="38">
        <v>410.22</v>
      </c>
      <c r="CM7" s="38" t="s">
        <v>102</v>
      </c>
      <c r="CN7" s="38" t="s">
        <v>102</v>
      </c>
      <c r="CO7" s="38" t="s">
        <v>102</v>
      </c>
      <c r="CP7" s="38" t="s">
        <v>102</v>
      </c>
      <c r="CQ7" s="38">
        <v>100</v>
      </c>
      <c r="CR7" s="38" t="s">
        <v>102</v>
      </c>
      <c r="CS7" s="38" t="s">
        <v>102</v>
      </c>
      <c r="CT7" s="38" t="s">
        <v>102</v>
      </c>
      <c r="CU7" s="38" t="s">
        <v>102</v>
      </c>
      <c r="CV7" s="38">
        <v>30.19</v>
      </c>
      <c r="CW7" s="38">
        <v>32.979999999999997</v>
      </c>
      <c r="CX7" s="38" t="s">
        <v>102</v>
      </c>
      <c r="CY7" s="38" t="s">
        <v>102</v>
      </c>
      <c r="CZ7" s="38" t="s">
        <v>102</v>
      </c>
      <c r="DA7" s="38" t="s">
        <v>102</v>
      </c>
      <c r="DB7" s="38">
        <v>100</v>
      </c>
      <c r="DC7" s="38" t="s">
        <v>102</v>
      </c>
      <c r="DD7" s="38" t="s">
        <v>102</v>
      </c>
      <c r="DE7" s="38" t="s">
        <v>102</v>
      </c>
      <c r="DF7" s="38" t="s">
        <v>102</v>
      </c>
      <c r="DG7" s="38">
        <v>79.09</v>
      </c>
      <c r="DH7" s="38">
        <v>80.45</v>
      </c>
      <c r="DI7" s="38" t="s">
        <v>102</v>
      </c>
      <c r="DJ7" s="38" t="s">
        <v>102</v>
      </c>
      <c r="DK7" s="38" t="s">
        <v>102</v>
      </c>
      <c r="DL7" s="38" t="s">
        <v>102</v>
      </c>
      <c r="DM7" s="38">
        <v>3.33</v>
      </c>
      <c r="DN7" s="38" t="s">
        <v>102</v>
      </c>
      <c r="DO7" s="38" t="s">
        <v>102</v>
      </c>
      <c r="DP7" s="38" t="s">
        <v>102</v>
      </c>
      <c r="DQ7" s="38" t="s">
        <v>102</v>
      </c>
      <c r="DR7" s="38">
        <v>20.14</v>
      </c>
      <c r="DS7" s="38">
        <v>23.36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2022-02-14T23:46:31Z</cp:lastPrinted>
  <dcterms:created xsi:type="dcterms:W3CDTF">2021-12-03T07:35:59Z</dcterms:created>
  <dcterms:modified xsi:type="dcterms:W3CDTF">2022-02-15T00:23:47Z</dcterms:modified>
  <cp:category/>
</cp:coreProperties>
</file>