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03 塩竈市★☆\02_修正後\"/>
    </mc:Choice>
  </mc:AlternateContent>
  <workbookProtection workbookAlgorithmName="SHA-512" workbookHashValue="z6k5BoEeTNTx6RqbxNLP9Tj1Uw5FXqlOBTzf9dJ/BoYW20eztdsqPZhHwfErind4xdKckXP8fUC7W4Gu7zvLeQ==" workbookSaltValue="c5Ay1cBWSAILHiHTPE+MZw==" workbookSpinCount="100000" lockStructure="1"/>
  <bookViews>
    <workbookView xWindow="0" yWindow="0" windowWidth="20490" windowHeight="73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G85" i="4"/>
  <c r="F85" i="4"/>
  <c r="E85" i="4"/>
  <c r="BB10" i="4"/>
  <c r="AT10" i="4"/>
  <c r="AL10" i="4"/>
  <c r="I10" i="4"/>
  <c r="B10" i="4"/>
  <c r="BB8" i="4"/>
  <c r="AT8" i="4"/>
  <c r="AL8" i="4"/>
  <c r="W8" i="4"/>
  <c r="I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<sst xmlns="http://schemas.openxmlformats.org/spreadsheetml/2006/main" count="228" uniqueCount="115">
  <si>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</si>
  <si>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</si>
  <si>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</si>
  <si>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</si>
  <si>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</si>
  <si>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</si>
  <si>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</si>
  <si>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</si>
  <si>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</si>
  <si>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</si>
  <si>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</si>
  <si>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</si>
  <si>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</si>
  <si>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</si>
  <si>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</si>
  <si>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</si>
  <si>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</si>
  <si>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</si>
  <si>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</si>
  <si>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</si>
  <si>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</si>
  <si>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</si>
  <si>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</si>
  <si>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</si>
  <si>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</si>
  <si>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</si>
  <si>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</si>
  <si>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</si>
  <si>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</si>
  <si>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</si>
  <si>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</si>
  <si>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</si>
  <si>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</si>
  <si>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</si>
  <si>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</si>
  <si>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</si>
  <si>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</si>
  <si>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</si>
  <si>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</si>
  <si>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</si>
  <si>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</si>
  <si>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</si>
  <si>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</si>
  <si>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</si>
  <si>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</si>
  <si>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</si>
  <si>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</si>
  <si>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</si>
  <si>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</si>
  <si>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</si>
  <si>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</si>
  <si>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</si>
  <si>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</si>
  <si>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</si>
  <si>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</si>
  <si>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</si>
  <si>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</si>
  <si>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</si>
  <si>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</si>
  <si>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</si>
  <si>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</si>
  <si>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</si>
  <si>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</si>
  <si>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</si>
  <si>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</si>
  <si>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</si>
  <si>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</si>
  <si>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</si>
  <si>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</si>
  <si>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</si>
  <si>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</si>
  <si>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</si>
  <si>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</si>
  <si>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</si>
  <si>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</si>
  <si>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</si>
  <si>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</si>
  <si>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</si>
  <si>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</si>
  <si>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</si>
  <si>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</si>
  <si>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</si>
  <si>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</si>
  <si>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</si>
  <si>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</si>
  <si>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</si>
  <si>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</si>
  <si>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</si>
  <si>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</si>
  <si>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</si>
  <si>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</si>
  <si>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</si>
  <si>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</si>
  <si>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</si>
  <si>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</si>
  <si>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</si>
  <si>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</si>
  <si>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</si>
  <si>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</si>
  <si>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</si>
  <si>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</si>
  <si>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</si>
  <si>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</si>
  <si>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</si>
  <si>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</si>
  <si>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</si>
  <si>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</si>
  <si>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</si>
  <si>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</si>
  <si>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</si>
  <si>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</si>
  <si>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</si>
  <si>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水道事業の財政状況は、経常収支比率及び流動比率並びに料金回収率に表れているとおり、概ね良好な状況となっています。その反面、有形固定資産減価償却率や管路経年化率が上昇傾向にあり、類似団体と比較して必要な更新投資が不足していることが表れています。
　老朽施設の更新において、人口減少及びに社会動態の変化に合わせたダウンサイジングを図り、また、給水収益の減少を考慮し将来の負担を縮小するため、企業債の発行額を検討し、効率的な施設更新が必要となっています。</t>
    <rPh sb="204" eb="206">
      <t>ケントウ</t>
    </rPh>
    <phoneticPr fontId="4"/>
  </si>
  <si>
    <t>①経常収支比率は、100％を上回っており、健全な経営状態といえますが、施設の老朽化対策及び人口減少並びに給水収益減少の影響を考慮し、今後さらなる費用の縮減に努めていく必要があるといえます。
②累積欠損金は発生しておらず、健全な経営状態であるといえます。
③流動比率は、100％以上を維持しており、短期債務に対する支払い能力は十分にあるといえます。
④企業債残高対給水収益比率は、設備投資の増加により、昨年と比較し増加しています。今後、類似団体の平均値を目標に、企業債の発行について検討していく必要があるといえます。
⑤料金回収率は、100％を上回っており、事業運営に必要な経費を料金収入にて賄うことができています。
⑥給水原価は、有収水量が73千㎥増加したことにより5.26ポイント減少していますが、類似団体平均値を上回る水準となっているため、今後も事業の効率化を行い費用を抑えていく必要があります。
⑦施設利用率は、1日平均配水量が77㎥増加したものの、類似団体平均値より下回っております。今後給水人口の減少及び水需要の動向を踏まえ、施設規模の検討が必要と考えています。
⑧有収率は、昨年0.89%と増加したももの、類似団体と比較し平均値を下回っているため、今後も計画的な配水管の更新と漏水防止対策を進めていく必要があります。</t>
    <rPh sb="200" eb="202">
      <t>スイイ</t>
    </rPh>
    <rPh sb="203" eb="205">
      <t>コウリョ</t>
    </rPh>
    <rPh sb="207" eb="209">
      <t>ジギョウ</t>
    </rPh>
    <rPh sb="209" eb="211">
      <t>キボ</t>
    </rPh>
    <rPh sb="212" eb="214">
      <t>ミア</t>
    </rPh>
    <rPh sb="217" eb="219">
      <t>ルイジ</t>
    </rPh>
    <rPh sb="219" eb="221">
      <t>ダンタイ</t>
    </rPh>
    <rPh sb="222" eb="225">
      <t>ヘイキンチ</t>
    </rPh>
    <rPh sb="226" eb="228">
      <t>モクヒョウ</t>
    </rPh>
    <rPh sb="230" eb="232">
      <t>キギョウ</t>
    </rPh>
    <rPh sb="232" eb="233">
      <t>サイ</t>
    </rPh>
    <rPh sb="234" eb="236">
      <t>ハッコウ</t>
    </rPh>
    <rPh sb="246" eb="248">
      <t>ヒツヨウ</t>
    </rPh>
    <rPh sb="302" eb="304">
      <t>ゾウカ</t>
    </rPh>
    <rPh sb="319" eb="321">
      <t>ゲンショウ</t>
    </rPh>
    <rPh sb="398" eb="400">
      <t>ゾウカ</t>
    </rPh>
    <rPh sb="406" eb="408">
      <t>ルイジ</t>
    </rPh>
    <rPh sb="408" eb="410">
      <t>ダンタイ</t>
    </rPh>
    <rPh sb="410" eb="412">
      <t>ヘイキン</t>
    </rPh>
    <rPh sb="412" eb="413">
      <t>チ</t>
    </rPh>
    <rPh sb="415" eb="417">
      <t>シタマワ</t>
    </rPh>
    <rPh sb="448" eb="450">
      <t>キボ</t>
    </rPh>
    <rPh sb="451" eb="453">
      <t>ケントウ</t>
    </rPh>
    <rPh sb="479" eb="481">
      <t>ゾウカ</t>
    </rPh>
    <phoneticPr fontId="4"/>
  </si>
  <si>
    <t>①有形固定資産減価償却率は、類似団体平均値を上回っており、類似団体と比較し、老朽化が進んでいる状態といえます。
②管路経年化率は、類似団体平均値を大きく上回っており、類似団体と比べて大幅に老朽化が進んでいる状況といえます。
③管路更新率は、類似団体平均値と比較し上回っているものの、管路経年化率の数値のとおり、管路の老朽化が進んでおり、今後も管路更新を行っていく必要があります。</t>
    <rPh sb="11" eb="12">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</si>
</sst>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0.46</c:v>
                </c:pt>
                <c:pt idx="1">
                  <c:v>1.38</c:v>
                </c:pt>
                <c:pt idx="2">
                  <c:v>0.85</c:v>
                </c:pt>
                <c:pt idx="3">
                  <c:v>1.04</c:v>
                </c:pt>
                <c:pt idx="4">
                  <c:v>1.07</c:v>
                </c:pt>
              </c:numCache>
            </c:numRef>
          </c:val>
          <c:extLst>
            <c:ext xmlns:c16="http://schemas.microsoft.com/office/drawing/2014/chart" uri="{C3380CC4-5D6E-409C-BE32-E72D297353CC}">
              <c16:uniqueId val="{00000000-A436-4A44-9285-F036F89BAC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A436-4A44-9285-F036F89BAC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62.31</c:v>
                </c:pt>
                <c:pt idx="1">
                  <c:v>61.6</c:v>
                </c:pt>
                <c:pt idx="2">
                  <c:v>60.81</c:v>
                </c:pt>
                <c:pt idx="3">
                  <c:v>59.19</c:v>
                </c:pt>
                <c:pt idx="4">
                  <c:v>59.42</c:v>
                </c:pt>
              </c:numCache>
            </c:numRef>
          </c:val>
          <c:extLst>
            <c:ext xmlns:c16="http://schemas.microsoft.com/office/drawing/2014/chart" uri="{C3380CC4-5D6E-409C-BE32-E72D297353CC}">
              <c16:uniqueId val="{00000000-D4B4-43FF-898C-92EDD5E30EE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D4B4-43FF-898C-92EDD5E30EE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85.33</c:v>
                </c:pt>
                <c:pt idx="1">
                  <c:v>86.12</c:v>
                </c:pt>
                <c:pt idx="2">
                  <c:v>86.15</c:v>
                </c:pt>
                <c:pt idx="3">
                  <c:v>86.23</c:v>
                </c:pt>
                <c:pt idx="4">
                  <c:v>87.12</c:v>
                </c:pt>
              </c:numCache>
            </c:numRef>
          </c:val>
          <c:extLst>
            <c:ext xmlns:c16="http://schemas.microsoft.com/office/drawing/2014/chart" uri="{C3380CC4-5D6E-409C-BE32-E72D297353CC}">
              <c16:uniqueId val="{00000000-8C55-4AB2-BCDC-651E28581C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8C55-4AB2-BCDC-651E28581C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123.74</c:v>
                </c:pt>
                <c:pt idx="1">
                  <c:v>120.37</c:v>
                </c:pt>
                <c:pt idx="2">
                  <c:v>121.61</c:v>
                </c:pt>
                <c:pt idx="3">
                  <c:v>121.64</c:v>
                </c:pt>
                <c:pt idx="4">
                  <c:v>124.94</c:v>
                </c:pt>
              </c:numCache>
            </c:numRef>
          </c:val>
          <c:extLst>
            <c:ext xmlns:c16="http://schemas.microsoft.com/office/drawing/2014/chart" uri="{C3380CC4-5D6E-409C-BE32-E72D297353CC}">
              <c16:uniqueId val="{00000000-9C2D-49A6-8AD5-2EE3F47D94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9C2D-49A6-8AD5-2EE3F47D94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50.78</c:v>
                </c:pt>
                <c:pt idx="1">
                  <c:v>49.88</c:v>
                </c:pt>
                <c:pt idx="2">
                  <c:v>50.61</c:v>
                </c:pt>
                <c:pt idx="3">
                  <c:v>51.37</c:v>
                </c:pt>
                <c:pt idx="4">
                  <c:v>52.23</c:v>
                </c:pt>
              </c:numCache>
            </c:numRef>
          </c:val>
          <c:extLst>
            <c:ext xmlns:c16="http://schemas.microsoft.com/office/drawing/2014/chart" uri="{C3380CC4-5D6E-409C-BE32-E72D297353CC}">
              <c16:uniqueId val="{00000000-7352-413F-A81D-25BC1E834A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7352-413F-A81D-25BC1E834A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33.01</c:v>
                </c:pt>
                <c:pt idx="1">
                  <c:v>33.049999999999997</c:v>
                </c:pt>
                <c:pt idx="2">
                  <c:v>34.43</c:v>
                </c:pt>
                <c:pt idx="3">
                  <c:v>34.49</c:v>
                </c:pt>
                <c:pt idx="4">
                  <c:v>37.090000000000003</c:v>
                </c:pt>
              </c:numCache>
            </c:numRef>
          </c:val>
          <c:extLst>
            <c:ext xmlns:c16="http://schemas.microsoft.com/office/drawing/2014/chart" uri="{C3380CC4-5D6E-409C-BE32-E72D297353CC}">
              <c16:uniqueId val="{00000000-90BE-4502-8A8F-C59C04F9CB9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90BE-4502-8A8F-C59C04F9CB9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76-441C-A93E-A8CCC954A9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9976-441C-A93E-A8CCC954A9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271.44</c:v>
                </c:pt>
                <c:pt idx="1">
                  <c:v>280.43</c:v>
                </c:pt>
                <c:pt idx="2">
                  <c:v>265.48</c:v>
                </c:pt>
                <c:pt idx="3">
                  <c:v>351.87</c:v>
                </c:pt>
                <c:pt idx="4">
                  <c:v>299</c:v>
                </c:pt>
              </c:numCache>
            </c:numRef>
          </c:val>
          <c:extLst>
            <c:ext xmlns:c16="http://schemas.microsoft.com/office/drawing/2014/chart" uri="{C3380CC4-5D6E-409C-BE32-E72D297353CC}">
              <c16:uniqueId val="{00000000-38F0-46C5-8374-A7E7EA931F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38F0-46C5-8374-A7E7EA931F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342.85</c:v>
                </c:pt>
                <c:pt idx="1">
                  <c:v>339.04</c:v>
                </c:pt>
                <c:pt idx="2">
                  <c:v>317.52</c:v>
                </c:pt>
                <c:pt idx="3">
                  <c:v>321.16000000000003</c:v>
                </c:pt>
                <c:pt idx="4">
                  <c:v>346.73</c:v>
                </c:pt>
              </c:numCache>
            </c:numRef>
          </c:val>
          <c:extLst>
            <c:ext xmlns:c16="http://schemas.microsoft.com/office/drawing/2014/chart" uri="{C3380CC4-5D6E-409C-BE32-E72D297353CC}">
              <c16:uniqueId val="{00000000-D1CA-418D-AAB3-522B76316B5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D1CA-418D-AAB3-522B76316B5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118.46</c:v>
                </c:pt>
                <c:pt idx="1">
                  <c:v>115.61</c:v>
                </c:pt>
                <c:pt idx="2">
                  <c:v>117.05</c:v>
                </c:pt>
                <c:pt idx="3">
                  <c:v>116.71</c:v>
                </c:pt>
                <c:pt idx="4">
                  <c:v>116.93</c:v>
                </c:pt>
              </c:numCache>
            </c:numRef>
          </c:val>
          <c:extLst>
            <c:ext xmlns:c16="http://schemas.microsoft.com/office/drawing/2014/chart" uri="{C3380CC4-5D6E-409C-BE32-E72D297353CC}">
              <c16:uniqueId val="{00000000-3D4F-4871-801A-9A7951B5C4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3D4F-4871-801A-9A7951B5C4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178.57</c:v>
                </c:pt>
                <c:pt idx="1">
                  <c:v>183.31</c:v>
                </c:pt>
                <c:pt idx="2">
                  <c:v>186.33</c:v>
                </c:pt>
                <c:pt idx="3">
                  <c:v>187.26</c:v>
                </c:pt>
                <c:pt idx="4">
                  <c:v>182</c:v>
                </c:pt>
              </c:numCache>
            </c:numRef>
          </c:val>
          <c:extLst>
            <c:ext xmlns:c16="http://schemas.microsoft.com/office/drawing/2014/chart" uri="{C3380CC4-5D6E-409C-BE32-E72D297353CC}">
              <c16:uniqueId val="{00000000-C784-4187-BDC9-228520F142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C784-4187-BDC9-228520F142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34"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塩竈市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53474</v>
      </c>
      <c r="AM8" s="61"/>
      <c r="AN8" s="61"/>
      <c r="AO8" s="61"/>
      <c r="AP8" s="61"/>
      <c r="AQ8" s="61"/>
      <c r="AR8" s="61"/>
      <c r="AS8" s="61"/>
      <c r="AT8" s="52">
        <f>データ!$S$6</f>
        <v>17.37</v>
      </c>
      <c r="AU8" s="53"/>
      <c r="AV8" s="53"/>
      <c r="AW8" s="53"/>
      <c r="AX8" s="53"/>
      <c r="AY8" s="53"/>
      <c r="AZ8" s="53"/>
      <c r="BA8" s="53"/>
      <c r="BB8" s="54">
        <f>データ!$T$6</f>
        <v>3078.53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62.38</v>
      </c>
      <c r="J10" s="53"/>
      <c r="K10" s="53"/>
      <c r="L10" s="53"/>
      <c r="M10" s="53"/>
      <c r="N10" s="53"/>
      <c r="O10" s="64"/>
      <c r="P10" s="54">
        <f>データ!$P$6</f>
        <v>100</v>
      </c>
      <c r="Q10" s="54"/>
      <c r="R10" s="54"/>
      <c r="S10" s="54"/>
      <c r="T10" s="54"/>
      <c r="U10" s="54"/>
      <c r="V10" s="54"/>
      <c r="W10" s="61">
        <f>データ!$Q$6</f>
        <v>3608</v>
      </c>
      <c r="X10" s="61"/>
      <c r="Y10" s="61"/>
      <c r="Z10" s="61"/>
      <c r="AA10" s="61"/>
      <c r="AB10" s="61"/>
      <c r="AC10" s="61"/>
      <c r="AD10" s="2"/>
      <c r="AE10" s="2"/>
      <c r="AF10" s="2"/>
      <c r="AG10" s="2"/>
      <c r="AH10" s="4"/>
      <c r="AI10" s="4"/>
      <c r="AJ10" s="4"/>
      <c r="AK10" s="4"/>
      <c r="AL10" s="61">
        <f>データ!$U$6</f>
        <v>59403</v>
      </c>
      <c r="AM10" s="61"/>
      <c r="AN10" s="61"/>
      <c r="AO10" s="61"/>
      <c r="AP10" s="61"/>
      <c r="AQ10" s="61"/>
      <c r="AR10" s="61"/>
      <c r="AS10" s="61"/>
      <c r="AT10" s="52">
        <f>データ!$V$6</f>
        <v>18.600000000000001</v>
      </c>
      <c r="AU10" s="53"/>
      <c r="AV10" s="53"/>
      <c r="AW10" s="53"/>
      <c r="AX10" s="53"/>
      <c r="AY10" s="53"/>
      <c r="AZ10" s="53"/>
      <c r="BA10" s="53"/>
      <c r="BB10" s="54">
        <f>データ!$W$6</f>
        <v>3193.71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AGjEcGVoqMijJ0AvShMerTHbih4fhNkI2T7k6XxIGSpbLAqK4g0SIZcc1EkQH3g0r59lZu6Dk7ohADyWO04/A==" saltValue="mQbzrJWe62vTYHXQfecVo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42030</v>
      </c>
      <c r="D6" s="34">
        <f t="shared" si="3"/>
        <v>46</v>
      </c>
      <c r="E6" s="34">
        <f t="shared" si="3"/>
        <v>1</v>
      </c>
      <c r="F6" s="34">
        <f t="shared" si="3"/>
        <v>0</v>
      </c>
      <c r="G6" s="34">
        <f t="shared" si="3"/>
        <v>1</v>
      </c>
      <c r="H6" s="34" t="str">
        <f t="shared" si="3"/>
        <v>宮城県　塩竈市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62.38</v>
      </c>
      <c r="P6" s="35">
        <f t="shared" si="3"/>
        <v>100</v>
      </c>
      <c r="Q6" s="35">
        <f t="shared" si="3"/>
        <v>3608</v>
      </c>
      <c r="R6" s="35">
        <f t="shared" si="3"/>
        <v>53474</v>
      </c>
      <c r="S6" s="35">
        <f t="shared" si="3"/>
        <v>17.37</v>
      </c>
      <c r="T6" s="35">
        <f t="shared" si="3"/>
        <v>3078.53</v>
      </c>
      <c r="U6" s="35">
        <f t="shared" si="3"/>
        <v>59403</v>
      </c>
      <c r="V6" s="35">
        <f t="shared" si="3"/>
        <v>18.600000000000001</v>
      </c>
      <c r="W6" s="35">
        <f t="shared" si="3"/>
        <v>3193.71</v>
      </c>
      <c r="X6" s="36">
        <f>IF(X7="",NA(),X7)</f>
        <v>123.74</v>
      </c>
      <c r="Y6" s="36">
        <f t="shared" ref="Y6:AG6" si="4">IF(Y7="",NA(),Y7)</f>
        <v>120.37</v>
      </c>
      <c r="Z6" s="36">
        <f t="shared" si="4"/>
        <v>121.61</v>
      </c>
      <c r="AA6" s="36">
        <f t="shared" si="4"/>
        <v>121.64</v>
      </c>
      <c r="AB6" s="36">
        <f t="shared" si="4"/>
        <v>124.94</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271.44</v>
      </c>
      <c r="AU6" s="36">
        <f t="shared" ref="AU6:BC6" si="6">IF(AU7="",NA(),AU7)</f>
        <v>280.43</v>
      </c>
      <c r="AV6" s="36">
        <f t="shared" si="6"/>
        <v>265.48</v>
      </c>
      <c r="AW6" s="36">
        <f t="shared" si="6"/>
        <v>351.87</v>
      </c>
      <c r="AX6" s="36">
        <f t="shared" si="6"/>
        <v>299</v>
      </c>
      <c r="AY6" s="36">
        <f t="shared" si="6"/>
        <v>357.82</v>
      </c>
      <c r="AZ6" s="36">
        <f t="shared" si="6"/>
        <v>355.5</v>
      </c>
      <c r="BA6" s="36">
        <f t="shared" si="6"/>
        <v>349.83</v>
      </c>
      <c r="BB6" s="36">
        <f t="shared" si="6"/>
        <v>360.86</v>
      </c>
      <c r="BC6" s="36">
        <f t="shared" si="6"/>
        <v>350.79</v>
      </c>
      <c r="BD6" s="35" t="str">
        <f>IF(BD7="","",IF(BD7="-","【-】","【"&amp;SUBSTITUTE(TEXT(BD7,"#,##0.00"),"-","△")&amp;"】"))</f>
        <v>【260.31】</v>
      </c>
      <c r="BE6" s="36">
        <f>IF(BE7="",NA(),BE7)</f>
        <v>342.85</v>
      </c>
      <c r="BF6" s="36">
        <f t="shared" ref="BF6:BN6" si="7">IF(BF7="",NA(),BF7)</f>
        <v>339.04</v>
      </c>
      <c r="BG6" s="36">
        <f t="shared" si="7"/>
        <v>317.52</v>
      </c>
      <c r="BH6" s="36">
        <f t="shared" si="7"/>
        <v>321.16000000000003</v>
      </c>
      <c r="BI6" s="36">
        <f t="shared" si="7"/>
        <v>346.73</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118.46</v>
      </c>
      <c r="BQ6" s="36">
        <f t="shared" ref="BQ6:BY6" si="8">IF(BQ7="",NA(),BQ7)</f>
        <v>115.61</v>
      </c>
      <c r="BR6" s="36">
        <f t="shared" si="8"/>
        <v>117.05</v>
      </c>
      <c r="BS6" s="36">
        <f t="shared" si="8"/>
        <v>116.71</v>
      </c>
      <c r="BT6" s="36">
        <f t="shared" si="8"/>
        <v>116.93</v>
      </c>
      <c r="BU6" s="36">
        <f t="shared" si="8"/>
        <v>106.01</v>
      </c>
      <c r="BV6" s="36">
        <f t="shared" si="8"/>
        <v>104.57</v>
      </c>
      <c r="BW6" s="36">
        <f t="shared" si="8"/>
        <v>103.54</v>
      </c>
      <c r="BX6" s="36">
        <f t="shared" si="8"/>
        <v>103.32</v>
      </c>
      <c r="BY6" s="36">
        <f t="shared" si="8"/>
        <v>100.85</v>
      </c>
      <c r="BZ6" s="35" t="str">
        <f>IF(BZ7="","",IF(BZ7="-","【-】","【"&amp;SUBSTITUTE(TEXT(BZ7,"#,##0.00"),"-","△")&amp;"】"))</f>
        <v>【100.05】</v>
      </c>
      <c r="CA6" s="36">
        <f>IF(CA7="",NA(),CA7)</f>
        <v>178.57</v>
      </c>
      <c r="CB6" s="36">
        <f t="shared" ref="CB6:CJ6" si="9">IF(CB7="",NA(),CB7)</f>
        <v>183.31</v>
      </c>
      <c r="CC6" s="36">
        <f t="shared" si="9"/>
        <v>186.33</v>
      </c>
      <c r="CD6" s="36">
        <f t="shared" si="9"/>
        <v>187.26</v>
      </c>
      <c r="CE6" s="36">
        <f t="shared" si="9"/>
        <v>182</v>
      </c>
      <c r="CF6" s="36">
        <f t="shared" si="9"/>
        <v>162.24</v>
      </c>
      <c r="CG6" s="36">
        <f t="shared" si="9"/>
        <v>165.47</v>
      </c>
      <c r="CH6" s="36">
        <f t="shared" si="9"/>
        <v>167.46</v>
      </c>
      <c r="CI6" s="36">
        <f t="shared" si="9"/>
        <v>168.56</v>
      </c>
      <c r="CJ6" s="36">
        <f t="shared" si="9"/>
        <v>167.1</v>
      </c>
      <c r="CK6" s="35" t="str">
        <f>IF(CK7="","",IF(CK7="-","【-】","【"&amp;SUBSTITUTE(TEXT(CK7,"#,##0.00"),"-","△")&amp;"】"))</f>
        <v>【166.40】</v>
      </c>
      <c r="CL6" s="36">
        <f>IF(CL7="",NA(),CL7)</f>
        <v>62.31</v>
      </c>
      <c r="CM6" s="36">
        <f t="shared" ref="CM6:CU6" si="10">IF(CM7="",NA(),CM7)</f>
        <v>61.6</v>
      </c>
      <c r="CN6" s="36">
        <f t="shared" si="10"/>
        <v>60.81</v>
      </c>
      <c r="CO6" s="36">
        <f t="shared" si="10"/>
        <v>59.19</v>
      </c>
      <c r="CP6" s="36">
        <f t="shared" si="10"/>
        <v>59.42</v>
      </c>
      <c r="CQ6" s="36">
        <f t="shared" si="10"/>
        <v>59.11</v>
      </c>
      <c r="CR6" s="36">
        <f t="shared" si="10"/>
        <v>59.74</v>
      </c>
      <c r="CS6" s="36">
        <f t="shared" si="10"/>
        <v>59.46</v>
      </c>
      <c r="CT6" s="36">
        <f t="shared" si="10"/>
        <v>59.51</v>
      </c>
      <c r="CU6" s="36">
        <f t="shared" si="10"/>
        <v>59.91</v>
      </c>
      <c r="CV6" s="35" t="str">
        <f>IF(CV7="","",IF(CV7="-","【-】","【"&amp;SUBSTITUTE(TEXT(CV7,"#,##0.00"),"-","△")&amp;"】"))</f>
        <v>【60.69】</v>
      </c>
      <c r="CW6" s="36">
        <f>IF(CW7="",NA(),CW7)</f>
        <v>85.33</v>
      </c>
      <c r="CX6" s="36">
        <f t="shared" ref="CX6:DF6" si="11">IF(CX7="",NA(),CX7)</f>
        <v>86.12</v>
      </c>
      <c r="CY6" s="36">
        <f t="shared" si="11"/>
        <v>86.15</v>
      </c>
      <c r="CZ6" s="36">
        <f t="shared" si="11"/>
        <v>86.23</v>
      </c>
      <c r="DA6" s="36">
        <f t="shared" si="11"/>
        <v>87.12</v>
      </c>
      <c r="DB6" s="36">
        <f t="shared" si="11"/>
        <v>87.91</v>
      </c>
      <c r="DC6" s="36">
        <f t="shared" si="11"/>
        <v>87.28</v>
      </c>
      <c r="DD6" s="36">
        <f t="shared" si="11"/>
        <v>87.41</v>
      </c>
      <c r="DE6" s="36">
        <f t="shared" si="11"/>
        <v>87.08</v>
      </c>
      <c r="DF6" s="36">
        <f t="shared" si="11"/>
        <v>87.26</v>
      </c>
      <c r="DG6" s="35" t="str">
        <f>IF(DG7="","",IF(DG7="-","【-】","【"&amp;SUBSTITUTE(TEXT(DG7,"#,##0.00"),"-","△")&amp;"】"))</f>
        <v>【89.82】</v>
      </c>
      <c r="DH6" s="36">
        <f>IF(DH7="",NA(),DH7)</f>
        <v>50.78</v>
      </c>
      <c r="DI6" s="36">
        <f t="shared" ref="DI6:DQ6" si="12">IF(DI7="",NA(),DI7)</f>
        <v>49.88</v>
      </c>
      <c r="DJ6" s="36">
        <f t="shared" si="12"/>
        <v>50.61</v>
      </c>
      <c r="DK6" s="36">
        <f t="shared" si="12"/>
        <v>51.37</v>
      </c>
      <c r="DL6" s="36">
        <f t="shared" si="12"/>
        <v>52.23</v>
      </c>
      <c r="DM6" s="36">
        <f t="shared" si="12"/>
        <v>46.88</v>
      </c>
      <c r="DN6" s="36">
        <f t="shared" si="12"/>
        <v>46.94</v>
      </c>
      <c r="DO6" s="36">
        <f t="shared" si="12"/>
        <v>47.62</v>
      </c>
      <c r="DP6" s="36">
        <f t="shared" si="12"/>
        <v>48.55</v>
      </c>
      <c r="DQ6" s="36">
        <f t="shared" si="12"/>
        <v>49.2</v>
      </c>
      <c r="DR6" s="35" t="str">
        <f>IF(DR7="","",IF(DR7="-","【-】","【"&amp;SUBSTITUTE(TEXT(DR7,"#,##0.00"),"-","△")&amp;"】"))</f>
        <v>【50.19】</v>
      </c>
      <c r="DS6" s="36">
        <f>IF(DS7="",NA(),DS7)</f>
        <v>33.01</v>
      </c>
      <c r="DT6" s="36">
        <f t="shared" ref="DT6:EB6" si="13">IF(DT7="",NA(),DT7)</f>
        <v>33.049999999999997</v>
      </c>
      <c r="DU6" s="36">
        <f t="shared" si="13"/>
        <v>34.43</v>
      </c>
      <c r="DV6" s="36">
        <f t="shared" si="13"/>
        <v>34.49</v>
      </c>
      <c r="DW6" s="36">
        <f t="shared" si="13"/>
        <v>37.090000000000003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0.46</v>
      </c>
      <c r="EE6" s="36">
        <f t="shared" ref="EE6:EM6" si="14">IF(EE7="",NA(),EE7)</f>
        <v>1.38</v>
      </c>
      <c r="EF6" s="36">
        <f t="shared" si="14"/>
        <v>0.85</v>
      </c>
      <c r="EG6" s="36">
        <f t="shared" si="14"/>
        <v>1.04</v>
      </c>
      <c r="EH6" s="36">
        <f t="shared" si="14"/>
        <v>1.07</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42030</v>
      </c>
      <c r="D7" s="38">
        <v>46</v>
      </c>
      <c r="E7" s="38">
        <v>1</v>
      </c>
      <c r="F7" s="38">
        <v>0</v>
      </c>
      <c r="G7" s="38">
        <v>1</v>
      </c>
      <c r="H7" s="38" t="s">
        <v>93</v>
      </c>
      <c r="I7" s="38" t="s">
        <v>94</v>
      </c>
      <c r="J7" s="38" t="s">
        <v>95</v>
      </c>
      <c r="K7" s="38" t="s">
        <v>96</v>
      </c>
      <c r="L7" s="38" t="s">
        <v>97</v>
      </c>
      <c r="M7" s="38" t="s">
        <v>98</v>
      </c>
      <c r="N7" s="39" t="s">
        <v>99</v>
      </c>
      <c r="O7" s="39">
        <v>62.38</v>
      </c>
      <c r="P7" s="39">
        <v>100</v>
      </c>
      <c r="Q7" s="39">
        <v>3608</v>
      </c>
      <c r="R7" s="39">
        <v>53474</v>
      </c>
      <c r="S7" s="39">
        <v>17.37</v>
      </c>
      <c r="T7" s="39">
        <v>3078.53</v>
      </c>
      <c r="U7" s="39">
        <v>59403</v>
      </c>
      <c r="V7" s="39">
        <v>18.600000000000001</v>
      </c>
      <c r="W7" s="39">
        <v>3193.71</v>
      </c>
      <c r="X7" s="39">
        <v>123.74</v>
      </c>
      <c r="Y7" s="39">
        <v>120.37</v>
      </c>
      <c r="Z7" s="39">
        <v>121.61</v>
      </c>
      <c r="AA7" s="39">
        <v>121.64</v>
      </c>
      <c r="AB7" s="39">
        <v>124.94</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271.44</v>
      </c>
      <c r="AU7" s="39">
        <v>280.43</v>
      </c>
      <c r="AV7" s="39">
        <v>265.48</v>
      </c>
      <c r="AW7" s="39">
        <v>351.87</v>
      </c>
      <c r="AX7" s="39">
        <v>299</v>
      </c>
      <c r="AY7" s="39">
        <v>357.82</v>
      </c>
      <c r="AZ7" s="39">
        <v>355.5</v>
      </c>
      <c r="BA7" s="39">
        <v>349.83</v>
      </c>
      <c r="BB7" s="39">
        <v>360.86</v>
      </c>
      <c r="BC7" s="39">
        <v>350.79</v>
      </c>
      <c r="BD7" s="39">
        <v>260.31</v>
      </c>
      <c r="BE7" s="39">
        <v>342.85</v>
      </c>
      <c r="BF7" s="39">
        <v>339.04</v>
      </c>
      <c r="BG7" s="39">
        <v>317.52</v>
      </c>
      <c r="BH7" s="39">
        <v>321.16000000000003</v>
      </c>
      <c r="BI7" s="39">
        <v>346.73</v>
      </c>
      <c r="BJ7" s="39">
        <v>307.45999999999998</v>
      </c>
      <c r="BK7" s="39">
        <v>312.58</v>
      </c>
      <c r="BL7" s="39">
        <v>314.87</v>
      </c>
      <c r="BM7" s="39">
        <v>309.27999999999997</v>
      </c>
      <c r="BN7" s="39">
        <v>322.92</v>
      </c>
      <c r="BO7" s="39">
        <v>275.67</v>
      </c>
      <c r="BP7" s="39">
        <v>118.46</v>
      </c>
      <c r="BQ7" s="39">
        <v>115.61</v>
      </c>
      <c r="BR7" s="39">
        <v>117.05</v>
      </c>
      <c r="BS7" s="39">
        <v>116.71</v>
      </c>
      <c r="BT7" s="39">
        <v>116.93</v>
      </c>
      <c r="BU7" s="39">
        <v>106.01</v>
      </c>
      <c r="BV7" s="39">
        <v>104.57</v>
      </c>
      <c r="BW7" s="39">
        <v>103.54</v>
      </c>
      <c r="BX7" s="39">
        <v>103.32</v>
      </c>
      <c r="BY7" s="39">
        <v>100.85</v>
      </c>
      <c r="BZ7" s="39">
        <v>100.05</v>
      </c>
      <c r="CA7" s="39">
        <v>178.57</v>
      </c>
      <c r="CB7" s="39">
        <v>183.31</v>
      </c>
      <c r="CC7" s="39">
        <v>186.33</v>
      </c>
      <c r="CD7" s="39">
        <v>187.26</v>
      </c>
      <c r="CE7" s="39">
        <v>182</v>
      </c>
      <c r="CF7" s="39">
        <v>162.24</v>
      </c>
      <c r="CG7" s="39">
        <v>165.47</v>
      </c>
      <c r="CH7" s="39">
        <v>167.46</v>
      </c>
      <c r="CI7" s="39">
        <v>168.56</v>
      </c>
      <c r="CJ7" s="39">
        <v>167.1</v>
      </c>
      <c r="CK7" s="39">
        <v>166.4</v>
      </c>
      <c r="CL7" s="39">
        <v>62.31</v>
      </c>
      <c r="CM7" s="39">
        <v>61.6</v>
      </c>
      <c r="CN7" s="39">
        <v>60.81</v>
      </c>
      <c r="CO7" s="39">
        <v>59.19</v>
      </c>
      <c r="CP7" s="39">
        <v>59.42</v>
      </c>
      <c r="CQ7" s="39">
        <v>59.11</v>
      </c>
      <c r="CR7" s="39">
        <v>59.74</v>
      </c>
      <c r="CS7" s="39">
        <v>59.46</v>
      </c>
      <c r="CT7" s="39">
        <v>59.51</v>
      </c>
      <c r="CU7" s="39">
        <v>59.91</v>
      </c>
      <c r="CV7" s="39">
        <v>60.69</v>
      </c>
      <c r="CW7" s="39">
        <v>85.33</v>
      </c>
      <c r="CX7" s="39">
        <v>86.12</v>
      </c>
      <c r="CY7" s="39">
        <v>86.15</v>
      </c>
      <c r="CZ7" s="39">
        <v>86.23</v>
      </c>
      <c r="DA7" s="39">
        <v>87.12</v>
      </c>
      <c r="DB7" s="39">
        <v>87.91</v>
      </c>
      <c r="DC7" s="39">
        <v>87.28</v>
      </c>
      <c r="DD7" s="39">
        <v>87.41</v>
      </c>
      <c r="DE7" s="39">
        <v>87.08</v>
      </c>
      <c r="DF7" s="39">
        <v>87.26</v>
      </c>
      <c r="DG7" s="39">
        <v>89.82</v>
      </c>
      <c r="DH7" s="39">
        <v>50.78</v>
      </c>
      <c r="DI7" s="39">
        <v>49.88</v>
      </c>
      <c r="DJ7" s="39">
        <v>50.61</v>
      </c>
      <c r="DK7" s="39">
        <v>51.37</v>
      </c>
      <c r="DL7" s="39">
        <v>52.23</v>
      </c>
      <c r="DM7" s="39">
        <v>46.88</v>
      </c>
      <c r="DN7" s="39">
        <v>46.94</v>
      </c>
      <c r="DO7" s="39">
        <v>47.62</v>
      </c>
      <c r="DP7" s="39">
        <v>48.55</v>
      </c>
      <c r="DQ7" s="39">
        <v>49.2</v>
      </c>
      <c r="DR7" s="39">
        <v>50.19</v>
      </c>
      <c r="DS7" s="39">
        <v>33.01</v>
      </c>
      <c r="DT7" s="39">
        <v>33.049999999999997</v>
      </c>
      <c r="DU7" s="39">
        <v>34.43</v>
      </c>
      <c r="DV7" s="39">
        <v>34.49</v>
      </c>
      <c r="DW7" s="39">
        <v>37.090000000000003</v>
      </c>
      <c r="DX7" s="39">
        <v>13.39</v>
      </c>
      <c r="DY7" s="39">
        <v>14.48</v>
      </c>
      <c r="DZ7" s="39">
        <v>16.27</v>
      </c>
      <c r="EA7" s="39">
        <v>17.11</v>
      </c>
      <c r="EB7" s="39">
        <v>18.329999999999998</v>
      </c>
      <c r="EC7" s="39">
        <v>20.63</v>
      </c>
      <c r="ED7" s="39">
        <v>0.46</v>
      </c>
      <c r="EE7" s="39">
        <v>1.38</v>
      </c>
      <c r="EF7" s="39">
        <v>0.85</v>
      </c>
      <c r="EG7" s="39">
        <v>1.04</v>
      </c>
      <c r="EH7" s="39">
        <v>1.07</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2022-02-14T23:48:18Z</cp:lastPrinted>
  <dcterms:created xsi:type="dcterms:W3CDTF">2021-12-03T06:43:18Z</dcterms:created>
  <dcterms:modified xsi:type="dcterms:W3CDTF">2022-02-14T23:48:19Z</dcterms:modified>
  <cp:category/>
</cp:coreProperties>
</file>