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ml.chartshapes+xml"/>
  <Override PartName="/xl/charts/chart12.xml" ContentType="application/vnd.openxmlformats-officedocument.drawingml.chart+xml"/>
  <Override PartName="/xl/drawings/drawing15.xml" ContentType="application/vnd.openxmlformats-officedocument.drawingml.chartshapes+xml"/>
  <Override PartName="/xl/charts/chart13.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4.xml" ContentType="application/vnd.openxmlformats-officedocument.drawingml.chart+xml"/>
  <Override PartName="/xl/drawings/drawing18.xml" ContentType="application/vnd.openxmlformats-officedocument.drawingml.chartshapes+xml"/>
  <Override PartName="/xl/charts/chart15.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21.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20.xml" ContentType="application/vnd.openxmlformats-officedocument.drawingml.chart+xml"/>
  <Override PartName="/xl/drawings/drawing24.xml" ContentType="application/vnd.openxmlformats-officedocument.drawingml.chartshapes+xml"/>
  <Override PartName="/xl/charts/chart21.xml" ContentType="application/vnd.openxmlformats-officedocument.drawingml.chart+xml"/>
  <Override PartName="/xl/drawings/drawing25.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28.xml" ContentType="application/vnd.openxmlformats-officedocument.drawing+xml"/>
  <Override PartName="/xl/charts/chart32.xml" ContentType="application/vnd.openxmlformats-officedocument.drawingml.chart+xml"/>
  <Override PartName="/xl/drawings/drawing29.xml" ContentType="application/vnd.openxmlformats-officedocument.drawingml.chartshapes+xml"/>
  <Override PartName="/xl/charts/chart33.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6.188\統計課\労働教育\学校基本調査\H28学校基本調査\H28報告書\HP公表用\"/>
    </mc:Choice>
  </mc:AlternateContent>
  <bookViews>
    <workbookView xWindow="0" yWindow="0" windowWidth="20490" windowHeight="7230" tabRatio="793"/>
  </bookViews>
  <sheets>
    <sheet name="小学校" sheetId="12" r:id="rId1"/>
    <sheet name="小学校・ｸﾞﾗﾌ" sheetId="19" r:id="rId2"/>
    <sheet name="中学校 " sheetId="13" r:id="rId3"/>
    <sheet name="中学校・ｸﾞﾗﾌ" sheetId="20" r:id="rId4"/>
    <sheet name="高等学校" sheetId="6" r:id="rId5"/>
    <sheet name="高校・ｸﾞﾗﾌ" sheetId="21" r:id="rId6"/>
    <sheet name="特別支援学校 " sheetId="7" r:id="rId7"/>
    <sheet name="特別支援・ｸﾞﾗﾌ" sheetId="22" r:id="rId8"/>
    <sheet name="幼稚園" sheetId="8" r:id="rId9"/>
    <sheet name="幼稚園・ｸﾞﾗﾌ" sheetId="24" r:id="rId10"/>
    <sheet name="幼保連携型認定こども園" sheetId="18" r:id="rId11"/>
    <sheet name="幼保連携・ｸﾞﾗﾌ" sheetId="25" r:id="rId12"/>
    <sheet name="専修学校" sheetId="9" r:id="rId13"/>
    <sheet name="専修・ｸﾞﾗﾌ" sheetId="23" r:id="rId14"/>
    <sheet name="各種学校 " sheetId="10" r:id="rId15"/>
    <sheet name="各種・ｸﾞﾗﾌ" sheetId="26" r:id="rId16"/>
    <sheet name="中等教育学校" sheetId="11" r:id="rId17"/>
  </sheets>
  <externalReferences>
    <externalReference r:id="rId18"/>
    <externalReference r:id="rId19"/>
    <externalReference r:id="rId20"/>
    <externalReference r:id="rId21"/>
  </externalReferences>
  <definedNames>
    <definedName name="a">'[1]付表－２'!$A$8:$AC$79</definedName>
    <definedName name="_xlnm.Print_Area" localSheetId="15">各種・ｸﾞﾗﾌ!$A$1:$L$69</definedName>
    <definedName name="_xlnm.Print_Area" localSheetId="14">'各種学校 '!$A$1:$N$37</definedName>
    <definedName name="_xlnm.Print_Area" localSheetId="5">高校・ｸﾞﾗﾌ!$A$1:$J$57</definedName>
    <definedName name="_xlnm.Print_Area" localSheetId="4">高等学校!$A$1:$L$39</definedName>
    <definedName name="_xlnm.Print_Area" localSheetId="0">小学校!$A$1:$N$43</definedName>
    <definedName name="_xlnm.Print_Area" localSheetId="1">小学校・ｸﾞﾗﾌ!$A$1:$L$64</definedName>
    <definedName name="_xlnm.Print_Area" localSheetId="13">専修・ｸﾞﾗﾌ!$A$1:$Q$99</definedName>
    <definedName name="_xlnm.Print_Area" localSheetId="12">専修学校!$A$1:$L$40</definedName>
    <definedName name="_xlnm.Print_Area" localSheetId="2">'中学校 '!$A$1:$N$41</definedName>
    <definedName name="_xlnm.Print_Area" localSheetId="3">中学校・ｸﾞﾗﾌ!$A$1:$L$63</definedName>
    <definedName name="_xlnm.Print_Area" localSheetId="16">中等教育学校!$A$1:$P$37</definedName>
    <definedName name="_xlnm.Print_Area" localSheetId="7">特別支援・ｸﾞﾗﾌ!$A$1:$J$59</definedName>
    <definedName name="_xlnm.Print_Area" localSheetId="6">'特別支援学校 '!$A$1:$O$39</definedName>
    <definedName name="_xlnm.Print_Area" localSheetId="8">幼稚園!$A$1:$N$47</definedName>
    <definedName name="_xlnm.Print_Area" localSheetId="9">幼稚園・ｸﾞﾗﾌ!$A$2:$L$66</definedName>
    <definedName name="_xlnm.Print_Area" localSheetId="11">幼保連携・ｸﾞﾗﾌ!$A$1:$L$65</definedName>
    <definedName name="_xlnm.Print_Area" localSheetId="10">幼保連携型認定こども園!$A$1:$N$38</definedName>
    <definedName name="Print_Area_MI" localSheetId="15">#REF!</definedName>
    <definedName name="Print_Area_MI" localSheetId="9">#REF!</definedName>
    <definedName name="Print_Area_MI" localSheetId="11">#REF!</definedName>
    <definedName name="Print_Area_MI" localSheetId="10">#REF!</definedName>
    <definedName name="Print_Area_MI">#REF!</definedName>
    <definedName name="Print_Titles_MI" localSheetId="15">#REF!</definedName>
    <definedName name="Print_Titles_MI" localSheetId="9">#REF!</definedName>
    <definedName name="Print_Titles_MI" localSheetId="11">#REF!</definedName>
    <definedName name="Print_Titles_MI" localSheetId="10">#REF!</definedName>
    <definedName name="Print_Titles_MI">#REF!</definedName>
  </definedNames>
  <calcPr calcId="152511"/>
</workbook>
</file>

<file path=xl/calcChain.xml><?xml version="1.0" encoding="utf-8"?>
<calcChain xmlns="http://schemas.openxmlformats.org/spreadsheetml/2006/main">
  <c r="AL40" i="23" l="1"/>
  <c r="AL39" i="23"/>
  <c r="AK63" i="26" l="1"/>
  <c r="AB60" i="26"/>
  <c r="AJ63" i="26"/>
  <c r="AA63" i="26"/>
  <c r="AI63" i="26"/>
  <c r="Z63" i="26"/>
  <c r="AH63" i="26"/>
  <c r="AG63" i="26"/>
  <c r="AB63" i="26"/>
  <c r="AA62" i="26"/>
  <c r="Z62" i="26"/>
  <c r="AB59" i="26"/>
  <c r="AB58" i="26"/>
  <c r="Z57" i="26"/>
  <c r="Z56" i="26"/>
  <c r="AB55" i="26"/>
  <c r="AB54" i="26"/>
  <c r="AA54" i="26"/>
  <c r="Z54" i="26"/>
  <c r="AB51" i="26"/>
  <c r="V22" i="26"/>
  <c r="V21" i="26"/>
  <c r="V20" i="26"/>
  <c r="V19" i="26"/>
  <c r="V18" i="26"/>
  <c r="V17" i="26"/>
  <c r="V16" i="26"/>
  <c r="V15" i="26"/>
  <c r="R14" i="26"/>
  <c r="AM125" i="23"/>
  <c r="AM124" i="23"/>
  <c r="AM123" i="23"/>
  <c r="AM122" i="23"/>
  <c r="AM121" i="23"/>
  <c r="AM120" i="23"/>
  <c r="AM119" i="23"/>
  <c r="AM118" i="23"/>
  <c r="AM117" i="23"/>
  <c r="AM116" i="23"/>
  <c r="AM115" i="23"/>
  <c r="AM114" i="23"/>
  <c r="AM113" i="23"/>
  <c r="AM112" i="23"/>
  <c r="AM111" i="23"/>
  <c r="AM110" i="23"/>
  <c r="AM109" i="23"/>
  <c r="AM108" i="23"/>
  <c r="AM107" i="23"/>
  <c r="AM106" i="23"/>
  <c r="AM105" i="23"/>
  <c r="AM104" i="23"/>
  <c r="AM103" i="23"/>
  <c r="AM102" i="23"/>
  <c r="AM101" i="23"/>
  <c r="AM100" i="23"/>
  <c r="AM99" i="23"/>
  <c r="AM98" i="23"/>
  <c r="AM97" i="23"/>
  <c r="AM96" i="23"/>
  <c r="AM95" i="23"/>
  <c r="AM94" i="23"/>
  <c r="AM93" i="23"/>
  <c r="AM92" i="23"/>
  <c r="AM91" i="23"/>
  <c r="AM90" i="23"/>
  <c r="AM89" i="23"/>
  <c r="AM88" i="23"/>
  <c r="AM87" i="23"/>
  <c r="AM86" i="23"/>
  <c r="AM85" i="23"/>
  <c r="AM84" i="23"/>
  <c r="AM83" i="23"/>
  <c r="AM82" i="23"/>
  <c r="AR81" i="23"/>
  <c r="AM81" i="23"/>
  <c r="AR80" i="23"/>
  <c r="AM80" i="23"/>
  <c r="AR79" i="23"/>
  <c r="AM79" i="23"/>
  <c r="AR78" i="23"/>
  <c r="AM78" i="23"/>
  <c r="AR77" i="23"/>
  <c r="AM77" i="23"/>
  <c r="AM76" i="23"/>
  <c r="AM75" i="23"/>
  <c r="AM74" i="23"/>
  <c r="AM73" i="23"/>
  <c r="AM72" i="23"/>
  <c r="AK51" i="23"/>
  <c r="AL58" i="23"/>
  <c r="AG51" i="23"/>
  <c r="AH56" i="23"/>
  <c r="AG39" i="23"/>
  <c r="AH45" i="23"/>
  <c r="AK38" i="23"/>
  <c r="AL48" i="23"/>
  <c r="AK22" i="23"/>
  <c r="AL35" i="23"/>
  <c r="AG22" i="23"/>
  <c r="AH27" i="23"/>
  <c r="AY15" i="23"/>
  <c r="AX15" i="23"/>
  <c r="AW15" i="23"/>
  <c r="AV15" i="23"/>
  <c r="AU15" i="23"/>
  <c r="AT15" i="23"/>
  <c r="AS15" i="23"/>
  <c r="AR15" i="23"/>
  <c r="AQ15" i="23"/>
  <c r="AY14" i="23"/>
  <c r="AX14" i="23"/>
  <c r="AW14" i="23"/>
  <c r="AV14" i="23"/>
  <c r="AU14" i="23"/>
  <c r="AT14" i="23"/>
  <c r="AS14" i="23"/>
  <c r="AR14" i="23"/>
  <c r="AQ14" i="23"/>
  <c r="AY13" i="23"/>
  <c r="AX13" i="23"/>
  <c r="AW13" i="23"/>
  <c r="AV13" i="23"/>
  <c r="AU13" i="23"/>
  <c r="AT13" i="23"/>
  <c r="AS13" i="23"/>
  <c r="AR13" i="23"/>
  <c r="AQ13" i="23"/>
  <c r="AY12" i="23"/>
  <c r="AX12" i="23"/>
  <c r="AW12" i="23"/>
  <c r="AV12" i="23"/>
  <c r="AU12" i="23"/>
  <c r="AT12" i="23"/>
  <c r="AS12" i="23"/>
  <c r="AR12" i="23"/>
  <c r="AQ12" i="23"/>
  <c r="AY11" i="23"/>
  <c r="AX11" i="23"/>
  <c r="AW11" i="23"/>
  <c r="AV11" i="23"/>
  <c r="AU11" i="23"/>
  <c r="AT11" i="23"/>
  <c r="AS11" i="23"/>
  <c r="AR11" i="23"/>
  <c r="AQ11" i="23"/>
  <c r="AY10" i="23"/>
  <c r="AX10" i="23"/>
  <c r="AW10" i="23"/>
  <c r="AV10" i="23"/>
  <c r="AU10" i="23"/>
  <c r="AT10" i="23"/>
  <c r="AS10" i="23"/>
  <c r="AR10" i="23"/>
  <c r="AQ10" i="23"/>
  <c r="AN9" i="23"/>
  <c r="AY9" i="23"/>
  <c r="AN8" i="23"/>
  <c r="AW8" i="23"/>
  <c r="AN7" i="23"/>
  <c r="AY7" i="23"/>
  <c r="AN6" i="23"/>
  <c r="AW6" i="23"/>
  <c r="AN5" i="23"/>
  <c r="AY5" i="23"/>
  <c r="Z51" i="26"/>
  <c r="V14" i="26"/>
  <c r="Z52" i="26"/>
  <c r="Z58" i="26"/>
  <c r="Z60" i="26"/>
  <c r="Z53" i="26"/>
  <c r="AA58" i="26"/>
  <c r="Z61" i="26"/>
  <c r="AA61" i="26"/>
  <c r="AA52" i="26"/>
  <c r="AB53" i="26"/>
  <c r="Z55" i="26"/>
  <c r="AA56" i="26"/>
  <c r="AB57" i="26"/>
  <c r="Z59" i="26"/>
  <c r="AA60" i="26"/>
  <c r="AB61" i="26"/>
  <c r="AA53" i="26"/>
  <c r="AA57" i="26"/>
  <c r="AB62" i="26"/>
  <c r="AA51" i="26"/>
  <c r="AB52" i="26"/>
  <c r="AA55" i="26"/>
  <c r="AB56" i="26"/>
  <c r="AA59" i="26"/>
  <c r="AH55" i="23"/>
  <c r="AL42" i="23"/>
  <c r="AV6" i="23"/>
  <c r="AL47" i="23"/>
  <c r="AV8" i="23"/>
  <c r="AL34" i="23"/>
  <c r="AR6" i="23"/>
  <c r="AR8" i="23"/>
  <c r="AL44" i="23"/>
  <c r="AH53" i="23"/>
  <c r="AT5" i="23"/>
  <c r="AX5" i="23"/>
  <c r="AT7" i="23"/>
  <c r="AX7" i="23"/>
  <c r="AT9" i="23"/>
  <c r="AX9" i="23"/>
  <c r="AH23" i="23"/>
  <c r="AH25" i="23"/>
  <c r="AH29" i="23"/>
  <c r="AH31" i="23"/>
  <c r="AL57" i="23"/>
  <c r="AR5" i="23"/>
  <c r="AV5" i="23"/>
  <c r="AT6" i="23"/>
  <c r="AX6" i="23"/>
  <c r="AR7" i="23"/>
  <c r="AV7" i="23"/>
  <c r="AT8" i="23"/>
  <c r="AX8" i="23"/>
  <c r="AR9" i="23"/>
  <c r="AV9" i="23"/>
  <c r="AH24" i="23"/>
  <c r="AH26" i="23"/>
  <c r="AH28" i="23"/>
  <c r="AH30" i="23"/>
  <c r="AL32" i="23"/>
  <c r="AL41" i="23"/>
  <c r="AL43" i="23"/>
  <c r="AL45" i="23"/>
  <c r="AH52" i="23"/>
  <c r="AH54" i="23"/>
  <c r="AL59" i="23"/>
  <c r="AS5" i="23"/>
  <c r="AW5" i="23"/>
  <c r="AQ6" i="23"/>
  <c r="AU6" i="23"/>
  <c r="AY6" i="23"/>
  <c r="AS7" i="23"/>
  <c r="AW7" i="23"/>
  <c r="AQ8" i="23"/>
  <c r="AU8" i="23"/>
  <c r="AY8" i="23"/>
  <c r="AS9" i="23"/>
  <c r="AW9" i="23"/>
  <c r="AL24" i="23"/>
  <c r="AL26" i="23"/>
  <c r="AL28" i="23"/>
  <c r="AL30" i="23"/>
  <c r="AL33" i="23"/>
  <c r="AH40" i="23"/>
  <c r="AH42" i="23"/>
  <c r="AH44" i="23"/>
  <c r="AL46" i="23"/>
  <c r="AL52" i="23"/>
  <c r="AL54" i="23"/>
  <c r="AL56" i="23"/>
  <c r="AL60" i="23"/>
  <c r="AQ5" i="23"/>
  <c r="AU5" i="23"/>
  <c r="AS6" i="23"/>
  <c r="AQ7" i="23"/>
  <c r="AU7" i="23"/>
  <c r="AS8" i="23"/>
  <c r="AQ9" i="23"/>
  <c r="AU9" i="23"/>
  <c r="AL23" i="23"/>
  <c r="AL25" i="23"/>
  <c r="AL27" i="23"/>
  <c r="AL29" i="23"/>
  <c r="AL31" i="23"/>
  <c r="AH41" i="23"/>
  <c r="AH43" i="23"/>
  <c r="AL53" i="23"/>
  <c r="AL55" i="23"/>
  <c r="AL22" i="23"/>
  <c r="AH39" i="23"/>
  <c r="AH51" i="23"/>
  <c r="AL38" i="23"/>
  <c r="AL51" i="23"/>
  <c r="AH22" i="23"/>
  <c r="Z38" i="25"/>
  <c r="Z37" i="25"/>
  <c r="Z14" i="25"/>
  <c r="Y14" i="25"/>
  <c r="W14" i="25"/>
  <c r="V8" i="25"/>
  <c r="Z7" i="25"/>
  <c r="X8" i="25"/>
  <c r="X68" i="24"/>
  <c r="X67" i="24"/>
  <c r="X66" i="24"/>
  <c r="X65" i="24"/>
  <c r="X64" i="24"/>
  <c r="X63" i="24"/>
  <c r="X62" i="24"/>
  <c r="X61" i="24"/>
  <c r="X60" i="24"/>
  <c r="X59" i="24"/>
  <c r="X58" i="24"/>
  <c r="X57" i="24"/>
  <c r="X56" i="24"/>
  <c r="X55" i="24"/>
  <c r="X54" i="24"/>
  <c r="X53" i="24"/>
  <c r="X52" i="24"/>
  <c r="X51" i="24"/>
  <c r="X50" i="24"/>
  <c r="U23" i="24"/>
  <c r="U22" i="24"/>
  <c r="U21" i="24"/>
  <c r="X8" i="24"/>
  <c r="W8" i="24"/>
  <c r="T8" i="24"/>
  <c r="S8" i="24"/>
  <c r="X7" i="24"/>
  <c r="V8" i="24"/>
  <c r="BB142" i="22"/>
  <c r="BB141" i="22"/>
  <c r="BB140" i="22"/>
  <c r="BB139" i="22"/>
  <c r="BB138" i="22"/>
  <c r="BB137" i="22"/>
  <c r="BB136" i="22"/>
  <c r="BB135" i="22"/>
  <c r="BB134" i="22"/>
  <c r="BB133" i="22"/>
  <c r="BB132" i="22"/>
  <c r="BB131" i="22"/>
  <c r="BB130" i="22"/>
  <c r="BB129" i="22"/>
  <c r="BB128" i="22"/>
  <c r="BE112" i="22"/>
  <c r="BC112" i="22"/>
  <c r="BA112" i="22"/>
  <c r="BF111" i="22"/>
  <c r="BD111" i="22"/>
  <c r="BB111" i="22"/>
  <c r="AY111" i="22"/>
  <c r="AY112" i="22"/>
  <c r="BF110" i="22"/>
  <c r="BD110" i="22"/>
  <c r="BB110" i="22"/>
  <c r="AZ110" i="22"/>
  <c r="AY110" i="22"/>
  <c r="BF109" i="22"/>
  <c r="BD109" i="22"/>
  <c r="BB109" i="22"/>
  <c r="AY109" i="22"/>
  <c r="AZ109" i="22"/>
  <c r="BF108" i="22"/>
  <c r="BD108" i="22"/>
  <c r="BB108" i="22"/>
  <c r="AY108" i="22"/>
  <c r="AZ108" i="22"/>
  <c r="BF107" i="22"/>
  <c r="BD107" i="22"/>
  <c r="BB107" i="22"/>
  <c r="AY107" i="22"/>
  <c r="AZ107" i="22"/>
  <c r="BF106" i="22"/>
  <c r="BD106" i="22"/>
  <c r="BB106" i="22"/>
  <c r="AZ106" i="22"/>
  <c r="AY106" i="22"/>
  <c r="BF105" i="22"/>
  <c r="BD105" i="22"/>
  <c r="BB105" i="22"/>
  <c r="AY105" i="22"/>
  <c r="AZ105" i="22"/>
  <c r="BF104" i="22"/>
  <c r="BD104" i="22"/>
  <c r="BB104" i="22"/>
  <c r="AY104" i="22"/>
  <c r="AZ104" i="22"/>
  <c r="BF103" i="22"/>
  <c r="BD103" i="22"/>
  <c r="BB103" i="22"/>
  <c r="AY103" i="22"/>
  <c r="AZ103" i="22"/>
  <c r="BF102" i="22"/>
  <c r="BD102" i="22"/>
  <c r="BB102" i="22"/>
  <c r="AZ102" i="22"/>
  <c r="AY102" i="22"/>
  <c r="BF101" i="22"/>
  <c r="BD101" i="22"/>
  <c r="BB101" i="22"/>
  <c r="AY101" i="22"/>
  <c r="AZ101" i="22"/>
  <c r="AY100" i="22"/>
  <c r="AP65" i="22"/>
  <c r="AP64" i="22"/>
  <c r="AD64" i="22"/>
  <c r="AP63" i="22"/>
  <c r="AD63" i="22"/>
  <c r="AP62" i="22"/>
  <c r="AD62" i="22"/>
  <c r="AP61" i="22"/>
  <c r="AD61" i="22"/>
  <c r="AP60" i="22"/>
  <c r="AD60" i="22"/>
  <c r="AP59" i="22"/>
  <c r="AD59" i="22"/>
  <c r="AP58" i="22"/>
  <c r="AD58" i="22"/>
  <c r="AP57" i="22"/>
  <c r="AD57" i="22"/>
  <c r="AP56" i="22"/>
  <c r="AD56" i="22"/>
  <c r="AT55" i="22"/>
  <c r="AP55" i="22"/>
  <c r="AL55" i="22"/>
  <c r="AH55" i="22"/>
  <c r="AB55" i="22"/>
  <c r="Z55" i="22"/>
  <c r="X55" i="22"/>
  <c r="AT54" i="22"/>
  <c r="AL54" i="22"/>
  <c r="AP54" i="22"/>
  <c r="AH54" i="22"/>
  <c r="AB54" i="22"/>
  <c r="Z54" i="22"/>
  <c r="X54" i="22"/>
  <c r="AT53" i="22"/>
  <c r="AL53" i="22"/>
  <c r="AH53" i="22"/>
  <c r="AP53" i="22"/>
  <c r="AB53" i="22"/>
  <c r="Z53" i="22"/>
  <c r="X53" i="22"/>
  <c r="AT52" i="22"/>
  <c r="AL52" i="22"/>
  <c r="AH52" i="22"/>
  <c r="AP52" i="22"/>
  <c r="AB52" i="22"/>
  <c r="Z52" i="22"/>
  <c r="X52" i="22"/>
  <c r="AT51" i="22"/>
  <c r="AP51" i="22"/>
  <c r="AL51" i="22"/>
  <c r="AH51" i="22"/>
  <c r="AB51" i="22"/>
  <c r="Z51" i="22"/>
  <c r="X51" i="22"/>
  <c r="AT50" i="22"/>
  <c r="AL50" i="22"/>
  <c r="AP50" i="22"/>
  <c r="AH50" i="22"/>
  <c r="AB50" i="22"/>
  <c r="Z50" i="22"/>
  <c r="X50" i="22"/>
  <c r="AT49" i="22"/>
  <c r="AL49" i="22"/>
  <c r="AH49" i="22"/>
  <c r="AP49" i="22"/>
  <c r="AB49" i="22"/>
  <c r="Z49" i="22"/>
  <c r="X49" i="22"/>
  <c r="AT48" i="22"/>
  <c r="AL48" i="22"/>
  <c r="AH48" i="22"/>
  <c r="AP48" i="22"/>
  <c r="AB48" i="22"/>
  <c r="Z48" i="22"/>
  <c r="X48" i="22"/>
  <c r="AT47" i="22"/>
  <c r="AP47" i="22"/>
  <c r="AL47" i="22"/>
  <c r="AH47" i="22"/>
  <c r="AB47" i="22"/>
  <c r="Z47" i="22"/>
  <c r="X47" i="22"/>
  <c r="T47" i="22"/>
  <c r="AT46" i="22"/>
  <c r="AP46" i="22"/>
  <c r="AL46" i="22"/>
  <c r="AH46" i="22"/>
  <c r="AB46" i="22"/>
  <c r="Z46" i="22"/>
  <c r="X46" i="22"/>
  <c r="T46" i="22"/>
  <c r="AT45" i="22"/>
  <c r="AP45" i="22"/>
  <c r="AL45" i="22"/>
  <c r="AH45" i="22"/>
  <c r="AB45" i="22"/>
  <c r="Z45" i="22"/>
  <c r="X45" i="22"/>
  <c r="T45" i="22"/>
  <c r="AT44" i="22"/>
  <c r="AP44" i="22"/>
  <c r="AL44" i="22"/>
  <c r="AH44" i="22"/>
  <c r="AB44" i="22"/>
  <c r="Z44" i="22"/>
  <c r="X44" i="22"/>
  <c r="T44" i="22"/>
  <c r="AT43" i="22"/>
  <c r="AP43" i="22"/>
  <c r="AL43" i="22"/>
  <c r="AH43" i="22"/>
  <c r="AB43" i="22"/>
  <c r="Z43" i="22"/>
  <c r="X43" i="22"/>
  <c r="AT42" i="22"/>
  <c r="AL42" i="22"/>
  <c r="AP42" i="22"/>
  <c r="AH42" i="22"/>
  <c r="AB42" i="22"/>
  <c r="Z42" i="22"/>
  <c r="X42" i="22"/>
  <c r="AT41" i="22"/>
  <c r="AL41" i="22"/>
  <c r="AH41" i="22"/>
  <c r="AP41" i="22"/>
  <c r="AB41" i="22"/>
  <c r="Z41" i="22"/>
  <c r="X41" i="22"/>
  <c r="AT40" i="22"/>
  <c r="AL40" i="22"/>
  <c r="AH40" i="22"/>
  <c r="AP40" i="22"/>
  <c r="AB40" i="22"/>
  <c r="Z40" i="22"/>
  <c r="X40" i="22"/>
  <c r="AT39" i="22"/>
  <c r="AP39" i="22"/>
  <c r="AL39" i="22"/>
  <c r="AH39" i="22"/>
  <c r="AB39" i="22"/>
  <c r="Z39" i="22"/>
  <c r="X39" i="22"/>
  <c r="AT38" i="22"/>
  <c r="AL38" i="22"/>
  <c r="AP38" i="22"/>
  <c r="AH38" i="22"/>
  <c r="AB38" i="22"/>
  <c r="Z38" i="22"/>
  <c r="X38" i="22"/>
  <c r="AT37" i="22"/>
  <c r="AL37" i="22"/>
  <c r="AH37" i="22"/>
  <c r="AP37" i="22"/>
  <c r="AB37" i="22"/>
  <c r="Z37" i="22"/>
  <c r="X37" i="22"/>
  <c r="AT36" i="22"/>
  <c r="AL36" i="22"/>
  <c r="AH36" i="22"/>
  <c r="AP36" i="22"/>
  <c r="AB36" i="22"/>
  <c r="Z36" i="22"/>
  <c r="X36" i="22"/>
  <c r="AT35" i="22"/>
  <c r="AP35" i="22"/>
  <c r="AL35" i="22"/>
  <c r="AH35" i="22"/>
  <c r="AB35" i="22"/>
  <c r="Z35" i="22"/>
  <c r="X35" i="22"/>
  <c r="T35" i="22"/>
  <c r="AT34" i="22"/>
  <c r="AP34" i="22"/>
  <c r="AL34" i="22"/>
  <c r="AH34" i="22"/>
  <c r="AB34" i="22"/>
  <c r="Z34" i="22"/>
  <c r="X34" i="22"/>
  <c r="T34" i="22"/>
  <c r="AT33" i="22"/>
  <c r="AP33" i="22"/>
  <c r="AL33" i="22"/>
  <c r="AH33" i="22"/>
  <c r="AB33" i="22"/>
  <c r="Z33" i="22"/>
  <c r="X33" i="22"/>
  <c r="T33" i="22"/>
  <c r="AT32" i="22"/>
  <c r="AP32" i="22"/>
  <c r="AL32" i="22"/>
  <c r="AH32" i="22"/>
  <c r="AB32" i="22"/>
  <c r="Z32" i="22"/>
  <c r="X32" i="22"/>
  <c r="T32" i="22"/>
  <c r="AT31" i="22"/>
  <c r="AP31" i="22"/>
  <c r="AL31" i="22"/>
  <c r="AH31" i="22"/>
  <c r="AB31" i="22"/>
  <c r="Z31" i="22"/>
  <c r="X31" i="22"/>
  <c r="T31" i="22"/>
  <c r="AT30" i="22"/>
  <c r="AP30" i="22"/>
  <c r="AL30" i="22"/>
  <c r="AH30" i="22"/>
  <c r="AB30" i="22"/>
  <c r="Z30" i="22"/>
  <c r="X30" i="22"/>
  <c r="T30" i="22"/>
  <c r="AT29" i="22"/>
  <c r="AP29" i="22"/>
  <c r="AL29" i="22"/>
  <c r="AH29" i="22"/>
  <c r="AB29" i="22"/>
  <c r="Z29" i="22"/>
  <c r="X29" i="22"/>
  <c r="T29" i="22"/>
  <c r="AT28" i="22"/>
  <c r="AP28" i="22"/>
  <c r="AL28" i="22"/>
  <c r="AH28" i="22"/>
  <c r="AB28" i="22"/>
  <c r="Z28" i="22"/>
  <c r="X28" i="22"/>
  <c r="AT27" i="22"/>
  <c r="AL27" i="22"/>
  <c r="AP27" i="22"/>
  <c r="AH27" i="22"/>
  <c r="AB27" i="22"/>
  <c r="Z27" i="22"/>
  <c r="X27" i="22"/>
  <c r="AT26" i="22"/>
  <c r="AL26" i="22"/>
  <c r="AH26" i="22"/>
  <c r="AP26" i="22"/>
  <c r="AB26" i="22"/>
  <c r="Z26" i="22"/>
  <c r="X26" i="22"/>
  <c r="AT25" i="22"/>
  <c r="AL25" i="22"/>
  <c r="AH25" i="22"/>
  <c r="AP25" i="22"/>
  <c r="AB25" i="22"/>
  <c r="Z25" i="22"/>
  <c r="X25" i="22"/>
  <c r="AT24" i="22"/>
  <c r="AP24" i="22"/>
  <c r="AL24" i="22"/>
  <c r="AH24" i="22"/>
  <c r="AB24" i="22"/>
  <c r="Z24" i="22"/>
  <c r="X24" i="22"/>
  <c r="AT23" i="22"/>
  <c r="AL23" i="22"/>
  <c r="AP23" i="22"/>
  <c r="AH23" i="22"/>
  <c r="AB23" i="22"/>
  <c r="Z23" i="22"/>
  <c r="X23" i="22"/>
  <c r="AT22" i="22"/>
  <c r="AL22" i="22"/>
  <c r="AH22" i="22"/>
  <c r="AP22" i="22"/>
  <c r="AB22" i="22"/>
  <c r="Z22" i="22"/>
  <c r="X22" i="22"/>
  <c r="AT21" i="22"/>
  <c r="AL21" i="22"/>
  <c r="AH21" i="22"/>
  <c r="AP21" i="22"/>
  <c r="AB21" i="22"/>
  <c r="Z21" i="22"/>
  <c r="X21" i="22"/>
  <c r="AT20" i="22"/>
  <c r="AP20" i="22"/>
  <c r="AL20" i="22"/>
  <c r="AH20" i="22"/>
  <c r="AB20" i="22"/>
  <c r="Z20" i="22"/>
  <c r="X20" i="22"/>
  <c r="AT19" i="22"/>
  <c r="AL19" i="22"/>
  <c r="AP19" i="22"/>
  <c r="AH19" i="22"/>
  <c r="AB19" i="22"/>
  <c r="Z19" i="22"/>
  <c r="X19" i="22"/>
  <c r="AT18" i="22"/>
  <c r="AL18" i="22"/>
  <c r="AH18" i="22"/>
  <c r="AP18" i="22"/>
  <c r="AB18" i="22"/>
  <c r="Z18" i="22"/>
  <c r="X18" i="22"/>
  <c r="AT17" i="22"/>
  <c r="AL17" i="22"/>
  <c r="AH17" i="22"/>
  <c r="AP17" i="22"/>
  <c r="AB17" i="22"/>
  <c r="Z17" i="22"/>
  <c r="X17" i="22"/>
  <c r="AT16" i="22"/>
  <c r="AP16" i="22"/>
  <c r="AL16" i="22"/>
  <c r="AH16" i="22"/>
  <c r="AB16" i="22"/>
  <c r="Z16" i="22"/>
  <c r="X16" i="22"/>
  <c r="AT15" i="22"/>
  <c r="AL15" i="22"/>
  <c r="AP15" i="22"/>
  <c r="AH15" i="22"/>
  <c r="AB15" i="22"/>
  <c r="Z15" i="22"/>
  <c r="X15" i="22"/>
  <c r="AT14" i="22"/>
  <c r="AL14" i="22"/>
  <c r="AH14" i="22"/>
  <c r="AP14" i="22"/>
  <c r="AB14" i="22"/>
  <c r="Z14" i="22"/>
  <c r="X14" i="22"/>
  <c r="AT13" i="22"/>
  <c r="AL13" i="22"/>
  <c r="AH13" i="22"/>
  <c r="AP13" i="22"/>
  <c r="AB13" i="22"/>
  <c r="Z13" i="22"/>
  <c r="X13" i="22"/>
  <c r="AT12" i="22"/>
  <c r="AP12" i="22"/>
  <c r="AL12" i="22"/>
  <c r="AH12" i="22"/>
  <c r="AB12" i="22"/>
  <c r="Z12" i="22"/>
  <c r="X12" i="22"/>
  <c r="AT11" i="22"/>
  <c r="AL11" i="22"/>
  <c r="AP11" i="22"/>
  <c r="AH11" i="22"/>
  <c r="AB11" i="22"/>
  <c r="Z11" i="22"/>
  <c r="X11" i="22"/>
  <c r="AT10" i="22"/>
  <c r="AL10" i="22"/>
  <c r="AH10" i="22"/>
  <c r="AP10" i="22"/>
  <c r="Z10" i="22"/>
  <c r="X10" i="22"/>
  <c r="AT9" i="22"/>
  <c r="AP9" i="22"/>
  <c r="AL9" i="22"/>
  <c r="AH9" i="22"/>
  <c r="Z9" i="22"/>
  <c r="X9" i="22"/>
  <c r="AT8" i="22"/>
  <c r="AL8" i="22"/>
  <c r="AH8" i="22"/>
  <c r="AP8" i="22"/>
  <c r="Z8" i="22"/>
  <c r="X8" i="22"/>
  <c r="AT7" i="22"/>
  <c r="AP7" i="22"/>
  <c r="AL7" i="22"/>
  <c r="AH7" i="22"/>
  <c r="Z7" i="22"/>
  <c r="X7" i="22"/>
  <c r="AT6" i="22"/>
  <c r="AL6" i="22"/>
  <c r="AH6" i="22"/>
  <c r="AP6" i="22"/>
  <c r="Z6" i="22"/>
  <c r="X6" i="22"/>
  <c r="AT5" i="22"/>
  <c r="AP5" i="22"/>
  <c r="AL5" i="22"/>
  <c r="AH5" i="22"/>
  <c r="Z5" i="22"/>
  <c r="X5" i="22"/>
  <c r="AT4" i="22"/>
  <c r="AL4" i="22"/>
  <c r="AH4" i="22"/>
  <c r="AP4" i="22"/>
  <c r="Z4" i="22"/>
  <c r="X4" i="22"/>
  <c r="W8" i="25"/>
  <c r="Y8" i="25"/>
  <c r="U8" i="25"/>
  <c r="Z8" i="25"/>
  <c r="U8" i="24"/>
  <c r="AZ111" i="22"/>
  <c r="H82" i="21"/>
  <c r="I81" i="21"/>
  <c r="D82" i="21"/>
  <c r="E76" i="21"/>
  <c r="E78" i="21"/>
  <c r="I80" i="21"/>
  <c r="I78" i="21"/>
  <c r="I76" i="21"/>
  <c r="I74" i="21"/>
  <c r="I72" i="21"/>
  <c r="W38" i="21"/>
  <c r="W37" i="21"/>
  <c r="W36" i="21"/>
  <c r="W35" i="21"/>
  <c r="W34" i="21"/>
  <c r="S32" i="21"/>
  <c r="W32" i="21"/>
  <c r="S31" i="21"/>
  <c r="W31" i="21"/>
  <c r="S26" i="21"/>
  <c r="W24" i="21"/>
  <c r="W23" i="21"/>
  <c r="W22" i="21"/>
  <c r="W21" i="21"/>
  <c r="W20" i="21"/>
  <c r="W19" i="21"/>
  <c r="W18" i="21"/>
  <c r="W17" i="21"/>
  <c r="W16" i="21"/>
  <c r="W15" i="21"/>
  <c r="W14" i="21"/>
  <c r="W13" i="21"/>
  <c r="W12" i="21"/>
  <c r="W11" i="21"/>
  <c r="W10" i="21"/>
  <c r="W9" i="21"/>
  <c r="W8" i="21"/>
  <c r="W7" i="21"/>
  <c r="W6" i="21"/>
  <c r="W5" i="21"/>
  <c r="W4" i="21"/>
  <c r="I73" i="21"/>
  <c r="I75" i="21"/>
  <c r="I77" i="21"/>
  <c r="I79" i="21"/>
  <c r="I82" i="21"/>
  <c r="G15" i="11"/>
  <c r="O15" i="11"/>
  <c r="I11" i="18"/>
  <c r="G11" i="18"/>
  <c r="E11" i="18"/>
  <c r="C11" i="18"/>
  <c r="K15" i="11"/>
  <c r="I15" i="11"/>
  <c r="E15" i="11"/>
  <c r="C15" i="11"/>
  <c r="I15" i="10"/>
  <c r="G15" i="10"/>
  <c r="E15" i="10"/>
  <c r="C15" i="10"/>
  <c r="G15" i="9"/>
  <c r="E15" i="9"/>
  <c r="I15" i="9"/>
  <c r="C15" i="9"/>
  <c r="K16" i="8"/>
  <c r="K17" i="8"/>
  <c r="I15" i="8"/>
  <c r="G15" i="8"/>
  <c r="M15" i="8"/>
  <c r="E15" i="8"/>
  <c r="C15" i="8"/>
  <c r="L15" i="7"/>
  <c r="K15" i="7"/>
  <c r="J15" i="7"/>
  <c r="I15" i="7"/>
  <c r="H15" i="7"/>
  <c r="F15" i="7"/>
  <c r="D15" i="7"/>
  <c r="C15" i="7"/>
  <c r="G16" i="6"/>
  <c r="E16" i="6"/>
  <c r="C16" i="6"/>
  <c r="I15" i="13"/>
  <c r="G15" i="13"/>
  <c r="E15" i="13"/>
  <c r="C15" i="13"/>
  <c r="I15" i="12"/>
  <c r="G15" i="12"/>
  <c r="E15" i="12"/>
  <c r="C15" i="12"/>
  <c r="O18" i="11"/>
  <c r="O17" i="11"/>
  <c r="M18" i="11"/>
  <c r="M17" i="11"/>
  <c r="K18" i="9"/>
  <c r="K17" i="9"/>
  <c r="K16" i="9"/>
  <c r="I18" i="9"/>
  <c r="I17" i="9"/>
  <c r="I16" i="9"/>
  <c r="M18" i="8"/>
  <c r="M17" i="8"/>
  <c r="M16" i="8"/>
  <c r="K18" i="8"/>
  <c r="M15" i="11"/>
  <c r="K15" i="9"/>
  <c r="K15" i="8"/>
  <c r="E75" i="21"/>
  <c r="E73" i="21"/>
  <c r="E74" i="21"/>
  <c r="E79" i="21"/>
  <c r="E80" i="21"/>
  <c r="E77" i="21"/>
  <c r="E81" i="21"/>
  <c r="E72" i="21"/>
  <c r="E82" i="21"/>
</calcChain>
</file>

<file path=xl/sharedStrings.xml><?xml version="1.0" encoding="utf-8"?>
<sst xmlns="http://schemas.openxmlformats.org/spreadsheetml/2006/main" count="1678" uniqueCount="759">
  <si>
    <t>園</t>
    <rPh sb="0" eb="1">
      <t>エン</t>
    </rPh>
    <phoneticPr fontId="2"/>
  </si>
  <si>
    <t xml:space="preserve"> 学 　校　 数</t>
    <phoneticPr fontId="2"/>
  </si>
  <si>
    <r>
      <t>〔Ⅰ－１－１表〕　　　　　　　　</t>
    </r>
    <r>
      <rPr>
        <b/>
        <sz val="13"/>
        <rFont val="ＭＳ Ｐ明朝"/>
        <family val="1"/>
        <charset val="128"/>
      </rPr>
      <t>主　　要　　指　　標　　の　　推　　移　</t>
    </r>
    <rPh sb="6" eb="7">
      <t>ヒョウ</t>
    </rPh>
    <phoneticPr fontId="2"/>
  </si>
  <si>
    <r>
      <t>〔Ⅰ－２－１表〕　　　　　　　　</t>
    </r>
    <r>
      <rPr>
        <b/>
        <sz val="13"/>
        <rFont val="ＭＳ Ｐ明朝"/>
        <family val="1"/>
        <charset val="128"/>
      </rPr>
      <t>主　　要　　指　　標　　の　　推　　移</t>
    </r>
    <r>
      <rPr>
        <sz val="13"/>
        <rFont val="ＭＳ Ｐ明朝"/>
        <family val="1"/>
        <charset val="128"/>
      </rPr>
      <t>　</t>
    </r>
    <rPh sb="6" eb="7">
      <t>ヒョウ</t>
    </rPh>
    <phoneticPr fontId="2"/>
  </si>
  <si>
    <t>　</t>
    <phoneticPr fontId="2"/>
  </si>
  <si>
    <t xml:space="preserve"> </t>
    <phoneticPr fontId="2"/>
  </si>
  <si>
    <t xml:space="preserve">  276</t>
    <phoneticPr fontId="2"/>
  </si>
  <si>
    <t xml:space="preserve">  109</t>
    <phoneticPr fontId="2"/>
  </si>
  <si>
    <t xml:space="preserve"> (1,713)</t>
    <phoneticPr fontId="2"/>
  </si>
  <si>
    <t xml:space="preserve"> （1.1)</t>
    <phoneticPr fontId="2"/>
  </si>
  <si>
    <t>(1.229)</t>
    <phoneticPr fontId="2"/>
  </si>
  <si>
    <t xml:space="preserve">  (1)</t>
    <phoneticPr fontId="2"/>
  </si>
  <si>
    <t xml:space="preserve"> (318)</t>
    <phoneticPr fontId="2"/>
  </si>
  <si>
    <t xml:space="preserve"> (165)</t>
    <phoneticPr fontId="2"/>
  </si>
  <si>
    <t xml:space="preserve">    838</t>
    <phoneticPr fontId="2"/>
  </si>
  <si>
    <t>　0.54</t>
    <phoneticPr fontId="2"/>
  </si>
  <si>
    <t xml:space="preserve">   395</t>
    <phoneticPr fontId="2"/>
  </si>
  <si>
    <t xml:space="preserve">  404</t>
    <phoneticPr fontId="2"/>
  </si>
  <si>
    <t xml:space="preserve">  　38</t>
    <phoneticPr fontId="2"/>
  </si>
  <si>
    <t xml:space="preserve"> (1,717)</t>
    <phoneticPr fontId="2"/>
  </si>
  <si>
    <t>(1.181)</t>
    <phoneticPr fontId="2"/>
  </si>
  <si>
    <t xml:space="preserve"> (468)</t>
    <phoneticPr fontId="2"/>
  </si>
  <si>
    <t xml:space="preserve"> (67)</t>
    <phoneticPr fontId="2"/>
  </si>
  <si>
    <t>学</t>
    <rPh sb="0" eb="1">
      <t>ガク</t>
    </rPh>
    <phoneticPr fontId="2"/>
  </si>
  <si>
    <t>校</t>
    <rPh sb="0" eb="1">
      <t>コウ</t>
    </rPh>
    <phoneticPr fontId="2"/>
  </si>
  <si>
    <t>数</t>
    <rPh sb="0" eb="1">
      <t>スウ</t>
    </rPh>
    <phoneticPr fontId="2"/>
  </si>
  <si>
    <t>（再掲）在学者の内訳</t>
    <rPh sb="1" eb="3">
      <t>サイケイ</t>
    </rPh>
    <rPh sb="4" eb="6">
      <t>ザイガク</t>
    </rPh>
    <rPh sb="6" eb="7">
      <t>シャ</t>
    </rPh>
    <rPh sb="8" eb="10">
      <t>ウチワケ</t>
    </rPh>
    <phoneticPr fontId="2"/>
  </si>
  <si>
    <t>幼稚</t>
    <rPh sb="0" eb="2">
      <t>ヨウチ</t>
    </rPh>
    <phoneticPr fontId="2"/>
  </si>
  <si>
    <t xml:space="preserve"> 部</t>
    <rPh sb="1" eb="2">
      <t>ブ</t>
    </rPh>
    <phoneticPr fontId="2"/>
  </si>
  <si>
    <t>小学</t>
    <rPh sb="0" eb="2">
      <t>ショウガク</t>
    </rPh>
    <phoneticPr fontId="2"/>
  </si>
  <si>
    <t>中学</t>
    <rPh sb="0" eb="2">
      <t>チュウガク</t>
    </rPh>
    <phoneticPr fontId="2"/>
  </si>
  <si>
    <t>高等</t>
    <rPh sb="0" eb="2">
      <t>コウトウ</t>
    </rPh>
    <phoneticPr fontId="2"/>
  </si>
  <si>
    <t>学級</t>
    <rPh sb="0" eb="2">
      <t>ガッキュウ</t>
    </rPh>
    <phoneticPr fontId="2"/>
  </si>
  <si>
    <t>増減率</t>
    <rPh sb="1" eb="2">
      <t>ゲン</t>
    </rPh>
    <rPh sb="2" eb="3">
      <t>リツ</t>
    </rPh>
    <phoneticPr fontId="2"/>
  </si>
  <si>
    <t>　　 校</t>
    <rPh sb="3" eb="4">
      <t>ガッコウ</t>
    </rPh>
    <phoneticPr fontId="2"/>
  </si>
  <si>
    <t>教員数(本務者)</t>
    <phoneticPr fontId="2"/>
  </si>
  <si>
    <t>1学級当たりの</t>
    <phoneticPr fontId="2"/>
  </si>
  <si>
    <t>本務教員1人当</t>
    <phoneticPr fontId="2"/>
  </si>
  <si>
    <t xml:space="preserve">  教  員  数</t>
    <phoneticPr fontId="2"/>
  </si>
  <si>
    <t>本務教員1人当</t>
    <phoneticPr fontId="2"/>
  </si>
  <si>
    <t>％</t>
    <phoneticPr fontId="2"/>
  </si>
  <si>
    <t xml:space="preserve"> </t>
    <phoneticPr fontId="2"/>
  </si>
  <si>
    <t xml:space="preserve"> 学　校　数</t>
  </si>
  <si>
    <t xml:space="preserve">  学　級　数</t>
  </si>
  <si>
    <t xml:space="preserve">  児   童   数</t>
  </si>
  <si>
    <t>対前年</t>
  </si>
  <si>
    <t>校</t>
  </si>
  <si>
    <t>学級</t>
  </si>
  <si>
    <t>％</t>
  </si>
  <si>
    <t>人</t>
  </si>
  <si>
    <t>－</t>
  </si>
  <si>
    <t>欠　席　理　由</t>
  </si>
  <si>
    <t>年　度　間</t>
  </si>
  <si>
    <t xml:space="preserve"> 総　数</t>
  </si>
  <si>
    <t>全児童数</t>
  </si>
  <si>
    <t>に占める</t>
  </si>
  <si>
    <t>病　気</t>
  </si>
  <si>
    <t>経済的</t>
  </si>
  <si>
    <t>その他</t>
  </si>
  <si>
    <t>長欠者率</t>
  </si>
  <si>
    <t>理　由</t>
  </si>
  <si>
    <t xml:space="preserve"> 　　人</t>
  </si>
  <si>
    <t xml:space="preserve">     ％</t>
  </si>
  <si>
    <t>平　成</t>
  </si>
  <si>
    <t xml:space="preserve">    651</t>
  </si>
  <si>
    <t xml:space="preserve">  0.38</t>
  </si>
  <si>
    <t xml:space="preserve">   384</t>
  </si>
  <si>
    <t xml:space="preserve">  －</t>
  </si>
  <si>
    <t xml:space="preserve">  177</t>
  </si>
  <si>
    <t xml:space="preserve">   90</t>
  </si>
  <si>
    <t xml:space="preserve"> (1,377)</t>
  </si>
  <si>
    <t xml:space="preserve"> (0.80)</t>
  </si>
  <si>
    <t>(1,045)</t>
  </si>
  <si>
    <t xml:space="preserve"> (－)</t>
  </si>
  <si>
    <t xml:space="preserve"> (214)</t>
  </si>
  <si>
    <t xml:space="preserve"> (118)</t>
  </si>
  <si>
    <t xml:space="preserve">    666</t>
  </si>
  <si>
    <t xml:space="preserve">  0.40</t>
  </si>
  <si>
    <t xml:space="preserve">   342</t>
  </si>
  <si>
    <t xml:space="preserve">  217</t>
  </si>
  <si>
    <t xml:space="preserve">  107</t>
  </si>
  <si>
    <t xml:space="preserve"> (1,372)</t>
  </si>
  <si>
    <t xml:space="preserve"> (0.82)</t>
  </si>
  <si>
    <t xml:space="preserve">  (970)</t>
  </si>
  <si>
    <t xml:space="preserve"> (262)</t>
  </si>
  <si>
    <t xml:space="preserve"> (140)</t>
  </si>
  <si>
    <t>人</t>
    <rPh sb="0" eb="1">
      <t>ヒト</t>
    </rPh>
    <phoneticPr fontId="2"/>
  </si>
  <si>
    <t>不登校</t>
    <rPh sb="0" eb="3">
      <t>フトウコウ</t>
    </rPh>
    <phoneticPr fontId="2"/>
  </si>
  <si>
    <t>たりの生徒数</t>
    <rPh sb="3" eb="5">
      <t>セイト</t>
    </rPh>
    <phoneticPr fontId="2"/>
  </si>
  <si>
    <t>-</t>
  </si>
  <si>
    <t>本務教員1人当</t>
    <phoneticPr fontId="2"/>
  </si>
  <si>
    <t>増減数</t>
    <rPh sb="1" eb="2">
      <t>ゲン</t>
    </rPh>
    <phoneticPr fontId="2"/>
  </si>
  <si>
    <t>増減率</t>
    <rPh sb="1" eb="2">
      <t>ゲン</t>
    </rPh>
    <phoneticPr fontId="2"/>
  </si>
  <si>
    <t>　</t>
    <phoneticPr fontId="2"/>
  </si>
  <si>
    <t>人</t>
    <phoneticPr fontId="2"/>
  </si>
  <si>
    <t xml:space="preserve">  生　 徒   数</t>
    <rPh sb="2" eb="3">
      <t>ショウ</t>
    </rPh>
    <rPh sb="5" eb="6">
      <t>タダ</t>
    </rPh>
    <phoneticPr fontId="2"/>
  </si>
  <si>
    <t>教員数(本務者)</t>
    <phoneticPr fontId="2"/>
  </si>
  <si>
    <t>人</t>
    <phoneticPr fontId="2"/>
  </si>
  <si>
    <t>人</t>
    <rPh sb="0" eb="1">
      <t>ニン</t>
    </rPh>
    <phoneticPr fontId="2"/>
  </si>
  <si>
    <t>1校当たりの</t>
    <rPh sb="1" eb="2">
      <t>コウ</t>
    </rPh>
    <phoneticPr fontId="2"/>
  </si>
  <si>
    <t xml:space="preserve"> 在　園　者　数</t>
    <rPh sb="1" eb="2">
      <t>ザイ</t>
    </rPh>
    <rPh sb="3" eb="4">
      <t>エン</t>
    </rPh>
    <rPh sb="5" eb="6">
      <t>モノ</t>
    </rPh>
    <phoneticPr fontId="2"/>
  </si>
  <si>
    <t>たりの在園者数</t>
    <rPh sb="3" eb="4">
      <t>ザイ</t>
    </rPh>
    <rPh sb="4" eb="5">
      <t>エン</t>
    </rPh>
    <rPh sb="5" eb="6">
      <t>モノ</t>
    </rPh>
    <phoneticPr fontId="2"/>
  </si>
  <si>
    <t xml:space="preserve">  生　徒　数</t>
    <rPh sb="2" eb="3">
      <t>ショウ</t>
    </rPh>
    <rPh sb="4" eb="5">
      <t>タダ</t>
    </rPh>
    <phoneticPr fontId="2"/>
  </si>
  <si>
    <t xml:space="preserve">  教　員  数</t>
    <rPh sb="2" eb="3">
      <t>キョウ</t>
    </rPh>
    <rPh sb="4" eb="5">
      <t>イン</t>
    </rPh>
    <phoneticPr fontId="2"/>
  </si>
  <si>
    <t xml:space="preserve"> （兼 務 者）</t>
    <rPh sb="2" eb="3">
      <t>ケン</t>
    </rPh>
    <rPh sb="4" eb="5">
      <t>ツトム</t>
    </rPh>
    <rPh sb="6" eb="7">
      <t>モノ</t>
    </rPh>
    <phoneticPr fontId="2"/>
  </si>
  <si>
    <t xml:space="preserve"> （本 務 者）</t>
    <rPh sb="2" eb="3">
      <t>ホン</t>
    </rPh>
    <rPh sb="4" eb="5">
      <t>ツトム</t>
    </rPh>
    <rPh sb="6" eb="7">
      <t>モノ</t>
    </rPh>
    <phoneticPr fontId="2"/>
  </si>
  <si>
    <t xml:space="preserve"> 1校当たりの</t>
    <rPh sb="2" eb="3">
      <t>コウ</t>
    </rPh>
    <phoneticPr fontId="2"/>
  </si>
  <si>
    <t xml:space="preserve"> 学　級　数</t>
    <rPh sb="3" eb="4">
      <t>キュウ</t>
    </rPh>
    <phoneticPr fontId="2"/>
  </si>
  <si>
    <t xml:space="preserve">  在 学 者 数</t>
    <rPh sb="2" eb="3">
      <t>ザイ</t>
    </rPh>
    <rPh sb="4" eb="5">
      <t>ガク</t>
    </rPh>
    <rPh sb="6" eb="7">
      <t>シャ</t>
    </rPh>
    <phoneticPr fontId="2"/>
  </si>
  <si>
    <t>８　各　種　学　校</t>
    <rPh sb="2" eb="3">
      <t>カク</t>
    </rPh>
    <rPh sb="4" eb="5">
      <t>タネ</t>
    </rPh>
    <rPh sb="6" eb="7">
      <t>ガク</t>
    </rPh>
    <rPh sb="8" eb="9">
      <t>コウ</t>
    </rPh>
    <phoneticPr fontId="2"/>
  </si>
  <si>
    <t>　 国</t>
  </si>
  <si>
    <t>立</t>
  </si>
  <si>
    <t>　 公</t>
  </si>
  <si>
    <t>　 私</t>
  </si>
  <si>
    <t>（前期課程）</t>
    <rPh sb="1" eb="3">
      <t>ゼンキ</t>
    </rPh>
    <rPh sb="3" eb="5">
      <t>カテイ</t>
    </rPh>
    <phoneticPr fontId="2"/>
  </si>
  <si>
    <t>1学級当たりの</t>
    <phoneticPr fontId="2"/>
  </si>
  <si>
    <t xml:space="preserve"> </t>
    <phoneticPr fontId="2"/>
  </si>
  <si>
    <t xml:space="preserve">    736</t>
    <phoneticPr fontId="2"/>
  </si>
  <si>
    <t xml:space="preserve">  0.46</t>
    <phoneticPr fontId="2"/>
  </si>
  <si>
    <t xml:space="preserve">   351</t>
    <phoneticPr fontId="2"/>
  </si>
  <si>
    <t xml:space="preserve">  279</t>
    <phoneticPr fontId="2"/>
  </si>
  <si>
    <t xml:space="preserve">  106</t>
    <phoneticPr fontId="2"/>
  </si>
  <si>
    <t xml:space="preserve"> (1,464)</t>
    <phoneticPr fontId="2"/>
  </si>
  <si>
    <t xml:space="preserve"> (0.91)</t>
    <phoneticPr fontId="2"/>
  </si>
  <si>
    <t xml:space="preserve">  (987)</t>
    <phoneticPr fontId="2"/>
  </si>
  <si>
    <t xml:space="preserve"> (327)</t>
    <phoneticPr fontId="2"/>
  </si>
  <si>
    <t xml:space="preserve"> (150)</t>
    <phoneticPr fontId="2"/>
  </si>
  <si>
    <t xml:space="preserve">    815</t>
    <phoneticPr fontId="2"/>
  </si>
  <si>
    <t xml:space="preserve">  0.53</t>
    <phoneticPr fontId="2"/>
  </si>
  <si>
    <t xml:space="preserve">   429</t>
    <phoneticPr fontId="2"/>
  </si>
  <si>
    <t xml:space="preserve">   1</t>
    <phoneticPr fontId="2"/>
  </si>
  <si>
    <t xml:space="preserve"> </t>
    <phoneticPr fontId="2"/>
  </si>
  <si>
    <t>　</t>
    <phoneticPr fontId="2"/>
  </si>
  <si>
    <t>　</t>
    <phoneticPr fontId="2"/>
  </si>
  <si>
    <t>　　    校</t>
    <rPh sb="6" eb="7">
      <t>ガッコウ</t>
    </rPh>
    <phoneticPr fontId="2"/>
  </si>
  <si>
    <t>　　      校</t>
    <rPh sb="8" eb="9">
      <t>ガッコウ</t>
    </rPh>
    <phoneticPr fontId="2"/>
  </si>
  <si>
    <r>
      <t>〔Ⅰ－８－１表〕　　　　　　　　</t>
    </r>
    <r>
      <rPr>
        <b/>
        <sz val="13"/>
        <rFont val="ＭＳ Ｐ明朝"/>
        <family val="1"/>
        <charset val="128"/>
      </rPr>
      <t>主　　要　　指　　標　　の　　推　　移</t>
    </r>
    <r>
      <rPr>
        <sz val="13"/>
        <rFont val="ＭＳ Ｐ明朝"/>
        <family val="1"/>
        <charset val="128"/>
      </rPr>
      <t>　</t>
    </r>
    <rPh sb="6" eb="7">
      <t>ヒョウ</t>
    </rPh>
    <phoneticPr fontId="2"/>
  </si>
  <si>
    <t>９　中 等 教 育 学 校</t>
    <rPh sb="2" eb="3">
      <t>ナカ</t>
    </rPh>
    <rPh sb="4" eb="5">
      <t>トウ</t>
    </rPh>
    <rPh sb="6" eb="7">
      <t>キョウ</t>
    </rPh>
    <rPh sb="8" eb="9">
      <t>イク</t>
    </rPh>
    <rPh sb="10" eb="11">
      <t>ガク</t>
    </rPh>
    <rPh sb="12" eb="13">
      <t>コウ</t>
    </rPh>
    <phoneticPr fontId="2"/>
  </si>
  <si>
    <t xml:space="preserve">  生　徒  数</t>
    <rPh sb="2" eb="3">
      <t>ショウ</t>
    </rPh>
    <rPh sb="4" eb="5">
      <t>タダ</t>
    </rPh>
    <phoneticPr fontId="2"/>
  </si>
  <si>
    <t>（後期課程）</t>
    <rPh sb="1" eb="3">
      <t>コウキ</t>
    </rPh>
    <rPh sb="3" eb="5">
      <t>カテイ</t>
    </rPh>
    <phoneticPr fontId="2"/>
  </si>
  <si>
    <t>（本務者）</t>
    <rPh sb="1" eb="3">
      <t>ホンム</t>
    </rPh>
    <rPh sb="3" eb="4">
      <t>シャ</t>
    </rPh>
    <phoneticPr fontId="2"/>
  </si>
  <si>
    <t>　教　員　数</t>
    <rPh sb="1" eb="2">
      <t>キョウ</t>
    </rPh>
    <rPh sb="3" eb="4">
      <t>イン</t>
    </rPh>
    <rPh sb="5" eb="6">
      <t>スウ</t>
    </rPh>
    <phoneticPr fontId="2"/>
  </si>
  <si>
    <t>本務教員1人</t>
    <phoneticPr fontId="2"/>
  </si>
  <si>
    <t>当たりの生徒数</t>
    <rPh sb="0" eb="1">
      <t>ア</t>
    </rPh>
    <rPh sb="4" eb="6">
      <t>セイト</t>
    </rPh>
    <phoneticPr fontId="2"/>
  </si>
  <si>
    <r>
      <t>〔Ⅰ－９－１表〕　　　　　　　　　　　　　　　</t>
    </r>
    <r>
      <rPr>
        <b/>
        <sz val="13"/>
        <rFont val="ＭＳ Ｐ明朝"/>
        <family val="1"/>
        <charset val="128"/>
      </rPr>
      <t>主　　要　　指　　標　　の　　推　　移</t>
    </r>
    <rPh sb="6" eb="7">
      <t>ヒョウ</t>
    </rPh>
    <phoneticPr fontId="2"/>
  </si>
  <si>
    <r>
      <t>〔Ⅰ－７－１表〕　　　　　　　　</t>
    </r>
    <r>
      <rPr>
        <b/>
        <sz val="13"/>
        <rFont val="ＭＳ Ｐ明朝"/>
        <family val="1"/>
        <charset val="128"/>
      </rPr>
      <t>主　　要　　指　　標　　の　　推　　移　</t>
    </r>
    <rPh sb="6" eb="7">
      <t>ヒョウ</t>
    </rPh>
    <phoneticPr fontId="2"/>
  </si>
  <si>
    <t>　</t>
    <phoneticPr fontId="2"/>
  </si>
  <si>
    <t>　</t>
    <phoneticPr fontId="2"/>
  </si>
  <si>
    <t>％</t>
    <phoneticPr fontId="2"/>
  </si>
  <si>
    <r>
      <t>（２）学　級　数</t>
    </r>
    <r>
      <rPr>
        <b/>
        <sz val="13"/>
        <rFont val="ＭＳ Ｐ明朝"/>
        <family val="1"/>
        <charset val="128"/>
      </rPr>
      <t>　　　</t>
    </r>
    <r>
      <rPr>
        <sz val="13"/>
        <rFont val="ＭＳ Ｐ明朝"/>
        <family val="1"/>
        <charset val="128"/>
      </rPr>
      <t>〔Ⅰ－１－１表・統計表第２表〕</t>
    </r>
    <rPh sb="3" eb="4">
      <t>ガク</t>
    </rPh>
    <rPh sb="5" eb="6">
      <t>キュウ</t>
    </rPh>
    <phoneticPr fontId="2"/>
  </si>
  <si>
    <r>
      <t>（３）児　童　数</t>
    </r>
    <r>
      <rPr>
        <b/>
        <sz val="13"/>
        <rFont val="ＭＳ Ｐ明朝"/>
        <family val="1"/>
        <charset val="128"/>
      </rPr>
      <t>　　　</t>
    </r>
    <r>
      <rPr>
        <sz val="13"/>
        <rFont val="ＭＳ Ｐ明朝"/>
        <family val="1"/>
        <charset val="128"/>
      </rPr>
      <t>〔Ⅰ－１－１表・統計表第５表〕</t>
    </r>
    <rPh sb="3" eb="4">
      <t>コ</t>
    </rPh>
    <rPh sb="5" eb="6">
      <t>ワラベ</t>
    </rPh>
    <phoneticPr fontId="2"/>
  </si>
  <si>
    <r>
      <t>（４）教員数（本務者）</t>
    </r>
    <r>
      <rPr>
        <b/>
        <sz val="13"/>
        <rFont val="ＭＳ Ｐ明朝"/>
        <family val="1"/>
        <charset val="128"/>
      </rPr>
      <t>　　　</t>
    </r>
    <r>
      <rPr>
        <sz val="13"/>
        <rFont val="ＭＳ Ｐ明朝"/>
        <family val="1"/>
        <charset val="128"/>
      </rPr>
      <t>〔Ⅰ－１－１表・統計表第６表〕</t>
    </r>
    <rPh sb="3" eb="5">
      <t>キョウイン</t>
    </rPh>
    <rPh sb="5" eb="6">
      <t>スウ</t>
    </rPh>
    <rPh sb="7" eb="9">
      <t>ホンム</t>
    </rPh>
    <rPh sb="9" eb="10">
      <t>モノ</t>
    </rPh>
    <phoneticPr fontId="2"/>
  </si>
  <si>
    <t xml:space="preserve">  　園　　数</t>
    <rPh sb="3" eb="4">
      <t>エン</t>
    </rPh>
    <rPh sb="6" eb="7">
      <t>カズ</t>
    </rPh>
    <phoneticPr fontId="2"/>
  </si>
  <si>
    <t>平成</t>
    <rPh sb="0" eb="2">
      <t>ヘイセイ</t>
    </rPh>
    <phoneticPr fontId="2"/>
  </si>
  <si>
    <t>　 私</t>
    <phoneticPr fontId="2"/>
  </si>
  <si>
    <t xml:space="preserve">前期       課程 </t>
    <rPh sb="0" eb="2">
      <t>ゼンキ</t>
    </rPh>
    <rPh sb="9" eb="11">
      <t>カテイ</t>
    </rPh>
    <phoneticPr fontId="2"/>
  </si>
  <si>
    <t xml:space="preserve">   生徒数</t>
    <rPh sb="3" eb="5">
      <t>セイト</t>
    </rPh>
    <phoneticPr fontId="2"/>
  </si>
  <si>
    <t xml:space="preserve">  たりの生徒数</t>
    <rPh sb="5" eb="7">
      <t>セイト</t>
    </rPh>
    <phoneticPr fontId="2"/>
  </si>
  <si>
    <t xml:space="preserve">       生徒数</t>
    <rPh sb="7" eb="9">
      <t>セイト</t>
    </rPh>
    <phoneticPr fontId="2"/>
  </si>
  <si>
    <t xml:space="preserve">   在園者数</t>
    <rPh sb="3" eb="4">
      <t>ザイ</t>
    </rPh>
    <rPh sb="4" eb="5">
      <t>エン</t>
    </rPh>
    <rPh sb="5" eb="6">
      <t>モノ</t>
    </rPh>
    <phoneticPr fontId="2"/>
  </si>
  <si>
    <t xml:space="preserve">     生徒数</t>
    <rPh sb="5" eb="7">
      <t>セイト</t>
    </rPh>
    <phoneticPr fontId="2"/>
  </si>
  <si>
    <t xml:space="preserve">  生徒数</t>
    <rPh sb="2" eb="4">
      <t>セイト</t>
    </rPh>
    <phoneticPr fontId="2"/>
  </si>
  <si>
    <t xml:space="preserve">  児童数</t>
    <phoneticPr fontId="2"/>
  </si>
  <si>
    <t xml:space="preserve"> たりの児童数</t>
    <phoneticPr fontId="2"/>
  </si>
  <si>
    <t xml:space="preserve">  たりの在学者数</t>
    <rPh sb="5" eb="7">
      <t>ザイガク</t>
    </rPh>
    <rPh sb="7" eb="8">
      <t>モノ</t>
    </rPh>
    <rPh sb="8" eb="9">
      <t>カズ</t>
    </rPh>
    <phoneticPr fontId="2"/>
  </si>
  <si>
    <t>年　　度</t>
    <rPh sb="0" eb="1">
      <t>ネン</t>
    </rPh>
    <rPh sb="3" eb="4">
      <t>ド</t>
    </rPh>
    <phoneticPr fontId="2"/>
  </si>
  <si>
    <t>　 減少は昭和59年度から続いている。</t>
    <phoneticPr fontId="2"/>
  </si>
  <si>
    <t>　　　学校数は2校で，前年度と同数となっている。</t>
    <rPh sb="8" eb="9">
      <t>コウ</t>
    </rPh>
    <rPh sb="11" eb="14">
      <t>ゼンネンド</t>
    </rPh>
    <rPh sb="15" eb="17">
      <t>ドウスウ</t>
    </rPh>
    <phoneticPr fontId="2"/>
  </si>
  <si>
    <t xml:space="preserve"> 　昭和63年度から続いている。</t>
    <phoneticPr fontId="2"/>
  </si>
  <si>
    <t>　　と同数となっている。</t>
    <rPh sb="3" eb="5">
      <t>ドウスウ</t>
    </rPh>
    <phoneticPr fontId="2"/>
  </si>
  <si>
    <t>園</t>
  </si>
  <si>
    <t>－</t>
    <phoneticPr fontId="2"/>
  </si>
  <si>
    <t xml:space="preserve">  前年度と同数となっている。</t>
    <rPh sb="2" eb="4">
      <t>ゼンネン</t>
    </rPh>
    <rPh sb="4" eb="5">
      <t>ド</t>
    </rPh>
    <rPh sb="6" eb="8">
      <t>ドウスウ</t>
    </rPh>
    <phoneticPr fontId="2"/>
  </si>
  <si>
    <t>　   減少している。</t>
    <rPh sb="4" eb="6">
      <t>ゲンショウ</t>
    </rPh>
    <phoneticPr fontId="2"/>
  </si>
  <si>
    <t>　　同数となっている。</t>
    <rPh sb="2" eb="4">
      <t>ドウスウ</t>
    </rPh>
    <phoneticPr fontId="2"/>
  </si>
  <si>
    <t>　　同数となっている。　</t>
    <phoneticPr fontId="2"/>
  </si>
  <si>
    <t>　  は前年度と同数となっている。</t>
    <rPh sb="4" eb="7">
      <t>ゼンネンド</t>
    </rPh>
    <rPh sb="8" eb="10">
      <t>ドウスウ</t>
    </rPh>
    <phoneticPr fontId="2"/>
  </si>
  <si>
    <t>-</t>
    <phoneticPr fontId="2"/>
  </si>
  <si>
    <t>-</t>
    <phoneticPr fontId="2"/>
  </si>
  <si>
    <r>
      <t>（１）学　校　数</t>
    </r>
    <r>
      <rPr>
        <b/>
        <sz val="13"/>
        <rFont val="ＭＳ Ｐ明朝"/>
        <family val="1"/>
        <charset val="128"/>
      </rPr>
      <t>　　　</t>
    </r>
    <r>
      <rPr>
        <sz val="13"/>
        <rFont val="ＭＳ Ｐ明朝"/>
        <family val="1"/>
        <charset val="128"/>
      </rPr>
      <t>〔Ⅰ－１－１表・統計表第２表〕</t>
    </r>
    <phoneticPr fontId="2"/>
  </si>
  <si>
    <t>　　　学校数は 399校で，前年度より5校減少している。</t>
    <phoneticPr fontId="2"/>
  </si>
  <si>
    <t>　 同数となっている。</t>
    <phoneticPr fontId="2"/>
  </si>
  <si>
    <t>　　　学級数は5,060学級で，前年度より49学級（1.0%)減少している。</t>
    <rPh sb="3" eb="5">
      <t>ガッキュウ</t>
    </rPh>
    <phoneticPr fontId="2"/>
  </si>
  <si>
    <t>　　　設置者別にみると，公立が393校で前年度より6校減少，私立が5校で前年度より1校増加，国立は前年度と</t>
    <rPh sb="3" eb="5">
      <t>セッチ</t>
    </rPh>
    <rPh sb="5" eb="6">
      <t>シャ</t>
    </rPh>
    <rPh sb="6" eb="7">
      <t>ベツ</t>
    </rPh>
    <rPh sb="12" eb="14">
      <t>コウリツ</t>
    </rPh>
    <rPh sb="18" eb="19">
      <t>コウ</t>
    </rPh>
    <rPh sb="20" eb="23">
      <t>ゼンネンド</t>
    </rPh>
    <rPh sb="26" eb="27">
      <t>コウ</t>
    </rPh>
    <rPh sb="27" eb="29">
      <t>ゲンショウ</t>
    </rPh>
    <rPh sb="34" eb="35">
      <t>コウ</t>
    </rPh>
    <rPh sb="43" eb="45">
      <t>ゾウカ</t>
    </rPh>
    <rPh sb="46" eb="48">
      <t>コクリツ</t>
    </rPh>
    <rPh sb="49" eb="52">
      <t>ゼンネンド</t>
    </rPh>
    <phoneticPr fontId="2"/>
  </si>
  <si>
    <t>　　　設置者別にみると，公立が5,000学級で前年度より52学級減少，私立が36学級で前年度より3学級増加，</t>
    <rPh sb="3" eb="5">
      <t>セッチ</t>
    </rPh>
    <rPh sb="5" eb="6">
      <t>シャ</t>
    </rPh>
    <rPh sb="6" eb="7">
      <t>ベツ</t>
    </rPh>
    <rPh sb="12" eb="14">
      <t>コウリツ</t>
    </rPh>
    <rPh sb="20" eb="22">
      <t>ガッキュウ</t>
    </rPh>
    <rPh sb="23" eb="26">
      <t>ゼンネンド</t>
    </rPh>
    <rPh sb="30" eb="32">
      <t>ガッキュウ</t>
    </rPh>
    <rPh sb="32" eb="34">
      <t>ゲンショウ</t>
    </rPh>
    <rPh sb="51" eb="53">
      <t>ゾウカ</t>
    </rPh>
    <phoneticPr fontId="2"/>
  </si>
  <si>
    <t>　 国立は前年度と同数となっている。</t>
    <phoneticPr fontId="2"/>
  </si>
  <si>
    <t>　　　児童数は118,204人で，前年度より1,602人（1.3％）減少し，調査開始以来過去最低となっている。また，この</t>
    <rPh sb="38" eb="40">
      <t>チョウサ</t>
    </rPh>
    <rPh sb="40" eb="42">
      <t>カイシ</t>
    </rPh>
    <rPh sb="42" eb="44">
      <t>イライ</t>
    </rPh>
    <rPh sb="44" eb="46">
      <t>カコ</t>
    </rPh>
    <rPh sb="46" eb="48">
      <t>サイテイ</t>
    </rPh>
    <phoneticPr fontId="2"/>
  </si>
  <si>
    <t>　１学級当たりの児童数は23.4人で，前年度と同数である。</t>
    <rPh sb="23" eb="25">
      <t>ドウスウ</t>
    </rPh>
    <phoneticPr fontId="2"/>
  </si>
  <si>
    <t>　　　教員（本務者）1人当たりの児童数は15.0人で，前年度より0.1人減少している。</t>
    <rPh sb="3" eb="5">
      <t>キョウイン</t>
    </rPh>
    <rPh sb="6" eb="8">
      <t>ホンム</t>
    </rPh>
    <rPh sb="8" eb="9">
      <t>モノ</t>
    </rPh>
    <rPh sb="11" eb="12">
      <t>ヒト</t>
    </rPh>
    <rPh sb="12" eb="13">
      <t>ア</t>
    </rPh>
    <rPh sb="16" eb="18">
      <t>ジドウ</t>
    </rPh>
    <rPh sb="18" eb="19">
      <t>スウ</t>
    </rPh>
    <rPh sb="24" eb="25">
      <t>ニン</t>
    </rPh>
    <rPh sb="27" eb="30">
      <t>ゼンネンド</t>
    </rPh>
    <rPh sb="35" eb="36">
      <t>ニン</t>
    </rPh>
    <rPh sb="36" eb="38">
      <t>ゲンショウ</t>
    </rPh>
    <phoneticPr fontId="2"/>
  </si>
  <si>
    <t>　　  教員数（本務者）は7,888人で，前年度より40人(0.5％）減少している。</t>
    <rPh sb="4" eb="6">
      <t>キョウイン</t>
    </rPh>
    <rPh sb="6" eb="7">
      <t>カズ</t>
    </rPh>
    <rPh sb="8" eb="10">
      <t>ホンム</t>
    </rPh>
    <rPh sb="10" eb="11">
      <t>モノ</t>
    </rPh>
    <rPh sb="18" eb="19">
      <t>ニン</t>
    </rPh>
    <rPh sb="28" eb="29">
      <t>ニン</t>
    </rPh>
    <rPh sb="35" eb="37">
      <t>ゲンショウ</t>
    </rPh>
    <phoneticPr fontId="2"/>
  </si>
  <si>
    <t>　　　設置者別にみると，公立が7,782人で前年度より52人減少，国立が36人で前年度と同数，私立は70人で</t>
    <rPh sb="3" eb="5">
      <t>セッチ</t>
    </rPh>
    <rPh sb="5" eb="6">
      <t>シャ</t>
    </rPh>
    <rPh sb="6" eb="7">
      <t>ベツ</t>
    </rPh>
    <rPh sb="12" eb="13">
      <t>コウ</t>
    </rPh>
    <rPh sb="13" eb="14">
      <t>リツ</t>
    </rPh>
    <rPh sb="20" eb="21">
      <t>ニン</t>
    </rPh>
    <rPh sb="22" eb="25">
      <t>ゼンネンド</t>
    </rPh>
    <rPh sb="29" eb="30">
      <t>ニン</t>
    </rPh>
    <rPh sb="30" eb="32">
      <t>ゲンショウ</t>
    </rPh>
    <rPh sb="40" eb="43">
      <t>ゼンネンド</t>
    </rPh>
    <rPh sb="44" eb="46">
      <t>ドウスウ</t>
    </rPh>
    <rPh sb="47" eb="49">
      <t>ワタクシリツ</t>
    </rPh>
    <rPh sb="52" eb="53">
      <t>ニン</t>
    </rPh>
    <phoneticPr fontId="2"/>
  </si>
  <si>
    <t>△ 0.2</t>
    <phoneticPr fontId="2"/>
  </si>
  <si>
    <t>△ 0.1</t>
    <phoneticPr fontId="2"/>
  </si>
  <si>
    <t>　　　学校数は213校で，前年度と同数である。。</t>
    <rPh sb="10" eb="11">
      <t>ガッコウ</t>
    </rPh>
    <rPh sb="13" eb="16">
      <t>ゼンネンド</t>
    </rPh>
    <rPh sb="17" eb="19">
      <t>ドウスウ</t>
    </rPh>
    <phoneticPr fontId="2"/>
  </si>
  <si>
    <t>　　  学級数は2,372学級で，前年度より4学級（0.2％）減少している。</t>
    <rPh sb="4" eb="6">
      <t>ガッキュウ</t>
    </rPh>
    <rPh sb="13" eb="15">
      <t>ガッキュウ</t>
    </rPh>
    <rPh sb="23" eb="25">
      <t>ガッキュウ</t>
    </rPh>
    <rPh sb="31" eb="33">
      <t>ゲンショウ</t>
    </rPh>
    <phoneticPr fontId="2"/>
  </si>
  <si>
    <t>　　　設置者別にみると，公立が2,310学級で前年度より3学級減少，私立が50学級で前年度より1学級減少，国立は</t>
    <rPh sb="3" eb="5">
      <t>セッチ</t>
    </rPh>
    <rPh sb="5" eb="6">
      <t>シャ</t>
    </rPh>
    <rPh sb="6" eb="7">
      <t>ベツ</t>
    </rPh>
    <rPh sb="12" eb="14">
      <t>コウリツ</t>
    </rPh>
    <rPh sb="20" eb="22">
      <t>ガッキュウ</t>
    </rPh>
    <rPh sb="23" eb="26">
      <t>ゼンネンド</t>
    </rPh>
    <rPh sb="29" eb="31">
      <t>ガッキュウ</t>
    </rPh>
    <rPh sb="34" eb="36">
      <t>シリツ</t>
    </rPh>
    <rPh sb="39" eb="41">
      <t>ガッキュウ</t>
    </rPh>
    <rPh sb="42" eb="45">
      <t>ゼンネンド</t>
    </rPh>
    <rPh sb="48" eb="50">
      <t>ガッキュウ</t>
    </rPh>
    <rPh sb="50" eb="52">
      <t>ゲンショウ</t>
    </rPh>
    <rPh sb="53" eb="55">
      <t>コクリツ</t>
    </rPh>
    <phoneticPr fontId="2"/>
  </si>
  <si>
    <t>　　　生徒数は62,855人で，前年度より927人（1.5％）減少し，調査開始以来過去最低となっている。また，この減少は</t>
    <rPh sb="3" eb="5">
      <t>セイト</t>
    </rPh>
    <rPh sb="5" eb="6">
      <t>スウ</t>
    </rPh>
    <rPh sb="13" eb="14">
      <t>ニン</t>
    </rPh>
    <rPh sb="16" eb="19">
      <t>ゼンネンド</t>
    </rPh>
    <rPh sb="24" eb="25">
      <t>ニン</t>
    </rPh>
    <rPh sb="35" eb="37">
      <t>チョウサ</t>
    </rPh>
    <rPh sb="37" eb="39">
      <t>カイシ</t>
    </rPh>
    <rPh sb="39" eb="41">
      <t>イライ</t>
    </rPh>
    <rPh sb="41" eb="43">
      <t>カコ</t>
    </rPh>
    <rPh sb="43" eb="45">
      <t>サイテイ</t>
    </rPh>
    <rPh sb="57" eb="59">
      <t>ゲンショウ</t>
    </rPh>
    <phoneticPr fontId="2"/>
  </si>
  <si>
    <t>　　　1学級当たりの生徒数は26.5人で，前年度より0.3人減少している。</t>
    <rPh sb="4" eb="6">
      <t>ガッキュウ</t>
    </rPh>
    <rPh sb="6" eb="7">
      <t>ア</t>
    </rPh>
    <rPh sb="10" eb="12">
      <t>セイト</t>
    </rPh>
    <rPh sb="12" eb="13">
      <t>スウ</t>
    </rPh>
    <rPh sb="18" eb="19">
      <t>ニン</t>
    </rPh>
    <rPh sb="21" eb="24">
      <t>ゼンネンド</t>
    </rPh>
    <rPh sb="29" eb="30">
      <t>ニン</t>
    </rPh>
    <rPh sb="30" eb="32">
      <t>ゲンショウ</t>
    </rPh>
    <phoneticPr fontId="2"/>
  </si>
  <si>
    <t>　　　教員（本務者）1人当たりの生徒数は12.6人で，前年度より0.3人減少している。</t>
    <rPh sb="3" eb="5">
      <t>キョウイン</t>
    </rPh>
    <rPh sb="6" eb="8">
      <t>ホンム</t>
    </rPh>
    <rPh sb="8" eb="9">
      <t>モノ</t>
    </rPh>
    <rPh sb="11" eb="12">
      <t>ヒト</t>
    </rPh>
    <rPh sb="12" eb="13">
      <t>ア</t>
    </rPh>
    <rPh sb="16" eb="18">
      <t>セイト</t>
    </rPh>
    <rPh sb="18" eb="19">
      <t>スウ</t>
    </rPh>
    <rPh sb="24" eb="25">
      <t>ニン</t>
    </rPh>
    <rPh sb="27" eb="30">
      <t>ゼンネンド</t>
    </rPh>
    <rPh sb="35" eb="36">
      <t>ニン</t>
    </rPh>
    <rPh sb="36" eb="38">
      <t>ゲンショウ</t>
    </rPh>
    <phoneticPr fontId="2"/>
  </si>
  <si>
    <t>　　  教員数（本務者）は4,985人で，前年度より31人増加している。</t>
    <rPh sb="4" eb="6">
      <t>キョウイン</t>
    </rPh>
    <rPh sb="6" eb="7">
      <t>カズ</t>
    </rPh>
    <rPh sb="8" eb="10">
      <t>ホンム</t>
    </rPh>
    <rPh sb="10" eb="11">
      <t>モノ</t>
    </rPh>
    <rPh sb="18" eb="19">
      <t>ニン</t>
    </rPh>
    <rPh sb="28" eb="29">
      <t>ニン</t>
    </rPh>
    <rPh sb="29" eb="31">
      <t>ゾウカ</t>
    </rPh>
    <phoneticPr fontId="2"/>
  </si>
  <si>
    <t>　　　設置者別にみると，公立が4,859人で前年度より36人増加，国立は前年度と同数，私立が103人で前年度より5人</t>
    <rPh sb="3" eb="5">
      <t>セッチ</t>
    </rPh>
    <rPh sb="5" eb="6">
      <t>シャ</t>
    </rPh>
    <rPh sb="6" eb="7">
      <t>ベツ</t>
    </rPh>
    <rPh sb="12" eb="14">
      <t>コウリツ</t>
    </rPh>
    <rPh sb="20" eb="21">
      <t>ニン</t>
    </rPh>
    <rPh sb="22" eb="25">
      <t>ゼンネンド</t>
    </rPh>
    <rPh sb="29" eb="30">
      <t>ニン</t>
    </rPh>
    <rPh sb="30" eb="32">
      <t>ゾウカ</t>
    </rPh>
    <rPh sb="33" eb="35">
      <t>コクリツ</t>
    </rPh>
    <rPh sb="36" eb="39">
      <t>ゼンネンド</t>
    </rPh>
    <rPh sb="40" eb="42">
      <t>ドウスウ</t>
    </rPh>
    <rPh sb="53" eb="54">
      <t>ド</t>
    </rPh>
    <rPh sb="57" eb="58">
      <t>ニン</t>
    </rPh>
    <phoneticPr fontId="2"/>
  </si>
  <si>
    <t xml:space="preserve">      学校数は95校で，前年度と同数である。</t>
    <rPh sb="12" eb="13">
      <t>ガッコウ</t>
    </rPh>
    <rPh sb="15" eb="18">
      <t>ゼンネンド</t>
    </rPh>
    <rPh sb="19" eb="21">
      <t>ドウスウ</t>
    </rPh>
    <phoneticPr fontId="2"/>
  </si>
  <si>
    <t>　　　生徒数は61,345人で，前年度より21人減少している。</t>
    <rPh sb="3" eb="6">
      <t>セイトスウ</t>
    </rPh>
    <rPh sb="13" eb="14">
      <t>ニン</t>
    </rPh>
    <rPh sb="16" eb="19">
      <t>ゼンネンド</t>
    </rPh>
    <rPh sb="23" eb="24">
      <t>ニン</t>
    </rPh>
    <rPh sb="24" eb="26">
      <t>ゲンショウ</t>
    </rPh>
    <phoneticPr fontId="2"/>
  </si>
  <si>
    <t>　　　設置者別にみると，公立が43,990人で前年度より349人減少，私立が17,355人で前年度より328人増加している。</t>
    <rPh sb="3" eb="5">
      <t>セッチ</t>
    </rPh>
    <rPh sb="5" eb="6">
      <t>モノ</t>
    </rPh>
    <rPh sb="6" eb="7">
      <t>ベツ</t>
    </rPh>
    <rPh sb="12" eb="14">
      <t>コウリツ</t>
    </rPh>
    <rPh sb="21" eb="22">
      <t>ニン</t>
    </rPh>
    <rPh sb="23" eb="26">
      <t>ゼンネンド</t>
    </rPh>
    <rPh sb="31" eb="32">
      <t>ニン</t>
    </rPh>
    <rPh sb="32" eb="34">
      <t>ゲンショウ</t>
    </rPh>
    <rPh sb="35" eb="37">
      <t>シリツ</t>
    </rPh>
    <rPh sb="44" eb="45">
      <t>ニン</t>
    </rPh>
    <rPh sb="46" eb="49">
      <t>ゼンネンド</t>
    </rPh>
    <rPh sb="54" eb="55">
      <t>ニン</t>
    </rPh>
    <rPh sb="55" eb="57">
      <t>ゾウカ</t>
    </rPh>
    <phoneticPr fontId="2"/>
  </si>
  <si>
    <t>　　　1校当たりの生徒数は645.7人で，前年度より0.3人減少している。</t>
    <rPh sb="4" eb="5">
      <t>コウ</t>
    </rPh>
    <rPh sb="5" eb="6">
      <t>ア</t>
    </rPh>
    <rPh sb="9" eb="11">
      <t>セイト</t>
    </rPh>
    <rPh sb="11" eb="12">
      <t>スウ</t>
    </rPh>
    <rPh sb="18" eb="19">
      <t>ニン</t>
    </rPh>
    <rPh sb="21" eb="24">
      <t>ゼンネンド</t>
    </rPh>
    <rPh sb="29" eb="30">
      <t>ニン</t>
    </rPh>
    <rPh sb="30" eb="32">
      <t>ゲンショウ</t>
    </rPh>
    <phoneticPr fontId="2"/>
  </si>
  <si>
    <t>　　　教員（本務者）1人当たりの生徒数は13.5人で，前年度より0.1人増加している。</t>
    <rPh sb="3" eb="5">
      <t>キョウイン</t>
    </rPh>
    <rPh sb="6" eb="8">
      <t>ホンム</t>
    </rPh>
    <rPh sb="8" eb="9">
      <t>モノ</t>
    </rPh>
    <rPh sb="11" eb="12">
      <t>ヒト</t>
    </rPh>
    <rPh sb="12" eb="13">
      <t>ア</t>
    </rPh>
    <rPh sb="16" eb="18">
      <t>セイト</t>
    </rPh>
    <rPh sb="18" eb="19">
      <t>スウ</t>
    </rPh>
    <rPh sb="24" eb="25">
      <t>ニン</t>
    </rPh>
    <rPh sb="27" eb="30">
      <t>ゼンネンド</t>
    </rPh>
    <rPh sb="35" eb="36">
      <t>ニン</t>
    </rPh>
    <rPh sb="36" eb="38">
      <t>ゾウカ</t>
    </rPh>
    <phoneticPr fontId="2"/>
  </si>
  <si>
    <t>　　  教員数（本務者）は4,556人で，前年度より 39人（0.8％）減少している。</t>
    <rPh sb="4" eb="6">
      <t>キョウイン</t>
    </rPh>
    <rPh sb="6" eb="7">
      <t>カズ</t>
    </rPh>
    <rPh sb="8" eb="10">
      <t>ホンム</t>
    </rPh>
    <rPh sb="10" eb="11">
      <t>モノ</t>
    </rPh>
    <rPh sb="18" eb="19">
      <t>ニン</t>
    </rPh>
    <rPh sb="36" eb="38">
      <t>ゲンショウ</t>
    </rPh>
    <phoneticPr fontId="2"/>
  </si>
  <si>
    <t>　　　設置者別にみると，公立が3,505人で前年度より44人減少，私立が1,051人で前年度より5人増加している。</t>
    <rPh sb="3" eb="5">
      <t>セッチ</t>
    </rPh>
    <rPh sb="5" eb="6">
      <t>シャ</t>
    </rPh>
    <rPh sb="6" eb="7">
      <t>ベツ</t>
    </rPh>
    <rPh sb="12" eb="14">
      <t>コウリツ</t>
    </rPh>
    <rPh sb="20" eb="21">
      <t>ニン</t>
    </rPh>
    <rPh sb="22" eb="25">
      <t>ゼンネンド</t>
    </rPh>
    <rPh sb="29" eb="30">
      <t>ニン</t>
    </rPh>
    <rPh sb="30" eb="32">
      <t>ゲンショウ</t>
    </rPh>
    <rPh sb="33" eb="35">
      <t>シリツ</t>
    </rPh>
    <rPh sb="41" eb="42">
      <t>ニン</t>
    </rPh>
    <rPh sb="43" eb="46">
      <t>ゼンネンド</t>
    </rPh>
    <rPh sb="49" eb="50">
      <t>ニン</t>
    </rPh>
    <rPh sb="50" eb="52">
      <t>ゾウカ</t>
    </rPh>
    <phoneticPr fontId="2"/>
  </si>
  <si>
    <t xml:space="preserve">      学校数は25校で，前年度より１校増加している。</t>
    <rPh sb="12" eb="13">
      <t>ガッコウ</t>
    </rPh>
    <rPh sb="15" eb="18">
      <t>ゼンネンド</t>
    </rPh>
    <rPh sb="21" eb="22">
      <t>コウ</t>
    </rPh>
    <rPh sb="22" eb="24">
      <t>ゾウカ</t>
    </rPh>
    <phoneticPr fontId="2"/>
  </si>
  <si>
    <t>　　　設置者別にみると，公立が585学級で前年度より6学級減少，国立・私立は前年度と同数となっている。</t>
    <rPh sb="3" eb="5">
      <t>セッチ</t>
    </rPh>
    <rPh sb="5" eb="6">
      <t>シャ</t>
    </rPh>
    <rPh sb="6" eb="7">
      <t>ベツ</t>
    </rPh>
    <rPh sb="12" eb="14">
      <t>コウリツ</t>
    </rPh>
    <rPh sb="18" eb="20">
      <t>ガッキュウ</t>
    </rPh>
    <rPh sb="21" eb="24">
      <t>ゼンネンド</t>
    </rPh>
    <rPh sb="27" eb="29">
      <t>ガッキュウ</t>
    </rPh>
    <rPh sb="29" eb="31">
      <t>ゲンショウ</t>
    </rPh>
    <rPh sb="32" eb="34">
      <t>コクリツ</t>
    </rPh>
    <rPh sb="35" eb="37">
      <t>シリツ</t>
    </rPh>
    <rPh sb="38" eb="41">
      <t>ゼンネンド</t>
    </rPh>
    <rPh sb="42" eb="44">
      <t>ドウスウ</t>
    </rPh>
    <phoneticPr fontId="2"/>
  </si>
  <si>
    <t>　　　在学者数は 2,528人で，前年度より32人(1.3％）減少している。</t>
    <rPh sb="3" eb="5">
      <t>ザイガク</t>
    </rPh>
    <rPh sb="5" eb="6">
      <t>シャ</t>
    </rPh>
    <rPh sb="6" eb="7">
      <t>スウ</t>
    </rPh>
    <rPh sb="14" eb="15">
      <t>ニン</t>
    </rPh>
    <rPh sb="17" eb="20">
      <t>ゼンネンド</t>
    </rPh>
    <rPh sb="24" eb="25">
      <t>ニン</t>
    </rPh>
    <rPh sb="31" eb="33">
      <t>ゲンショウ</t>
    </rPh>
    <phoneticPr fontId="2"/>
  </si>
  <si>
    <t>　  　設置者別にみると，公立が2,369人で前年度より31人減少，私立が98人で前年度より1人減少，国立は前年度</t>
    <rPh sb="4" eb="6">
      <t>セッチ</t>
    </rPh>
    <rPh sb="6" eb="7">
      <t>モノ</t>
    </rPh>
    <rPh sb="7" eb="8">
      <t>ベツ</t>
    </rPh>
    <rPh sb="13" eb="15">
      <t>コウリツ</t>
    </rPh>
    <rPh sb="21" eb="22">
      <t>ニン</t>
    </rPh>
    <rPh sb="23" eb="26">
      <t>ゼンネンド</t>
    </rPh>
    <rPh sb="30" eb="31">
      <t>ニン</t>
    </rPh>
    <rPh sb="31" eb="33">
      <t>ゲンショウ</t>
    </rPh>
    <rPh sb="34" eb="36">
      <t>ワタクシリツ</t>
    </rPh>
    <rPh sb="39" eb="40">
      <t>ニン</t>
    </rPh>
    <rPh sb="41" eb="44">
      <t>ゼンネンド</t>
    </rPh>
    <rPh sb="47" eb="48">
      <t>ニン</t>
    </rPh>
    <rPh sb="48" eb="50">
      <t>ゲンショウ</t>
    </rPh>
    <rPh sb="51" eb="53">
      <t>コクリツ</t>
    </rPh>
    <rPh sb="54" eb="57">
      <t>ゼンネンド</t>
    </rPh>
    <phoneticPr fontId="2"/>
  </si>
  <si>
    <t>　　　教員（本務者）1人当たりの在学者数は1.6人で，前年度より0.1人減少している。</t>
    <rPh sb="3" eb="5">
      <t>キョウイン</t>
    </rPh>
    <rPh sb="6" eb="8">
      <t>ホンム</t>
    </rPh>
    <rPh sb="8" eb="9">
      <t>モノ</t>
    </rPh>
    <rPh sb="11" eb="12">
      <t>ヒト</t>
    </rPh>
    <rPh sb="12" eb="13">
      <t>ア</t>
    </rPh>
    <rPh sb="16" eb="18">
      <t>ザイガク</t>
    </rPh>
    <rPh sb="18" eb="19">
      <t>シャ</t>
    </rPh>
    <rPh sb="19" eb="20">
      <t>スウ</t>
    </rPh>
    <rPh sb="24" eb="25">
      <t>ニン</t>
    </rPh>
    <rPh sb="36" eb="38">
      <t>ゲンショウ</t>
    </rPh>
    <phoneticPr fontId="2"/>
  </si>
  <si>
    <t>　　  教員数（本務者）は1,538人で，前年度より5人(0.3％）増加している。</t>
    <rPh sb="4" eb="6">
      <t>キョウイン</t>
    </rPh>
    <rPh sb="6" eb="7">
      <t>カズ</t>
    </rPh>
    <rPh sb="8" eb="10">
      <t>ホンム</t>
    </rPh>
    <rPh sb="10" eb="11">
      <t>モノ</t>
    </rPh>
    <rPh sb="18" eb="19">
      <t>ニン</t>
    </rPh>
    <rPh sb="27" eb="28">
      <t>ニン</t>
    </rPh>
    <phoneticPr fontId="2"/>
  </si>
  <si>
    <t>　　　設置者別にみると，公立が81園で前年度より6園減少，私立が172園で前年度より2園減少，国立は前年度と</t>
    <rPh sb="3" eb="5">
      <t>セッチ</t>
    </rPh>
    <rPh sb="5" eb="6">
      <t>シャ</t>
    </rPh>
    <rPh sb="6" eb="7">
      <t>ベツ</t>
    </rPh>
    <rPh sb="12" eb="14">
      <t>コウリツ</t>
    </rPh>
    <rPh sb="17" eb="18">
      <t>エン</t>
    </rPh>
    <rPh sb="19" eb="22">
      <t>ゼンネンド</t>
    </rPh>
    <rPh sb="25" eb="26">
      <t>エン</t>
    </rPh>
    <rPh sb="26" eb="28">
      <t>ゲンショウ</t>
    </rPh>
    <rPh sb="29" eb="31">
      <t>ワタクシリツ</t>
    </rPh>
    <rPh sb="35" eb="36">
      <t>エン</t>
    </rPh>
    <rPh sb="37" eb="40">
      <t>ゼンネンド</t>
    </rPh>
    <rPh sb="43" eb="44">
      <t>エン</t>
    </rPh>
    <rPh sb="44" eb="46">
      <t>ゲンショウ</t>
    </rPh>
    <rPh sb="47" eb="49">
      <t>コクリツ</t>
    </rPh>
    <rPh sb="50" eb="53">
      <t>ゼンネンド</t>
    </rPh>
    <phoneticPr fontId="2"/>
  </si>
  <si>
    <t xml:space="preserve">　　  学級数は1,346学級で，前年度より8学級（0.6％）減少している。 </t>
    <rPh sb="4" eb="6">
      <t>ガッキュウ</t>
    </rPh>
    <rPh sb="13" eb="15">
      <t>ガッキュウ</t>
    </rPh>
    <rPh sb="23" eb="25">
      <t>ガッキュウ</t>
    </rPh>
    <rPh sb="31" eb="33">
      <t>ゲンショウ</t>
    </rPh>
    <phoneticPr fontId="2"/>
  </si>
  <si>
    <t>　　　設置者別にみると，公立が260学級で前年度より3学級減少，私立が1,081学級で前年度より5学級減少，国立</t>
    <rPh sb="3" eb="5">
      <t>セッチ</t>
    </rPh>
    <rPh sb="5" eb="6">
      <t>シャ</t>
    </rPh>
    <rPh sb="6" eb="7">
      <t>ベツ</t>
    </rPh>
    <rPh sb="12" eb="14">
      <t>コウリツ</t>
    </rPh>
    <rPh sb="18" eb="20">
      <t>ガッキュウ</t>
    </rPh>
    <rPh sb="21" eb="24">
      <t>ゼンネンド</t>
    </rPh>
    <rPh sb="27" eb="29">
      <t>ガッキュウ</t>
    </rPh>
    <rPh sb="29" eb="31">
      <t>ゲンショウ</t>
    </rPh>
    <rPh sb="32" eb="34">
      <t>シリツ</t>
    </rPh>
    <rPh sb="40" eb="42">
      <t>ガッキュウ</t>
    </rPh>
    <rPh sb="43" eb="46">
      <t>ゼンネンド</t>
    </rPh>
    <rPh sb="51" eb="53">
      <t>ゲンショウ</t>
    </rPh>
    <rPh sb="54" eb="56">
      <t>コクリツ</t>
    </rPh>
    <phoneticPr fontId="2"/>
  </si>
  <si>
    <t>　　　在園者数は30,646人で，前年度より58人（0.2％）減少している。</t>
    <rPh sb="3" eb="5">
      <t>ザイエン</t>
    </rPh>
    <rPh sb="5" eb="6">
      <t>シャ</t>
    </rPh>
    <rPh sb="6" eb="7">
      <t>スウ</t>
    </rPh>
    <rPh sb="14" eb="15">
      <t>ニン</t>
    </rPh>
    <rPh sb="17" eb="20">
      <t>ゼンネンド</t>
    </rPh>
    <rPh sb="24" eb="25">
      <t>ニン</t>
    </rPh>
    <rPh sb="31" eb="33">
      <t>ゲンショウ</t>
    </rPh>
    <phoneticPr fontId="2"/>
  </si>
  <si>
    <t>　　　設置者別にみると，公立が4,319人で前年度より173人増加し，私立が26,192人で前年度より214人減少，国立</t>
    <rPh sb="3" eb="5">
      <t>セッチ</t>
    </rPh>
    <rPh sb="5" eb="6">
      <t>モノ</t>
    </rPh>
    <rPh sb="6" eb="7">
      <t>ベツ</t>
    </rPh>
    <rPh sb="12" eb="14">
      <t>コウリツ</t>
    </rPh>
    <rPh sb="20" eb="21">
      <t>ニン</t>
    </rPh>
    <rPh sb="22" eb="25">
      <t>ゼンネンド</t>
    </rPh>
    <rPh sb="30" eb="31">
      <t>ニン</t>
    </rPh>
    <rPh sb="31" eb="33">
      <t>ゾウカ</t>
    </rPh>
    <rPh sb="35" eb="37">
      <t>シリツ</t>
    </rPh>
    <rPh sb="44" eb="45">
      <t>ニン</t>
    </rPh>
    <rPh sb="46" eb="49">
      <t>ゼンネンド</t>
    </rPh>
    <rPh sb="54" eb="55">
      <t>ニン</t>
    </rPh>
    <rPh sb="55" eb="57">
      <t>ゲンショウ</t>
    </rPh>
    <rPh sb="58" eb="60">
      <t>コクリツ</t>
    </rPh>
    <phoneticPr fontId="2"/>
  </si>
  <si>
    <t xml:space="preserve"> 　は135人で前年度より17人減少している。</t>
    <rPh sb="8" eb="11">
      <t>ゼンネンド</t>
    </rPh>
    <rPh sb="15" eb="16">
      <t>ニン</t>
    </rPh>
    <rPh sb="16" eb="18">
      <t>ゲンショウ</t>
    </rPh>
    <phoneticPr fontId="2"/>
  </si>
  <si>
    <t>　　　年齢別にみると，３歳児が8,267人（構成比27.0％），４歳児が10,827人（同35.3％），５歳児が11,552人（同37.7％）</t>
    <rPh sb="3" eb="5">
      <t>ネンレイ</t>
    </rPh>
    <rPh sb="5" eb="6">
      <t>ベツ</t>
    </rPh>
    <phoneticPr fontId="2"/>
  </si>
  <si>
    <t xml:space="preserve"> 　となっている。全在園者数に占める3歳児の割合は，14年連続で増加している。</t>
    <rPh sb="9" eb="10">
      <t>ゼン</t>
    </rPh>
    <rPh sb="10" eb="11">
      <t>ザイ</t>
    </rPh>
    <rPh sb="11" eb="12">
      <t>エン</t>
    </rPh>
    <rPh sb="12" eb="13">
      <t>シャ</t>
    </rPh>
    <rPh sb="13" eb="14">
      <t>カズ</t>
    </rPh>
    <rPh sb="15" eb="16">
      <t>シ</t>
    </rPh>
    <rPh sb="19" eb="21">
      <t>サイジ</t>
    </rPh>
    <rPh sb="22" eb="24">
      <t>ワリアイ</t>
    </rPh>
    <rPh sb="28" eb="29">
      <t>ネン</t>
    </rPh>
    <rPh sb="29" eb="31">
      <t>レンゾク</t>
    </rPh>
    <rPh sb="32" eb="34">
      <t>ゾウカ</t>
    </rPh>
    <phoneticPr fontId="2"/>
  </si>
  <si>
    <t>　　　1学級当たりの在園者数は22.8人で，前年度より0.1人増加している。</t>
    <rPh sb="4" eb="6">
      <t>ガッキュウ</t>
    </rPh>
    <rPh sb="6" eb="7">
      <t>ア</t>
    </rPh>
    <rPh sb="10" eb="11">
      <t>ザイ</t>
    </rPh>
    <rPh sb="11" eb="12">
      <t>エン</t>
    </rPh>
    <rPh sb="12" eb="13">
      <t>シャ</t>
    </rPh>
    <rPh sb="13" eb="14">
      <t>スウ</t>
    </rPh>
    <rPh sb="19" eb="20">
      <t>ニン</t>
    </rPh>
    <rPh sb="22" eb="25">
      <t>ゼンネンド</t>
    </rPh>
    <rPh sb="30" eb="31">
      <t>ニン</t>
    </rPh>
    <rPh sb="31" eb="33">
      <t>ゾウカ</t>
    </rPh>
    <phoneticPr fontId="2"/>
  </si>
  <si>
    <t>　　　教員（本務者）1人当たりの在園者数は13.6人で，前年度より0.1人減少している。</t>
    <rPh sb="3" eb="5">
      <t>キョウイン</t>
    </rPh>
    <rPh sb="6" eb="8">
      <t>ホンム</t>
    </rPh>
    <rPh sb="8" eb="9">
      <t>モノ</t>
    </rPh>
    <rPh sb="11" eb="12">
      <t>ヒト</t>
    </rPh>
    <rPh sb="12" eb="13">
      <t>ア</t>
    </rPh>
    <rPh sb="16" eb="17">
      <t>ザイ</t>
    </rPh>
    <rPh sb="17" eb="18">
      <t>エン</t>
    </rPh>
    <rPh sb="18" eb="19">
      <t>モノ</t>
    </rPh>
    <rPh sb="19" eb="20">
      <t>スウ</t>
    </rPh>
    <rPh sb="25" eb="26">
      <t>ニン</t>
    </rPh>
    <rPh sb="28" eb="31">
      <t>ゼンネンド</t>
    </rPh>
    <rPh sb="36" eb="37">
      <t>ニン</t>
    </rPh>
    <rPh sb="37" eb="39">
      <t>ゲンショウ</t>
    </rPh>
    <phoneticPr fontId="2"/>
  </si>
  <si>
    <t>　　  教員数（本務者）は2,252人で，前年度より6人（0.3％）増加している。</t>
    <rPh sb="4" eb="6">
      <t>キョウイン</t>
    </rPh>
    <rPh sb="6" eb="7">
      <t>カズ</t>
    </rPh>
    <rPh sb="8" eb="10">
      <t>ホンム</t>
    </rPh>
    <rPh sb="10" eb="11">
      <t>シャ</t>
    </rPh>
    <rPh sb="18" eb="19">
      <t>ニン</t>
    </rPh>
    <rPh sb="21" eb="24">
      <t>ゼンネンド</t>
    </rPh>
    <rPh sb="27" eb="28">
      <t>ニン</t>
    </rPh>
    <rPh sb="34" eb="36">
      <t>ゾウカ</t>
    </rPh>
    <phoneticPr fontId="2"/>
  </si>
  <si>
    <t>　　　設置者別にみると，公立が443人で前年度より11人減少，私立が1,802人で前年度より17人増加，国立が前年度と</t>
    <rPh sb="3" eb="5">
      <t>セッチ</t>
    </rPh>
    <rPh sb="5" eb="6">
      <t>シャ</t>
    </rPh>
    <rPh sb="6" eb="7">
      <t>ベツ</t>
    </rPh>
    <rPh sb="12" eb="13">
      <t>コウ</t>
    </rPh>
    <rPh sb="13" eb="14">
      <t>リツ</t>
    </rPh>
    <rPh sb="18" eb="19">
      <t>ニン</t>
    </rPh>
    <rPh sb="20" eb="23">
      <t>ゼンネンド</t>
    </rPh>
    <rPh sb="27" eb="28">
      <t>ニン</t>
    </rPh>
    <rPh sb="28" eb="30">
      <t>ゲンショウ</t>
    </rPh>
    <rPh sb="31" eb="33">
      <t>シリツ</t>
    </rPh>
    <rPh sb="39" eb="40">
      <t>ニン</t>
    </rPh>
    <rPh sb="41" eb="44">
      <t>ゼンネンド</t>
    </rPh>
    <rPh sb="48" eb="49">
      <t>ヒト</t>
    </rPh>
    <rPh sb="49" eb="51">
      <t>ゾウカ</t>
    </rPh>
    <rPh sb="52" eb="54">
      <t>コクリツ</t>
    </rPh>
    <rPh sb="55" eb="58">
      <t>ゼンネンド</t>
    </rPh>
    <phoneticPr fontId="2"/>
  </si>
  <si>
    <t>　　　就園率（小学校第1学年児童数に対する幼稚園修了者の比率）は60.6％で，前年度より5.0ポイント低下している。</t>
    <rPh sb="3" eb="5">
      <t>シュウエン</t>
    </rPh>
    <rPh sb="5" eb="6">
      <t>リツ</t>
    </rPh>
    <rPh sb="7" eb="10">
      <t>ショウガッコウ</t>
    </rPh>
    <rPh sb="10" eb="11">
      <t>ダイ</t>
    </rPh>
    <rPh sb="12" eb="14">
      <t>ガクネン</t>
    </rPh>
    <rPh sb="14" eb="16">
      <t>ジドウ</t>
    </rPh>
    <rPh sb="16" eb="17">
      <t>スウ</t>
    </rPh>
    <rPh sb="18" eb="19">
      <t>タイ</t>
    </rPh>
    <rPh sb="21" eb="24">
      <t>ヨウチエン</t>
    </rPh>
    <rPh sb="24" eb="27">
      <t>シュウリョウシャ</t>
    </rPh>
    <rPh sb="28" eb="30">
      <t>ヒリツ</t>
    </rPh>
    <rPh sb="39" eb="42">
      <t>ゼンネンド</t>
    </rPh>
    <rPh sb="51" eb="53">
      <t>テイカ</t>
    </rPh>
    <phoneticPr fontId="2"/>
  </si>
  <si>
    <t>　　　設置者別にみると，公立が23校で前年度より1校増加，国立・私立は前年度と同数となっている。</t>
    <rPh sb="3" eb="5">
      <t>セッチ</t>
    </rPh>
    <rPh sb="5" eb="6">
      <t>シャ</t>
    </rPh>
    <rPh sb="6" eb="7">
      <t>ベツ</t>
    </rPh>
    <rPh sb="12" eb="14">
      <t>コウリツ</t>
    </rPh>
    <rPh sb="17" eb="18">
      <t>コウ</t>
    </rPh>
    <rPh sb="19" eb="22">
      <t>ゼンネンド</t>
    </rPh>
    <rPh sb="25" eb="26">
      <t>コウ</t>
    </rPh>
    <rPh sb="26" eb="28">
      <t>ゾウカ</t>
    </rPh>
    <rPh sb="29" eb="31">
      <t>コクリツ</t>
    </rPh>
    <rPh sb="35" eb="38">
      <t>ゼンネンド</t>
    </rPh>
    <rPh sb="39" eb="41">
      <t>ドウスウ</t>
    </rPh>
    <phoneticPr fontId="2"/>
  </si>
  <si>
    <t xml:space="preserve">      設置者別にみると，私立が60校で前年度より１校減少，国立と公立は前年度と同数となっている。</t>
    <rPh sb="6" eb="8">
      <t>セッチ</t>
    </rPh>
    <rPh sb="8" eb="9">
      <t>シャ</t>
    </rPh>
    <rPh sb="9" eb="10">
      <t>ベツ</t>
    </rPh>
    <rPh sb="28" eb="29">
      <t>コウ</t>
    </rPh>
    <rPh sb="35" eb="37">
      <t>コウリツ</t>
    </rPh>
    <phoneticPr fontId="2"/>
  </si>
  <si>
    <t>　　　生徒数は15,854人で，前年度より485人（3.0％）減少している。</t>
    <rPh sb="3" eb="6">
      <t>セイトスウ</t>
    </rPh>
    <rPh sb="13" eb="14">
      <t>ニン</t>
    </rPh>
    <rPh sb="16" eb="19">
      <t>ゼンネンド</t>
    </rPh>
    <rPh sb="24" eb="25">
      <t>ニン</t>
    </rPh>
    <rPh sb="31" eb="33">
      <t>ゲンショウ</t>
    </rPh>
    <phoneticPr fontId="2"/>
  </si>
  <si>
    <t>　　　分野別では「文化・教養関係」が最も多く4,487人(構成比28.3％），次いで「医療関係」3,368人</t>
    <rPh sb="45" eb="47">
      <t>カンケイ</t>
    </rPh>
    <phoneticPr fontId="2"/>
  </si>
  <si>
    <t>　　　学科別にみると，「保育士養成」の947人（構成比6.0％）が最も多く，「看護」857人（同5.4％），「美容」</t>
    <rPh sb="5" eb="6">
      <t>ベツ</t>
    </rPh>
    <rPh sb="22" eb="23">
      <t>ニン</t>
    </rPh>
    <rPh sb="24" eb="27">
      <t>コウセイヒ</t>
    </rPh>
    <rPh sb="33" eb="34">
      <t>モット</t>
    </rPh>
    <rPh sb="35" eb="36">
      <t>オオ</t>
    </rPh>
    <rPh sb="45" eb="46">
      <t>ニン</t>
    </rPh>
    <phoneticPr fontId="2"/>
  </si>
  <si>
    <t>　　　1校当たりの生徒数は247.7人で，前年度より3.7人減少している。</t>
    <rPh sb="4" eb="5">
      <t>コウ</t>
    </rPh>
    <rPh sb="5" eb="6">
      <t>ア</t>
    </rPh>
    <rPh sb="9" eb="11">
      <t>セイト</t>
    </rPh>
    <rPh sb="11" eb="12">
      <t>スウ</t>
    </rPh>
    <rPh sb="18" eb="19">
      <t>ニン</t>
    </rPh>
    <rPh sb="21" eb="24">
      <t>ゼンネンド</t>
    </rPh>
    <rPh sb="29" eb="30">
      <t>ニン</t>
    </rPh>
    <rPh sb="30" eb="32">
      <t>ゲンショウ</t>
    </rPh>
    <phoneticPr fontId="2"/>
  </si>
  <si>
    <t>　　　教員（本務者）1人当たりの生徒数は16.5人で，前年度より0.1人減少している。</t>
    <rPh sb="3" eb="5">
      <t>キョウイン</t>
    </rPh>
    <rPh sb="6" eb="8">
      <t>ホンム</t>
    </rPh>
    <rPh sb="8" eb="9">
      <t>モノ</t>
    </rPh>
    <rPh sb="11" eb="12">
      <t>ヒト</t>
    </rPh>
    <rPh sb="12" eb="13">
      <t>ア</t>
    </rPh>
    <rPh sb="16" eb="18">
      <t>セイト</t>
    </rPh>
    <rPh sb="18" eb="19">
      <t>スウ</t>
    </rPh>
    <rPh sb="24" eb="25">
      <t>ニン</t>
    </rPh>
    <rPh sb="27" eb="30">
      <t>ゼンネンド</t>
    </rPh>
    <rPh sb="35" eb="36">
      <t>ニン</t>
    </rPh>
    <rPh sb="36" eb="38">
      <t>ゲンショウ</t>
    </rPh>
    <phoneticPr fontId="2"/>
  </si>
  <si>
    <t>　　  本務者は962人で，前年度より21人減少している。</t>
    <rPh sb="4" eb="6">
      <t>ホンム</t>
    </rPh>
    <rPh sb="6" eb="7">
      <t>モノ</t>
    </rPh>
    <rPh sb="11" eb="12">
      <t>ニン</t>
    </rPh>
    <rPh sb="21" eb="22">
      <t>ニン</t>
    </rPh>
    <rPh sb="22" eb="24">
      <t>ゲンショウ</t>
    </rPh>
    <phoneticPr fontId="2"/>
  </si>
  <si>
    <t xml:space="preserve">      学校数は22校（私立）で，前年度より１校増加している。</t>
    <rPh sb="12" eb="13">
      <t>ガッコウ</t>
    </rPh>
    <rPh sb="14" eb="16">
      <t>シリツ</t>
    </rPh>
    <rPh sb="25" eb="26">
      <t>コウ</t>
    </rPh>
    <rPh sb="26" eb="28">
      <t>ゾウカ</t>
    </rPh>
    <phoneticPr fontId="2"/>
  </si>
  <si>
    <t>　　　生徒数は1,63７人で，前年度より6人（0.4%）増加している。</t>
    <rPh sb="3" eb="6">
      <t>セイトスウ</t>
    </rPh>
    <rPh sb="12" eb="13">
      <t>ニン</t>
    </rPh>
    <rPh sb="15" eb="18">
      <t>ゼンネンド</t>
    </rPh>
    <rPh sb="21" eb="22">
      <t>ニン</t>
    </rPh>
    <rPh sb="28" eb="30">
      <t>ゾウカ</t>
    </rPh>
    <phoneticPr fontId="2"/>
  </si>
  <si>
    <t>　　　1校当たりの生徒数は74.4人で，前年度より3.3人減少している。</t>
    <rPh sb="4" eb="5">
      <t>コウ</t>
    </rPh>
    <rPh sb="5" eb="6">
      <t>ア</t>
    </rPh>
    <rPh sb="9" eb="11">
      <t>セイト</t>
    </rPh>
    <rPh sb="11" eb="12">
      <t>スウ</t>
    </rPh>
    <rPh sb="17" eb="18">
      <t>ニン</t>
    </rPh>
    <rPh sb="20" eb="23">
      <t>ゼンネンド</t>
    </rPh>
    <rPh sb="28" eb="29">
      <t>ニン</t>
    </rPh>
    <rPh sb="29" eb="31">
      <t>ゲンショウ</t>
    </rPh>
    <phoneticPr fontId="2"/>
  </si>
  <si>
    <t>　　　教員（本務者）1人当たりの生徒数は15.4人で，前年度より0.2人増加している。</t>
    <rPh sb="3" eb="5">
      <t>キョウイン</t>
    </rPh>
    <rPh sb="6" eb="8">
      <t>ホンム</t>
    </rPh>
    <rPh sb="8" eb="9">
      <t>モノ</t>
    </rPh>
    <rPh sb="11" eb="12">
      <t>ヒト</t>
    </rPh>
    <rPh sb="12" eb="13">
      <t>ア</t>
    </rPh>
    <rPh sb="16" eb="18">
      <t>セイト</t>
    </rPh>
    <rPh sb="18" eb="19">
      <t>スウ</t>
    </rPh>
    <rPh sb="24" eb="25">
      <t>ニン</t>
    </rPh>
    <rPh sb="27" eb="30">
      <t>ゼンネンド</t>
    </rPh>
    <rPh sb="35" eb="36">
      <t>ニン</t>
    </rPh>
    <rPh sb="36" eb="38">
      <t>ゾウカ</t>
    </rPh>
    <phoneticPr fontId="2"/>
  </si>
  <si>
    <t xml:space="preserve">　　  本務者は106人で，前年度より1人（0.9％）減少している。 </t>
    <rPh sb="4" eb="6">
      <t>ホンム</t>
    </rPh>
    <rPh sb="6" eb="7">
      <t>モノ</t>
    </rPh>
    <rPh sb="11" eb="12">
      <t>ニン</t>
    </rPh>
    <rPh sb="20" eb="21">
      <t>ニン</t>
    </rPh>
    <rPh sb="27" eb="29">
      <t>ゲンショウ</t>
    </rPh>
    <phoneticPr fontId="2"/>
  </si>
  <si>
    <t xml:space="preserve">　　  兼務者は418人で，前年度より29人(7.5％）増加している。 </t>
    <rPh sb="4" eb="6">
      <t>ケンム</t>
    </rPh>
    <rPh sb="6" eb="7">
      <t>モノ</t>
    </rPh>
    <rPh sb="11" eb="12">
      <t>ニン</t>
    </rPh>
    <rPh sb="21" eb="22">
      <t>ニン</t>
    </rPh>
    <rPh sb="28" eb="30">
      <t>ゾウカ</t>
    </rPh>
    <phoneticPr fontId="2"/>
  </si>
  <si>
    <t>　　　園数は254園で，前年度より8園減少している。</t>
    <phoneticPr fontId="2"/>
  </si>
  <si>
    <t>　　　設置者別にみると，私立が12園で前年度より2園増加，公立は前年度と同数となっている。</t>
    <rPh sb="3" eb="5">
      <t>セッチ</t>
    </rPh>
    <rPh sb="5" eb="6">
      <t>シャ</t>
    </rPh>
    <rPh sb="6" eb="7">
      <t>ベツ</t>
    </rPh>
    <rPh sb="12" eb="14">
      <t>ワタクシリツ</t>
    </rPh>
    <rPh sb="17" eb="18">
      <t>エン</t>
    </rPh>
    <rPh sb="19" eb="22">
      <t>ゼンネンド</t>
    </rPh>
    <rPh sb="25" eb="26">
      <t>エン</t>
    </rPh>
    <rPh sb="26" eb="28">
      <t>ゾウカ</t>
    </rPh>
    <rPh sb="32" eb="35">
      <t>ゼンネンド</t>
    </rPh>
    <phoneticPr fontId="2"/>
  </si>
  <si>
    <t xml:space="preserve">　　  学級数は94学級で，前年度より3学級（3.3％）増加している。 </t>
    <rPh sb="4" eb="6">
      <t>ガッキュウ</t>
    </rPh>
    <rPh sb="10" eb="12">
      <t>ガッキュウ</t>
    </rPh>
    <rPh sb="20" eb="22">
      <t>ガッキュウ</t>
    </rPh>
    <rPh sb="28" eb="30">
      <t>ゾウカ</t>
    </rPh>
    <phoneticPr fontId="2"/>
  </si>
  <si>
    <t>　　　設置者別にみると，公立が19学級で前年度より5学級減少，私立が75学級で前年度より8学級増加している。</t>
    <rPh sb="3" eb="5">
      <t>セッチ</t>
    </rPh>
    <rPh sb="5" eb="6">
      <t>シャ</t>
    </rPh>
    <rPh sb="6" eb="7">
      <t>ベツ</t>
    </rPh>
    <rPh sb="12" eb="14">
      <t>コウリツ</t>
    </rPh>
    <rPh sb="17" eb="19">
      <t>ガッキュウ</t>
    </rPh>
    <rPh sb="20" eb="23">
      <t>ゼンネンド</t>
    </rPh>
    <rPh sb="26" eb="28">
      <t>ガッキュウ</t>
    </rPh>
    <rPh sb="28" eb="30">
      <t>ゲンショウ</t>
    </rPh>
    <rPh sb="31" eb="33">
      <t>シリツ</t>
    </rPh>
    <rPh sb="36" eb="38">
      <t>ガッキュウ</t>
    </rPh>
    <rPh sb="39" eb="42">
      <t>ゼンネンド</t>
    </rPh>
    <rPh sb="47" eb="49">
      <t>ゾウカ</t>
    </rPh>
    <phoneticPr fontId="2"/>
  </si>
  <si>
    <t>　　　1学級当たりの在園者数は29.2人で，前年度より0.5人増加している。</t>
    <rPh sb="4" eb="6">
      <t>ガッキュウ</t>
    </rPh>
    <rPh sb="6" eb="7">
      <t>ア</t>
    </rPh>
    <rPh sb="10" eb="11">
      <t>ザイ</t>
    </rPh>
    <rPh sb="11" eb="12">
      <t>エン</t>
    </rPh>
    <rPh sb="12" eb="13">
      <t>シャ</t>
    </rPh>
    <rPh sb="13" eb="14">
      <t>スウ</t>
    </rPh>
    <rPh sb="19" eb="20">
      <t>ニン</t>
    </rPh>
    <rPh sb="22" eb="25">
      <t>ゼンネンド</t>
    </rPh>
    <rPh sb="30" eb="31">
      <t>ニン</t>
    </rPh>
    <rPh sb="31" eb="33">
      <t>ゾウカ</t>
    </rPh>
    <phoneticPr fontId="2"/>
  </si>
  <si>
    <t>　　　教員（本務者）1人当たりの在園者数は8.1人で，前年度より1.3人減少している。</t>
    <rPh sb="3" eb="5">
      <t>キョウイン</t>
    </rPh>
    <rPh sb="6" eb="8">
      <t>ホンム</t>
    </rPh>
    <rPh sb="8" eb="9">
      <t>モノ</t>
    </rPh>
    <rPh sb="11" eb="12">
      <t>ヒト</t>
    </rPh>
    <rPh sb="12" eb="13">
      <t>ア</t>
    </rPh>
    <rPh sb="16" eb="17">
      <t>ザイ</t>
    </rPh>
    <rPh sb="17" eb="18">
      <t>エン</t>
    </rPh>
    <rPh sb="18" eb="19">
      <t>モノ</t>
    </rPh>
    <rPh sb="19" eb="20">
      <t>スウ</t>
    </rPh>
    <rPh sb="24" eb="25">
      <t>ニン</t>
    </rPh>
    <rPh sb="27" eb="30">
      <t>ゼンネンド</t>
    </rPh>
    <rPh sb="35" eb="36">
      <t>ニン</t>
    </rPh>
    <rPh sb="36" eb="38">
      <t>ゲンショウ</t>
    </rPh>
    <phoneticPr fontId="2"/>
  </si>
  <si>
    <t>　　  教員数（本務者）は339人で，前年度より61人（21.9％）増加している。</t>
    <rPh sb="4" eb="6">
      <t>キョウイン</t>
    </rPh>
    <rPh sb="6" eb="7">
      <t>カズ</t>
    </rPh>
    <rPh sb="8" eb="10">
      <t>ホンム</t>
    </rPh>
    <rPh sb="10" eb="11">
      <t>シャ</t>
    </rPh>
    <rPh sb="16" eb="17">
      <t>ニン</t>
    </rPh>
    <rPh sb="19" eb="22">
      <t>ゼンネンド</t>
    </rPh>
    <rPh sb="26" eb="27">
      <t>ニン</t>
    </rPh>
    <rPh sb="34" eb="36">
      <t>ゾウカ</t>
    </rPh>
    <phoneticPr fontId="2"/>
  </si>
  <si>
    <t>　　　設置者別にみると，公立が81人で前年度より5人増加，私立が258人で前年度より56人増加している。</t>
    <rPh sb="3" eb="5">
      <t>セッチ</t>
    </rPh>
    <rPh sb="5" eb="6">
      <t>シャ</t>
    </rPh>
    <rPh sb="6" eb="7">
      <t>ベツ</t>
    </rPh>
    <rPh sb="12" eb="13">
      <t>コウ</t>
    </rPh>
    <rPh sb="13" eb="14">
      <t>リツ</t>
    </rPh>
    <rPh sb="17" eb="18">
      <t>ニン</t>
    </rPh>
    <rPh sb="19" eb="22">
      <t>ゼンネンド</t>
    </rPh>
    <rPh sb="25" eb="26">
      <t>ニン</t>
    </rPh>
    <rPh sb="26" eb="28">
      <t>ゾウカ</t>
    </rPh>
    <rPh sb="29" eb="31">
      <t>シリツ</t>
    </rPh>
    <rPh sb="35" eb="36">
      <t>ニン</t>
    </rPh>
    <rPh sb="37" eb="40">
      <t>ゼンネンド</t>
    </rPh>
    <rPh sb="44" eb="45">
      <t>ヒト</t>
    </rPh>
    <rPh sb="45" eb="47">
      <t>ゾウカ</t>
    </rPh>
    <phoneticPr fontId="2"/>
  </si>
  <si>
    <t>　　　学級数は前期課程18学級で，前年度より1学級（5.9％）増加している。</t>
    <rPh sb="23" eb="25">
      <t>ガッキュウ</t>
    </rPh>
    <rPh sb="31" eb="33">
      <t>ゾウカ</t>
    </rPh>
    <phoneticPr fontId="2"/>
  </si>
  <si>
    <t>　　　設置者別にみると，私立が6学級で前年度より1学級増加，公立は前年度と同数となっている。</t>
    <rPh sb="3" eb="5">
      <t>セッチ</t>
    </rPh>
    <rPh sb="5" eb="6">
      <t>シャ</t>
    </rPh>
    <rPh sb="6" eb="7">
      <t>ベツ</t>
    </rPh>
    <rPh sb="30" eb="32">
      <t>コウリツ</t>
    </rPh>
    <phoneticPr fontId="2"/>
  </si>
  <si>
    <t>　　　前期課程の，１学級当たりの児童数は30.6人で，前年度より1.0人減少している。</t>
    <rPh sb="3" eb="5">
      <t>ゼンキ</t>
    </rPh>
    <rPh sb="5" eb="7">
      <t>カテイ</t>
    </rPh>
    <phoneticPr fontId="2"/>
  </si>
  <si>
    <t>　　　教員（本務者）1人当たりの児童数は11.0人で，前年度より1.2人減少している。</t>
    <rPh sb="3" eb="5">
      <t>キョウイン</t>
    </rPh>
    <rPh sb="6" eb="8">
      <t>ホンム</t>
    </rPh>
    <rPh sb="8" eb="9">
      <t>モノ</t>
    </rPh>
    <rPh sb="11" eb="12">
      <t>ヒト</t>
    </rPh>
    <rPh sb="12" eb="13">
      <t>ア</t>
    </rPh>
    <rPh sb="16" eb="18">
      <t>ジドウ</t>
    </rPh>
    <rPh sb="18" eb="19">
      <t>スウ</t>
    </rPh>
    <rPh sb="24" eb="25">
      <t>ニン</t>
    </rPh>
    <rPh sb="27" eb="30">
      <t>ゼンネンド</t>
    </rPh>
    <rPh sb="35" eb="36">
      <t>ニン</t>
    </rPh>
    <rPh sb="36" eb="38">
      <t>ゲンショウ</t>
    </rPh>
    <phoneticPr fontId="2"/>
  </si>
  <si>
    <t>　　　教員数（本務者）は94人で，前年度より9人（10.6％）増加している。</t>
    <rPh sb="14" eb="15">
      <t>ニン</t>
    </rPh>
    <rPh sb="17" eb="20">
      <t>ゼンネンド</t>
    </rPh>
    <rPh sb="23" eb="24">
      <t>ニン</t>
    </rPh>
    <rPh sb="31" eb="33">
      <t>ゾウカ</t>
    </rPh>
    <phoneticPr fontId="2"/>
  </si>
  <si>
    <t>　　いる。</t>
    <phoneticPr fontId="2"/>
  </si>
  <si>
    <t>　　　設置者別にみると，公立が62人で前年度より4人増加，私立が32人で前年度より5人増加している。</t>
    <rPh sb="3" eb="5">
      <t>セッチ</t>
    </rPh>
    <rPh sb="5" eb="6">
      <t>シャ</t>
    </rPh>
    <rPh sb="6" eb="7">
      <t>ベツ</t>
    </rPh>
    <rPh sb="12" eb="14">
      <t>コウリツ</t>
    </rPh>
    <rPh sb="17" eb="18">
      <t>ニン</t>
    </rPh>
    <rPh sb="19" eb="22">
      <t>ゼンネンド</t>
    </rPh>
    <rPh sb="25" eb="26">
      <t>ニン</t>
    </rPh>
    <rPh sb="26" eb="28">
      <t>ゾウカ</t>
    </rPh>
    <rPh sb="38" eb="39">
      <t>ド</t>
    </rPh>
    <rPh sb="42" eb="43">
      <t>ニン</t>
    </rPh>
    <rPh sb="43" eb="45">
      <t>ゾウカ</t>
    </rPh>
    <phoneticPr fontId="2"/>
  </si>
  <si>
    <t xml:space="preserve">      学校数は64校で，前年度より１校減少している。</t>
    <rPh sb="12" eb="13">
      <t>ガッコウ</t>
    </rPh>
    <rPh sb="21" eb="22">
      <t>コウ</t>
    </rPh>
    <phoneticPr fontId="2"/>
  </si>
  <si>
    <t>　  　設置者別にみると，公立が279人で前年度より5人減少，私立が15,541人で前年度より480人減少，</t>
    <rPh sb="4" eb="6">
      <t>セッチ</t>
    </rPh>
    <rPh sb="6" eb="7">
      <t>モノ</t>
    </rPh>
    <rPh sb="7" eb="8">
      <t>ベツ</t>
    </rPh>
    <rPh sb="13" eb="15">
      <t>コウリツ</t>
    </rPh>
    <rPh sb="19" eb="20">
      <t>ニン</t>
    </rPh>
    <rPh sb="21" eb="24">
      <t>ゼンネンド</t>
    </rPh>
    <rPh sb="27" eb="28">
      <t>ニン</t>
    </rPh>
    <rPh sb="28" eb="30">
      <t>ゲンショウ</t>
    </rPh>
    <rPh sb="31" eb="33">
      <t>ワタクシリツ</t>
    </rPh>
    <rPh sb="40" eb="41">
      <t>ニン</t>
    </rPh>
    <rPh sb="42" eb="45">
      <t>ゼンネンド</t>
    </rPh>
    <rPh sb="50" eb="51">
      <t>ニン</t>
    </rPh>
    <rPh sb="51" eb="53">
      <t>ゲンショウ</t>
    </rPh>
    <phoneticPr fontId="2"/>
  </si>
  <si>
    <t>　 国立は前年度と同数となっている。</t>
    <phoneticPr fontId="2"/>
  </si>
  <si>
    <t>　　　設置者別にみると，私立が917人で前年度より21人減少，国立と公立は前年度と同数となっている。</t>
    <rPh sb="3" eb="5">
      <t>セッチ</t>
    </rPh>
    <rPh sb="5" eb="6">
      <t>シャ</t>
    </rPh>
    <rPh sb="6" eb="7">
      <t>ベツ</t>
    </rPh>
    <rPh sb="18" eb="19">
      <t>ニン</t>
    </rPh>
    <rPh sb="20" eb="23">
      <t>ゼンネンド</t>
    </rPh>
    <rPh sb="27" eb="28">
      <t>ニン</t>
    </rPh>
    <rPh sb="28" eb="30">
      <t>ゲンショウ</t>
    </rPh>
    <rPh sb="34" eb="36">
      <t>コウリツ</t>
    </rPh>
    <rPh sb="37" eb="40">
      <t>ゼンネンド</t>
    </rPh>
    <rPh sb="41" eb="43">
      <t>ドウスウ</t>
    </rPh>
    <phoneticPr fontId="2"/>
  </si>
  <si>
    <t>　　851人（同5.4％），「理学・作業療法」847人（同5.3％），「ビジネス」813人（同5.１％）等となっている。</t>
    <rPh sb="26" eb="27">
      <t>ニン</t>
    </rPh>
    <phoneticPr fontId="2"/>
  </si>
  <si>
    <r>
      <t>〔Ⅰ－３－１表〕　　　　　　　　</t>
    </r>
    <r>
      <rPr>
        <b/>
        <sz val="13"/>
        <rFont val="ＭＳ Ｐ明朝"/>
        <family val="1"/>
        <charset val="128"/>
      </rPr>
      <t>主　　要　　指　　標　　の　　推　　移</t>
    </r>
    <r>
      <rPr>
        <sz val="13"/>
        <rFont val="ＭＳ Ｐ明朝"/>
        <family val="1"/>
        <charset val="128"/>
      </rPr>
      <t>　</t>
    </r>
    <rPh sb="6" eb="7">
      <t>ヒョウ</t>
    </rPh>
    <phoneticPr fontId="2"/>
  </si>
  <si>
    <t>４　特 別 支 援 学 校</t>
    <rPh sb="2" eb="3">
      <t>トク</t>
    </rPh>
    <rPh sb="4" eb="5">
      <t>ベツ</t>
    </rPh>
    <rPh sb="6" eb="7">
      <t>ササ</t>
    </rPh>
    <rPh sb="8" eb="9">
      <t>エン</t>
    </rPh>
    <rPh sb="10" eb="11">
      <t>ガク</t>
    </rPh>
    <rPh sb="12" eb="13">
      <t>コウ</t>
    </rPh>
    <phoneticPr fontId="2"/>
  </si>
  <si>
    <r>
      <t>〔Ⅰ－４－１表〕　　　　　　　　</t>
    </r>
    <r>
      <rPr>
        <b/>
        <sz val="13"/>
        <rFont val="ＭＳ Ｐ明朝"/>
        <family val="1"/>
        <charset val="128"/>
      </rPr>
      <t>主　　要　　指　　標　　の　　推　　移　</t>
    </r>
    <rPh sb="6" eb="7">
      <t>ヒョウ</t>
    </rPh>
    <phoneticPr fontId="2"/>
  </si>
  <si>
    <t>　　　学級数は604学級で，前年度より6学級（1.0％）減少している。</t>
    <rPh sb="28" eb="30">
      <t>ゲンショウ</t>
    </rPh>
    <phoneticPr fontId="2"/>
  </si>
  <si>
    <t>　　　設置者別にみると，公立が1,482人で前年度より3人増加，私立が24人で前年度より2人増加，国立は前年度と</t>
    <rPh sb="3" eb="5">
      <t>セッチ</t>
    </rPh>
    <rPh sb="5" eb="6">
      <t>シャ</t>
    </rPh>
    <rPh sb="6" eb="7">
      <t>ベツ</t>
    </rPh>
    <rPh sb="12" eb="14">
      <t>コウリツ</t>
    </rPh>
    <rPh sb="20" eb="21">
      <t>ニン</t>
    </rPh>
    <rPh sb="22" eb="25">
      <t>ゼンネンド</t>
    </rPh>
    <rPh sb="28" eb="29">
      <t>ニン</t>
    </rPh>
    <rPh sb="29" eb="31">
      <t>ゾウカ</t>
    </rPh>
    <rPh sb="32" eb="34">
      <t>シリツ</t>
    </rPh>
    <rPh sb="39" eb="42">
      <t>ゼンネンド</t>
    </rPh>
    <rPh sb="45" eb="46">
      <t>ニン</t>
    </rPh>
    <rPh sb="46" eb="48">
      <t>ゾウカ</t>
    </rPh>
    <phoneticPr fontId="2"/>
  </si>
  <si>
    <r>
      <t>〔Ⅰ－５－１表〕　　　　　　　　</t>
    </r>
    <r>
      <rPr>
        <b/>
        <sz val="13"/>
        <rFont val="ＭＳ Ｐ明朝"/>
        <family val="1"/>
        <charset val="128"/>
      </rPr>
      <t>主　　要　　指　　標　　の　　推　　移</t>
    </r>
    <r>
      <rPr>
        <sz val="13"/>
        <rFont val="ＭＳ Ｐ明朝"/>
        <family val="1"/>
        <charset val="128"/>
      </rPr>
      <t>　</t>
    </r>
    <rPh sb="6" eb="7">
      <t>ヒョウ</t>
    </rPh>
    <phoneticPr fontId="2"/>
  </si>
  <si>
    <t>　　　園数は17園で，前年度より2園増加している。</t>
    <rPh sb="18" eb="20">
      <t>ゾウカ</t>
    </rPh>
    <phoneticPr fontId="2"/>
  </si>
  <si>
    <t>　　　在園者数は2,741人で，前年度より131人（5.0％）増加している。</t>
    <rPh sb="3" eb="5">
      <t>ザイエン</t>
    </rPh>
    <rPh sb="5" eb="6">
      <t>シャ</t>
    </rPh>
    <rPh sb="6" eb="7">
      <t>スウ</t>
    </rPh>
    <rPh sb="13" eb="14">
      <t>ニン</t>
    </rPh>
    <rPh sb="16" eb="19">
      <t>ゼンネンド</t>
    </rPh>
    <rPh sb="24" eb="25">
      <t>ニン</t>
    </rPh>
    <rPh sb="31" eb="33">
      <t>ゾウカ</t>
    </rPh>
    <phoneticPr fontId="2"/>
  </si>
  <si>
    <t>　　　設置者別にみると，公立が455人で前年度より116人減少，私立が2,286人で前年度より247人増加している。</t>
    <rPh sb="3" eb="5">
      <t>セッチ</t>
    </rPh>
    <rPh sb="5" eb="6">
      <t>モノ</t>
    </rPh>
    <rPh sb="6" eb="7">
      <t>ベツ</t>
    </rPh>
    <rPh sb="12" eb="14">
      <t>コウリツ</t>
    </rPh>
    <rPh sb="18" eb="19">
      <t>ニン</t>
    </rPh>
    <rPh sb="20" eb="23">
      <t>ゼンネンド</t>
    </rPh>
    <rPh sb="28" eb="29">
      <t>ニン</t>
    </rPh>
    <rPh sb="29" eb="31">
      <t>ゲンショウ</t>
    </rPh>
    <rPh sb="32" eb="34">
      <t>シリツ</t>
    </rPh>
    <rPh sb="40" eb="41">
      <t>ニン</t>
    </rPh>
    <rPh sb="42" eb="45">
      <t>ゼンネンド</t>
    </rPh>
    <rPh sb="50" eb="51">
      <t>ニン</t>
    </rPh>
    <rPh sb="51" eb="53">
      <t>ゾウカ</t>
    </rPh>
    <phoneticPr fontId="2"/>
  </si>
  <si>
    <t>　　　年齢別にみると，０歳児が43人（構成比1.6％），１歳児が202人（同7.4％），２歳児が230人（同8.4％），３歳児が</t>
    <rPh sb="3" eb="5">
      <t>ネンレイ</t>
    </rPh>
    <rPh sb="5" eb="6">
      <t>ベツ</t>
    </rPh>
    <phoneticPr fontId="2"/>
  </si>
  <si>
    <t>　　　就園率（小学校第1学年児童数に対する幼保連携型認定こども園修了者の比率）は3.9％である。</t>
    <rPh sb="3" eb="5">
      <t>シュウエン</t>
    </rPh>
    <rPh sb="5" eb="6">
      <t>リツ</t>
    </rPh>
    <rPh sb="7" eb="10">
      <t>ショウガッコウ</t>
    </rPh>
    <rPh sb="10" eb="11">
      <t>ダイ</t>
    </rPh>
    <rPh sb="12" eb="14">
      <t>ガクネン</t>
    </rPh>
    <rPh sb="14" eb="16">
      <t>ジドウ</t>
    </rPh>
    <rPh sb="16" eb="17">
      <t>スウ</t>
    </rPh>
    <rPh sb="18" eb="19">
      <t>タイ</t>
    </rPh>
    <rPh sb="21" eb="23">
      <t>ヨウホ</t>
    </rPh>
    <rPh sb="23" eb="25">
      <t>レンケイ</t>
    </rPh>
    <rPh sb="25" eb="26">
      <t>ガタ</t>
    </rPh>
    <rPh sb="26" eb="28">
      <t>ニンテイ</t>
    </rPh>
    <rPh sb="31" eb="32">
      <t>エン</t>
    </rPh>
    <rPh sb="32" eb="35">
      <t>シュウリョウシャ</t>
    </rPh>
    <rPh sb="36" eb="38">
      <t>ヒリツ</t>
    </rPh>
    <phoneticPr fontId="2"/>
  </si>
  <si>
    <t>　 (同21.2％)，「商業実務関係」2,773人（同17.5％）の順となっている。</t>
    <phoneticPr fontId="2"/>
  </si>
  <si>
    <t>　　　分野別では，「各種学校のみにある課程」が最も多く733人(構成比44.8％），次いで「医療関係」が532人</t>
    <rPh sb="3" eb="5">
      <t>ブンヤ</t>
    </rPh>
    <rPh sb="5" eb="6">
      <t>ベツ</t>
    </rPh>
    <rPh sb="10" eb="12">
      <t>カクシュ</t>
    </rPh>
    <rPh sb="12" eb="14">
      <t>ガッコウ</t>
    </rPh>
    <rPh sb="19" eb="21">
      <t>カテイ</t>
    </rPh>
    <rPh sb="23" eb="24">
      <t>モット</t>
    </rPh>
    <rPh sb="25" eb="26">
      <t>オオ</t>
    </rPh>
    <rPh sb="30" eb="31">
      <t>ニン</t>
    </rPh>
    <rPh sb="32" eb="35">
      <t>コウセイヒ</t>
    </rPh>
    <rPh sb="42" eb="43">
      <t>ツ</t>
    </rPh>
    <rPh sb="46" eb="48">
      <t>イリョウ</t>
    </rPh>
    <rPh sb="48" eb="50">
      <t>カンケイ</t>
    </rPh>
    <rPh sb="55" eb="56">
      <t>ニン</t>
    </rPh>
    <phoneticPr fontId="2"/>
  </si>
  <si>
    <t>　（同32.5％），「文化・教養関係」368人（同22.5％）の順となっている。</t>
    <rPh sb="16" eb="18">
      <t>カンケイ</t>
    </rPh>
    <phoneticPr fontId="2"/>
  </si>
  <si>
    <t>　　　課程別にみると，「予備校」の582人（構成比35.6％）が最も多く，次いで「准看護」302人（同18.4％），</t>
    <rPh sb="3" eb="5">
      <t>カテイ</t>
    </rPh>
    <rPh sb="5" eb="6">
      <t>ベツ</t>
    </rPh>
    <phoneticPr fontId="2"/>
  </si>
  <si>
    <t>「看護」207人（同12.6％），「外国人学校」151人（同9.2％），「動物」58人（同3.5％）の順となっている。</t>
    <phoneticPr fontId="2"/>
  </si>
  <si>
    <t>　　　生徒数は前期課程が550人で前年度より12人（2.2％）増加し，後期課程が486人で前年度より11人（2.2％）減少して</t>
    <rPh sb="7" eb="9">
      <t>ゼンキ</t>
    </rPh>
    <rPh sb="9" eb="11">
      <t>カテイ</t>
    </rPh>
    <rPh sb="15" eb="16">
      <t>ニン</t>
    </rPh>
    <rPh sb="17" eb="20">
      <t>ゼンネンド</t>
    </rPh>
    <rPh sb="24" eb="25">
      <t>ニン</t>
    </rPh>
    <rPh sb="31" eb="33">
      <t>ゾウカ</t>
    </rPh>
    <rPh sb="35" eb="37">
      <t>コウキ</t>
    </rPh>
    <rPh sb="37" eb="39">
      <t>カテイ</t>
    </rPh>
    <rPh sb="43" eb="44">
      <t>ニン</t>
    </rPh>
    <rPh sb="45" eb="48">
      <t>ゼンネンド</t>
    </rPh>
    <rPh sb="52" eb="53">
      <t>ニン</t>
    </rPh>
    <rPh sb="59" eb="61">
      <t>ゲンショウ</t>
    </rPh>
    <phoneticPr fontId="2"/>
  </si>
  <si>
    <t>　　　生徒数のうち本科の生徒数は61,248人，専攻科の生徒数は97人である。</t>
    <rPh sb="30" eb="31">
      <t>スウ</t>
    </rPh>
    <phoneticPr fontId="2"/>
  </si>
  <si>
    <r>
      <t>（１）学　校　数</t>
    </r>
    <r>
      <rPr>
        <b/>
        <sz val="13"/>
        <rFont val="ＭＳ Ｐ明朝"/>
        <family val="1"/>
        <charset val="128"/>
      </rPr>
      <t>　　　</t>
    </r>
    <r>
      <rPr>
        <sz val="13"/>
        <rFont val="ＭＳ Ｐ明朝"/>
        <family val="1"/>
        <charset val="128"/>
      </rPr>
      <t>〔Ⅰ－２－１表・統計表第１３表〕</t>
    </r>
    <phoneticPr fontId="2"/>
  </si>
  <si>
    <r>
      <t>（２）学　級　数</t>
    </r>
    <r>
      <rPr>
        <b/>
        <sz val="13"/>
        <rFont val="ＭＳ Ｐ明朝"/>
        <family val="1"/>
        <charset val="128"/>
      </rPr>
      <t>　　　</t>
    </r>
    <r>
      <rPr>
        <sz val="13"/>
        <rFont val="ＭＳ Ｐ明朝"/>
        <family val="1"/>
        <charset val="128"/>
      </rPr>
      <t>〔Ⅰ－２－１表・統計表第１３表〕</t>
    </r>
    <rPh sb="3" eb="4">
      <t>ガク</t>
    </rPh>
    <rPh sb="5" eb="6">
      <t>キュウ</t>
    </rPh>
    <phoneticPr fontId="2"/>
  </si>
  <si>
    <r>
      <t>（３）生　徒　数</t>
    </r>
    <r>
      <rPr>
        <b/>
        <sz val="13"/>
        <rFont val="ＭＳ Ｐ明朝"/>
        <family val="1"/>
        <charset val="128"/>
      </rPr>
      <t>　　　</t>
    </r>
    <r>
      <rPr>
        <sz val="13"/>
        <rFont val="ＭＳ Ｐ明朝"/>
        <family val="1"/>
        <charset val="128"/>
      </rPr>
      <t>〔Ⅰ－２－１表・統計表第１６表〕</t>
    </r>
    <rPh sb="3" eb="4">
      <t>ショウ</t>
    </rPh>
    <rPh sb="5" eb="6">
      <t>タダ</t>
    </rPh>
    <phoneticPr fontId="2"/>
  </si>
  <si>
    <r>
      <t>（４）教員数（本務者）</t>
    </r>
    <r>
      <rPr>
        <b/>
        <sz val="13"/>
        <rFont val="ＭＳ Ｐ明朝"/>
        <family val="1"/>
        <charset val="128"/>
      </rPr>
      <t>　　　</t>
    </r>
    <r>
      <rPr>
        <sz val="13"/>
        <rFont val="ＭＳ Ｐ明朝"/>
        <family val="1"/>
        <charset val="128"/>
      </rPr>
      <t>〔Ⅰ－２－１表・統計表第１７表〕</t>
    </r>
    <rPh sb="3" eb="5">
      <t>キョウイン</t>
    </rPh>
    <rPh sb="5" eb="6">
      <t>スウ</t>
    </rPh>
    <rPh sb="7" eb="9">
      <t>ホンム</t>
    </rPh>
    <rPh sb="9" eb="10">
      <t>モノ</t>
    </rPh>
    <phoneticPr fontId="2"/>
  </si>
  <si>
    <t>　－全日制課程（本科・専攻科）・定時制課程（本科）－　</t>
    <rPh sb="2" eb="3">
      <t>ゼン</t>
    </rPh>
    <rPh sb="3" eb="4">
      <t>ニチ</t>
    </rPh>
    <rPh sb="4" eb="5">
      <t>セイ</t>
    </rPh>
    <rPh sb="5" eb="7">
      <t>カテイ</t>
    </rPh>
    <rPh sb="8" eb="10">
      <t>ホンカ</t>
    </rPh>
    <rPh sb="11" eb="14">
      <t>センコウカ</t>
    </rPh>
    <rPh sb="16" eb="18">
      <t>テイジ</t>
    </rPh>
    <rPh sb="18" eb="19">
      <t>セイ</t>
    </rPh>
    <rPh sb="19" eb="21">
      <t>カテイ</t>
    </rPh>
    <rPh sb="22" eb="24">
      <t>ホンカ</t>
    </rPh>
    <phoneticPr fontId="2"/>
  </si>
  <si>
    <r>
      <t>（１）学　校　数</t>
    </r>
    <r>
      <rPr>
        <b/>
        <sz val="13"/>
        <rFont val="ＭＳ Ｐ明朝"/>
        <family val="1"/>
        <charset val="128"/>
      </rPr>
      <t>　　　</t>
    </r>
    <r>
      <rPr>
        <sz val="13"/>
        <rFont val="ＭＳ Ｐ明朝"/>
        <family val="1"/>
        <charset val="128"/>
      </rPr>
      <t>〔Ⅰ－３－１表・統計表第２４表〕</t>
    </r>
    <phoneticPr fontId="2"/>
  </si>
  <si>
    <r>
      <t>（２）生　徒　数</t>
    </r>
    <r>
      <rPr>
        <b/>
        <sz val="13"/>
        <rFont val="ＭＳ Ｐ明朝"/>
        <family val="1"/>
        <charset val="128"/>
      </rPr>
      <t>　　　</t>
    </r>
    <r>
      <rPr>
        <sz val="13"/>
        <rFont val="ＭＳ Ｐ明朝"/>
        <family val="1"/>
        <charset val="128"/>
      </rPr>
      <t>〔Ⅰ－３－１表・統計表第２５表〕　　</t>
    </r>
    <rPh sb="3" eb="4">
      <t>ショウ</t>
    </rPh>
    <rPh sb="5" eb="6">
      <t>タダ</t>
    </rPh>
    <phoneticPr fontId="2"/>
  </si>
  <si>
    <r>
      <t>（３）教員数（本務者）</t>
    </r>
    <r>
      <rPr>
        <b/>
        <sz val="13"/>
        <rFont val="ＭＳ Ｐ明朝"/>
        <family val="1"/>
        <charset val="128"/>
      </rPr>
      <t>　　　</t>
    </r>
    <r>
      <rPr>
        <sz val="13"/>
        <rFont val="ＭＳ Ｐ明朝"/>
        <family val="1"/>
        <charset val="128"/>
      </rPr>
      <t>〔Ⅰ－３－１表・統計表第２６表〕</t>
    </r>
    <rPh sb="3" eb="5">
      <t>キョウイン</t>
    </rPh>
    <rPh sb="5" eb="6">
      <t>スウ</t>
    </rPh>
    <rPh sb="7" eb="9">
      <t>ホンム</t>
    </rPh>
    <rPh sb="9" eb="10">
      <t>モノ</t>
    </rPh>
    <phoneticPr fontId="2"/>
  </si>
  <si>
    <r>
      <t>（１）学　校　数</t>
    </r>
    <r>
      <rPr>
        <b/>
        <sz val="13"/>
        <rFont val="ＭＳ Ｐ明朝"/>
        <family val="1"/>
        <charset val="128"/>
      </rPr>
      <t>　　　</t>
    </r>
    <r>
      <rPr>
        <sz val="13"/>
        <rFont val="ＭＳ Ｐ明朝"/>
        <family val="1"/>
        <charset val="128"/>
      </rPr>
      <t>〔Ⅰ－４－１表・統計表第３９表〕</t>
    </r>
    <phoneticPr fontId="2"/>
  </si>
  <si>
    <r>
      <t>（２）学　級　数</t>
    </r>
    <r>
      <rPr>
        <b/>
        <sz val="13"/>
        <rFont val="ＭＳ Ｐ明朝"/>
        <family val="1"/>
        <charset val="128"/>
      </rPr>
      <t>　　　</t>
    </r>
    <r>
      <rPr>
        <sz val="13"/>
        <rFont val="ＭＳ Ｐ明朝"/>
        <family val="1"/>
        <charset val="128"/>
      </rPr>
      <t>〔Ⅰ－４－１表・統計表第３９表〕</t>
    </r>
    <rPh sb="3" eb="4">
      <t>ガク</t>
    </rPh>
    <rPh sb="5" eb="6">
      <t>キュウ</t>
    </rPh>
    <phoneticPr fontId="2"/>
  </si>
  <si>
    <r>
      <t>（３）在　学　者　数</t>
    </r>
    <r>
      <rPr>
        <b/>
        <sz val="13"/>
        <rFont val="ＭＳ Ｐ明朝"/>
        <family val="1"/>
        <charset val="128"/>
      </rPr>
      <t>　　　</t>
    </r>
    <r>
      <rPr>
        <sz val="13"/>
        <rFont val="ＭＳ Ｐ明朝"/>
        <family val="1"/>
        <charset val="128"/>
      </rPr>
      <t>〔Ⅰ－４－１表・統計表第４０表〕</t>
    </r>
    <rPh sb="3" eb="4">
      <t>ザイ</t>
    </rPh>
    <rPh sb="5" eb="6">
      <t>ガク</t>
    </rPh>
    <rPh sb="7" eb="8">
      <t>シャ</t>
    </rPh>
    <phoneticPr fontId="2"/>
  </si>
  <si>
    <r>
      <t>（４）教員数（本務者）</t>
    </r>
    <r>
      <rPr>
        <b/>
        <sz val="13"/>
        <rFont val="ＭＳ Ｐ明朝"/>
        <family val="1"/>
        <charset val="128"/>
      </rPr>
      <t>　　　</t>
    </r>
    <r>
      <rPr>
        <sz val="13"/>
        <rFont val="ＭＳ Ｐ明朝"/>
        <family val="1"/>
        <charset val="128"/>
      </rPr>
      <t>〔Ⅰ－４－１表・統計表第４２表〕</t>
    </r>
    <rPh sb="3" eb="5">
      <t>キョウイン</t>
    </rPh>
    <rPh sb="5" eb="6">
      <t>スウ</t>
    </rPh>
    <rPh sb="7" eb="9">
      <t>ホンム</t>
    </rPh>
    <rPh sb="9" eb="10">
      <t>モノ</t>
    </rPh>
    <phoneticPr fontId="2"/>
  </si>
  <si>
    <r>
      <t>（１）園　　数</t>
    </r>
    <r>
      <rPr>
        <b/>
        <sz val="13"/>
        <rFont val="ＭＳ Ｐ明朝"/>
        <family val="1"/>
        <charset val="128"/>
      </rPr>
      <t>　　　</t>
    </r>
    <r>
      <rPr>
        <sz val="13"/>
        <rFont val="ＭＳ Ｐ明朝"/>
        <family val="1"/>
        <charset val="128"/>
      </rPr>
      <t>〔Ⅰ－５－１表・統計表第４４表〕</t>
    </r>
    <rPh sb="3" eb="4">
      <t>エン</t>
    </rPh>
    <phoneticPr fontId="2"/>
  </si>
  <si>
    <r>
      <t>（２）学　級　数</t>
    </r>
    <r>
      <rPr>
        <b/>
        <sz val="13"/>
        <rFont val="ＭＳ Ｐ明朝"/>
        <family val="1"/>
        <charset val="128"/>
      </rPr>
      <t>　　　</t>
    </r>
    <r>
      <rPr>
        <sz val="13"/>
        <rFont val="ＭＳ Ｐ明朝"/>
        <family val="1"/>
        <charset val="128"/>
      </rPr>
      <t>〔Ⅰ－５－１表・統計表第４４表〕</t>
    </r>
    <rPh sb="3" eb="4">
      <t>ガク</t>
    </rPh>
    <rPh sb="5" eb="6">
      <t>キュウ</t>
    </rPh>
    <phoneticPr fontId="2"/>
  </si>
  <si>
    <r>
      <t>（３）在 園 者 数</t>
    </r>
    <r>
      <rPr>
        <b/>
        <sz val="13"/>
        <rFont val="ＭＳ Ｐ明朝"/>
        <family val="1"/>
        <charset val="128"/>
      </rPr>
      <t>　　　</t>
    </r>
    <r>
      <rPr>
        <sz val="13"/>
        <rFont val="ＭＳ Ｐ明朝"/>
        <family val="1"/>
        <charset val="128"/>
      </rPr>
      <t>〔Ⅰ－５－１表・統計表第４５表〕</t>
    </r>
    <rPh sb="3" eb="4">
      <t>ザイ</t>
    </rPh>
    <rPh sb="5" eb="6">
      <t>エン</t>
    </rPh>
    <rPh sb="7" eb="8">
      <t>モノ</t>
    </rPh>
    <phoneticPr fontId="2"/>
  </si>
  <si>
    <r>
      <t>（４）教員数（本務者）　</t>
    </r>
    <r>
      <rPr>
        <b/>
        <sz val="13"/>
        <rFont val="ＭＳ Ｐ明朝"/>
        <family val="1"/>
        <charset val="128"/>
      </rPr>
      <t>　　</t>
    </r>
    <r>
      <rPr>
        <sz val="13"/>
        <rFont val="ＭＳ Ｐ明朝"/>
        <family val="1"/>
        <charset val="128"/>
      </rPr>
      <t>〔Ⅰ－５－１表・統計表第４８表〕</t>
    </r>
    <rPh sb="3" eb="5">
      <t>キョウイン</t>
    </rPh>
    <rPh sb="5" eb="6">
      <t>スウ</t>
    </rPh>
    <rPh sb="7" eb="9">
      <t>ホンム</t>
    </rPh>
    <rPh sb="9" eb="10">
      <t>モノ</t>
    </rPh>
    <phoneticPr fontId="2"/>
  </si>
  <si>
    <r>
      <t>（５）就園率</t>
    </r>
    <r>
      <rPr>
        <b/>
        <sz val="13"/>
        <rFont val="ＭＳ Ｐ明朝"/>
        <family val="1"/>
        <charset val="128"/>
      </rPr>
      <t>　　　</t>
    </r>
    <r>
      <rPr>
        <sz val="13"/>
        <rFont val="ＭＳ Ｐ明朝"/>
        <family val="1"/>
        <charset val="128"/>
      </rPr>
      <t>〔統計表第４５表〕</t>
    </r>
    <rPh sb="3" eb="4">
      <t>シュウ</t>
    </rPh>
    <rPh sb="4" eb="5">
      <t>エン</t>
    </rPh>
    <rPh sb="5" eb="6">
      <t>リツ</t>
    </rPh>
    <phoneticPr fontId="2"/>
  </si>
  <si>
    <r>
      <t>〔Ⅰ－６－１表〕　　　　　　　　</t>
    </r>
    <r>
      <rPr>
        <b/>
        <sz val="13"/>
        <rFont val="ＭＳ Ｐ明朝"/>
        <family val="1"/>
        <charset val="128"/>
      </rPr>
      <t>主　　要　　指　　標　　の　　推　　移</t>
    </r>
    <r>
      <rPr>
        <sz val="13"/>
        <rFont val="ＭＳ Ｐ明朝"/>
        <family val="1"/>
        <charset val="128"/>
      </rPr>
      <t>　</t>
    </r>
    <rPh sb="6" eb="7">
      <t>ヒョウ</t>
    </rPh>
    <phoneticPr fontId="2"/>
  </si>
  <si>
    <r>
      <t>（１）園　　数</t>
    </r>
    <r>
      <rPr>
        <b/>
        <sz val="13"/>
        <rFont val="ＭＳ Ｐ明朝"/>
        <family val="1"/>
        <charset val="128"/>
      </rPr>
      <t>　　　</t>
    </r>
    <r>
      <rPr>
        <sz val="13"/>
        <rFont val="ＭＳ Ｐ明朝"/>
        <family val="1"/>
        <charset val="128"/>
      </rPr>
      <t>〔Ⅰ－６－１表・統計表第５０表〕</t>
    </r>
    <rPh sb="3" eb="4">
      <t>エン</t>
    </rPh>
    <phoneticPr fontId="2"/>
  </si>
  <si>
    <r>
      <t>（２）学　級　数</t>
    </r>
    <r>
      <rPr>
        <b/>
        <sz val="13"/>
        <rFont val="ＭＳ Ｐ明朝"/>
        <family val="1"/>
        <charset val="128"/>
      </rPr>
      <t>　　　</t>
    </r>
    <r>
      <rPr>
        <sz val="13"/>
        <rFont val="ＭＳ Ｐ明朝"/>
        <family val="1"/>
        <charset val="128"/>
      </rPr>
      <t>〔Ⅰ－６－１表・統計表第５０表〕</t>
    </r>
    <rPh sb="3" eb="4">
      <t>ガク</t>
    </rPh>
    <rPh sb="5" eb="6">
      <t>キュウ</t>
    </rPh>
    <phoneticPr fontId="2"/>
  </si>
  <si>
    <r>
      <t>（３）在 園 者 数</t>
    </r>
    <r>
      <rPr>
        <b/>
        <sz val="13"/>
        <rFont val="ＭＳ Ｐ明朝"/>
        <family val="1"/>
        <charset val="128"/>
      </rPr>
      <t>　　　</t>
    </r>
    <r>
      <rPr>
        <sz val="13"/>
        <rFont val="ＭＳ Ｐ明朝"/>
        <family val="1"/>
        <charset val="128"/>
      </rPr>
      <t>〔Ⅰ－６－１表・統計表第５１表〕</t>
    </r>
    <rPh sb="3" eb="4">
      <t>ザイ</t>
    </rPh>
    <rPh sb="5" eb="6">
      <t>エン</t>
    </rPh>
    <rPh sb="7" eb="8">
      <t>モノ</t>
    </rPh>
    <phoneticPr fontId="2"/>
  </si>
  <si>
    <r>
      <t>（４）教員数（本務者）　</t>
    </r>
    <r>
      <rPr>
        <b/>
        <sz val="13"/>
        <rFont val="ＭＳ Ｐ明朝"/>
        <family val="1"/>
        <charset val="128"/>
      </rPr>
      <t>　　</t>
    </r>
    <r>
      <rPr>
        <sz val="13"/>
        <rFont val="ＭＳ Ｐ明朝"/>
        <family val="1"/>
        <charset val="128"/>
      </rPr>
      <t>〔Ⅰ－６－１表・統計表第５２表〕</t>
    </r>
    <rPh sb="3" eb="5">
      <t>キョウイン</t>
    </rPh>
    <rPh sb="5" eb="6">
      <t>スウ</t>
    </rPh>
    <rPh sb="7" eb="9">
      <t>ホンム</t>
    </rPh>
    <rPh sb="9" eb="10">
      <t>モノ</t>
    </rPh>
    <phoneticPr fontId="2"/>
  </si>
  <si>
    <r>
      <t>（５）就園率</t>
    </r>
    <r>
      <rPr>
        <b/>
        <sz val="13"/>
        <rFont val="ＭＳ Ｐ明朝"/>
        <family val="1"/>
        <charset val="128"/>
      </rPr>
      <t>　　　</t>
    </r>
    <r>
      <rPr>
        <sz val="13"/>
        <rFont val="ＭＳ Ｐ明朝"/>
        <family val="1"/>
        <charset val="128"/>
      </rPr>
      <t>〔統計表第５１表〕</t>
    </r>
    <rPh sb="3" eb="4">
      <t>シュウ</t>
    </rPh>
    <rPh sb="4" eb="5">
      <t>エン</t>
    </rPh>
    <rPh sb="5" eb="6">
      <t>リツ</t>
    </rPh>
    <phoneticPr fontId="2"/>
  </si>
  <si>
    <r>
      <t>（１）学　校　数</t>
    </r>
    <r>
      <rPr>
        <b/>
        <sz val="13"/>
        <rFont val="ＭＳ Ｐ明朝"/>
        <family val="1"/>
        <charset val="128"/>
      </rPr>
      <t>　　　</t>
    </r>
    <r>
      <rPr>
        <sz val="13"/>
        <rFont val="ＭＳ Ｐ明朝"/>
        <family val="1"/>
        <charset val="128"/>
      </rPr>
      <t>〔Ⅰ－７－１表・統計表第５６表〕</t>
    </r>
    <phoneticPr fontId="2"/>
  </si>
  <si>
    <r>
      <t>（２）生　徒　数</t>
    </r>
    <r>
      <rPr>
        <b/>
        <sz val="13"/>
        <rFont val="ＭＳ Ｐ明朝"/>
        <family val="1"/>
        <charset val="128"/>
      </rPr>
      <t>　　　</t>
    </r>
    <r>
      <rPr>
        <sz val="13"/>
        <rFont val="ＭＳ Ｐ明朝"/>
        <family val="1"/>
        <charset val="128"/>
      </rPr>
      <t>〔Ⅰ－７－１表・統計表第５６表〕</t>
    </r>
    <rPh sb="3" eb="4">
      <t>ショウ</t>
    </rPh>
    <rPh sb="5" eb="6">
      <t>タダ</t>
    </rPh>
    <phoneticPr fontId="2"/>
  </si>
  <si>
    <r>
      <t>（３）教　員　数　</t>
    </r>
    <r>
      <rPr>
        <b/>
        <sz val="13"/>
        <rFont val="ＭＳ Ｐ明朝"/>
        <family val="1"/>
        <charset val="128"/>
      </rPr>
      <t>　　</t>
    </r>
    <r>
      <rPr>
        <sz val="13"/>
        <rFont val="ＭＳ Ｐ明朝"/>
        <family val="1"/>
        <charset val="128"/>
      </rPr>
      <t>〔Ⅰ－７－１表・統計表第５６表〕</t>
    </r>
    <rPh sb="3" eb="4">
      <t>キョウ</t>
    </rPh>
    <rPh sb="5" eb="6">
      <t>イン</t>
    </rPh>
    <rPh sb="7" eb="8">
      <t>スウ</t>
    </rPh>
    <phoneticPr fontId="2"/>
  </si>
  <si>
    <r>
      <t>（１）学　校　数</t>
    </r>
    <r>
      <rPr>
        <b/>
        <sz val="13"/>
        <rFont val="ＭＳ Ｐ明朝"/>
        <family val="1"/>
        <charset val="128"/>
      </rPr>
      <t>　　　</t>
    </r>
    <r>
      <rPr>
        <sz val="13"/>
        <rFont val="ＭＳ Ｐ明朝"/>
        <family val="1"/>
        <charset val="128"/>
      </rPr>
      <t>〔Ⅰ－８－１表・統計表第５８表〕</t>
    </r>
    <phoneticPr fontId="2"/>
  </si>
  <si>
    <r>
      <t>（２）生　徒　数</t>
    </r>
    <r>
      <rPr>
        <b/>
        <sz val="13"/>
        <rFont val="ＭＳ Ｐ明朝"/>
        <family val="1"/>
        <charset val="128"/>
      </rPr>
      <t>　　　</t>
    </r>
    <r>
      <rPr>
        <sz val="13"/>
        <rFont val="ＭＳ Ｐ明朝"/>
        <family val="1"/>
        <charset val="128"/>
      </rPr>
      <t>〔Ⅰ－８－１表・統計表第５９表〕</t>
    </r>
    <rPh sb="3" eb="4">
      <t>ショウ</t>
    </rPh>
    <rPh sb="5" eb="6">
      <t>タダ</t>
    </rPh>
    <phoneticPr fontId="2"/>
  </si>
  <si>
    <r>
      <t>（３）教　員　数</t>
    </r>
    <r>
      <rPr>
        <b/>
        <sz val="13"/>
        <rFont val="ＭＳ Ｐ明朝"/>
        <family val="1"/>
        <charset val="128"/>
      </rPr>
      <t>　　　</t>
    </r>
    <r>
      <rPr>
        <sz val="13"/>
        <rFont val="ＭＳ Ｐ明朝"/>
        <family val="1"/>
        <charset val="128"/>
      </rPr>
      <t>〔Ⅰ－８－１表・統計表第５８表〕　　　</t>
    </r>
    <rPh sb="3" eb="4">
      <t>キョウ</t>
    </rPh>
    <rPh sb="5" eb="6">
      <t>イン</t>
    </rPh>
    <rPh sb="7" eb="8">
      <t>スウ</t>
    </rPh>
    <phoneticPr fontId="2"/>
  </si>
  <si>
    <r>
      <t>（１）学　校　数</t>
    </r>
    <r>
      <rPr>
        <b/>
        <sz val="13"/>
        <rFont val="ＭＳ Ｐ明朝"/>
        <family val="1"/>
        <charset val="128"/>
      </rPr>
      <t>　　　</t>
    </r>
    <r>
      <rPr>
        <sz val="13"/>
        <rFont val="ＭＳ Ｐ明朝"/>
        <family val="1"/>
        <charset val="128"/>
      </rPr>
      <t>〔Ⅰ－９－１表・統計表第３６表〕</t>
    </r>
    <phoneticPr fontId="2"/>
  </si>
  <si>
    <r>
      <t>（２）学　級　数</t>
    </r>
    <r>
      <rPr>
        <b/>
        <sz val="13"/>
        <rFont val="ＭＳ Ｐ明朝"/>
        <family val="1"/>
        <charset val="128"/>
      </rPr>
      <t>　　　</t>
    </r>
    <r>
      <rPr>
        <sz val="13"/>
        <rFont val="ＭＳ Ｐ明朝"/>
        <family val="1"/>
        <charset val="128"/>
      </rPr>
      <t>〔Ⅰ－９－１表・統計表第３６表〕</t>
    </r>
    <rPh sb="3" eb="4">
      <t>ガク</t>
    </rPh>
    <rPh sb="5" eb="6">
      <t>キュウ</t>
    </rPh>
    <phoneticPr fontId="2"/>
  </si>
  <si>
    <r>
      <t>（３）生　徒　数</t>
    </r>
    <r>
      <rPr>
        <b/>
        <sz val="13"/>
        <rFont val="ＭＳ Ｐ明朝"/>
        <family val="1"/>
        <charset val="128"/>
      </rPr>
      <t>　　　</t>
    </r>
    <r>
      <rPr>
        <sz val="13"/>
        <rFont val="ＭＳ Ｐ明朝"/>
        <family val="1"/>
        <charset val="128"/>
      </rPr>
      <t>〔Ⅰ－９－１表・統計表第３６表〕</t>
    </r>
    <rPh sb="3" eb="4">
      <t>ショウ</t>
    </rPh>
    <rPh sb="5" eb="6">
      <t>タダ</t>
    </rPh>
    <phoneticPr fontId="2"/>
  </si>
  <si>
    <r>
      <t>（４）教　員　数</t>
    </r>
    <r>
      <rPr>
        <b/>
        <sz val="13"/>
        <rFont val="ＭＳ Ｐ明朝"/>
        <family val="1"/>
        <charset val="128"/>
      </rPr>
      <t>　　　</t>
    </r>
    <r>
      <rPr>
        <sz val="13"/>
        <rFont val="ＭＳ Ｐ明朝"/>
        <family val="1"/>
        <charset val="128"/>
      </rPr>
      <t>〔Ⅰ－９－１表・統計表第３７表〕</t>
    </r>
    <rPh sb="3" eb="4">
      <t>キョウ</t>
    </rPh>
    <rPh sb="5" eb="6">
      <t>イン</t>
    </rPh>
    <rPh sb="7" eb="8">
      <t>スウ</t>
    </rPh>
    <phoneticPr fontId="2"/>
  </si>
  <si>
    <t>　 私立は815人で前年度より59人増加している。</t>
    <rPh sb="10" eb="13">
      <t>ゼンネンド</t>
    </rPh>
    <rPh sb="17" eb="18">
      <t>リ</t>
    </rPh>
    <rPh sb="18" eb="20">
      <t>ゾウカ</t>
    </rPh>
    <phoneticPr fontId="2"/>
  </si>
  <si>
    <t>　  前年度より12人増加している。</t>
    <rPh sb="3" eb="6">
      <t>ゼンネンド</t>
    </rPh>
    <rPh sb="10" eb="11">
      <t>ニン</t>
    </rPh>
    <rPh sb="11" eb="13">
      <t>ゾウカ</t>
    </rPh>
    <phoneticPr fontId="2"/>
  </si>
  <si>
    <t>　　　設置者別にみると，公立が61,026人で前年度より857人減少，国立が454人で前年度より2人減少，私立が1,375人</t>
    <rPh sb="3" eb="5">
      <t>セッチ</t>
    </rPh>
    <rPh sb="5" eb="6">
      <t>モノ</t>
    </rPh>
    <rPh sb="6" eb="7">
      <t>ベツ</t>
    </rPh>
    <rPh sb="12" eb="13">
      <t>コウ</t>
    </rPh>
    <rPh sb="13" eb="14">
      <t>リツ</t>
    </rPh>
    <rPh sb="23" eb="26">
      <t>ゼンネンド</t>
    </rPh>
    <rPh sb="32" eb="34">
      <t>ゲンショウ</t>
    </rPh>
    <rPh sb="35" eb="37">
      <t>コクリツ</t>
    </rPh>
    <rPh sb="41" eb="42">
      <t>ニン</t>
    </rPh>
    <rPh sb="43" eb="46">
      <t>ゼンネンド</t>
    </rPh>
    <rPh sb="49" eb="50">
      <t>ニン</t>
    </rPh>
    <rPh sb="50" eb="52">
      <t>ゲンショウ</t>
    </rPh>
    <rPh sb="53" eb="55">
      <t>シリツ</t>
    </rPh>
    <phoneticPr fontId="2"/>
  </si>
  <si>
    <t>　 で前年度より68人減少している。</t>
    <rPh sb="10" eb="11">
      <t>ニン</t>
    </rPh>
    <rPh sb="11" eb="13">
      <t>ゲンショウ</t>
    </rPh>
    <phoneticPr fontId="2"/>
  </si>
  <si>
    <t>　　704人（同25.7％），４歳児が749人（同27.3％），５歳児が813人（同29.7％）となっている。</t>
    <phoneticPr fontId="2"/>
  </si>
  <si>
    <t>７ 　専　修　学　校</t>
    <rPh sb="3" eb="4">
      <t>セン</t>
    </rPh>
    <rPh sb="5" eb="6">
      <t>オサム</t>
    </rPh>
    <rPh sb="7" eb="8">
      <t>ガク</t>
    </rPh>
    <rPh sb="9" eb="10">
      <t>コウ</t>
    </rPh>
    <phoneticPr fontId="2"/>
  </si>
  <si>
    <t>６  幼保連携型認定こども園</t>
    <rPh sb="3" eb="5">
      <t>ヨウホ</t>
    </rPh>
    <rPh sb="5" eb="7">
      <t>レンケイ</t>
    </rPh>
    <rPh sb="7" eb="8">
      <t>ガタ</t>
    </rPh>
    <rPh sb="8" eb="10">
      <t>ニンテイ</t>
    </rPh>
    <rPh sb="13" eb="14">
      <t>エン</t>
    </rPh>
    <phoneticPr fontId="2"/>
  </si>
  <si>
    <t>５　 幼　稚　園</t>
    <rPh sb="3" eb="4">
      <t>ヨウ</t>
    </rPh>
    <rPh sb="5" eb="6">
      <t>チ</t>
    </rPh>
    <rPh sb="7" eb="8">
      <t>エン</t>
    </rPh>
    <phoneticPr fontId="2"/>
  </si>
  <si>
    <t>３ 　高　等　学　校</t>
    <rPh sb="3" eb="4">
      <t>タカ</t>
    </rPh>
    <rPh sb="5" eb="6">
      <t>トウ</t>
    </rPh>
    <rPh sb="7" eb="8">
      <t>ガク</t>
    </rPh>
    <rPh sb="9" eb="10">
      <t>コウ</t>
    </rPh>
    <phoneticPr fontId="2"/>
  </si>
  <si>
    <t>２　 中　学　校</t>
    <rPh sb="3" eb="4">
      <t>チュウ</t>
    </rPh>
    <phoneticPr fontId="2"/>
  </si>
  <si>
    <t>１　 小　学　校</t>
    <phoneticPr fontId="2"/>
  </si>
  <si>
    <r>
      <t xml:space="preserve"> </t>
    </r>
    <r>
      <rPr>
        <sz val="11"/>
        <rFont val="ＭＳ Ｐゴシック"/>
        <family val="3"/>
        <charset val="128"/>
      </rPr>
      <t xml:space="preserve">       </t>
    </r>
    <r>
      <rPr>
        <sz val="11"/>
        <rFont val="ＭＳ Ｐゴシック"/>
        <family val="3"/>
        <charset val="128"/>
      </rPr>
      <t>〔Ⅰ－１－１図〕　児童数・１学級当たりの児童数・本務教員１人当たりの児童数の推移</t>
    </r>
    <rPh sb="14" eb="15">
      <t>ズ</t>
    </rPh>
    <rPh sb="17" eb="20">
      <t>ジドウスウ</t>
    </rPh>
    <rPh sb="32" eb="34">
      <t>ホンム</t>
    </rPh>
    <rPh sb="34" eb="36">
      <t>キョウイン</t>
    </rPh>
    <rPh sb="36" eb="38">
      <t>ヒトリ</t>
    </rPh>
    <rPh sb="38" eb="39">
      <t>ア</t>
    </rPh>
    <rPh sb="42" eb="45">
      <t>ジドウスウ</t>
    </rPh>
    <phoneticPr fontId="2"/>
  </si>
  <si>
    <t>（男）</t>
    <rPh sb="1" eb="2">
      <t>オトコ</t>
    </rPh>
    <phoneticPr fontId="2"/>
  </si>
  <si>
    <t>（女）</t>
    <rPh sb="1" eb="2">
      <t>オンナ</t>
    </rPh>
    <phoneticPr fontId="2"/>
  </si>
  <si>
    <t>教員１人当り児童数</t>
    <rPh sb="1" eb="2">
      <t>イン</t>
    </rPh>
    <rPh sb="6" eb="8">
      <t>ジドウ</t>
    </rPh>
    <rPh sb="8" eb="9">
      <t>スウ</t>
    </rPh>
    <phoneticPr fontId="2"/>
  </si>
  <si>
    <t>１学級当り児童数</t>
    <rPh sb="5" eb="7">
      <t>ジドウ</t>
    </rPh>
    <rPh sb="7" eb="8">
      <t>スウ</t>
    </rPh>
    <phoneticPr fontId="2"/>
  </si>
  <si>
    <t>元</t>
    <rPh sb="0" eb="1">
      <t>ガン</t>
    </rPh>
    <phoneticPr fontId="2"/>
  </si>
  <si>
    <t>　　〔Ⅰ－１－２図〕　学校数・学級数・本務教員数の推移</t>
    <rPh sb="8" eb="9">
      <t>ズ</t>
    </rPh>
    <rPh sb="11" eb="13">
      <t>ガッコウ</t>
    </rPh>
    <rPh sb="13" eb="14">
      <t>カズ</t>
    </rPh>
    <rPh sb="15" eb="17">
      <t>ガッキュウ</t>
    </rPh>
    <rPh sb="17" eb="18">
      <t>カズ</t>
    </rPh>
    <rPh sb="19" eb="21">
      <t>ホンム</t>
    </rPh>
    <rPh sb="21" eb="23">
      <t>キョウイン</t>
    </rPh>
    <rPh sb="23" eb="24">
      <t>カズ</t>
    </rPh>
    <rPh sb="25" eb="27">
      <t>スイイ</t>
    </rPh>
    <phoneticPr fontId="22"/>
  </si>
  <si>
    <t>学級数</t>
    <rPh sb="0" eb="2">
      <t>ガッキュウ</t>
    </rPh>
    <rPh sb="2" eb="3">
      <t>スウ</t>
    </rPh>
    <phoneticPr fontId="22"/>
  </si>
  <si>
    <t>本務教員</t>
  </si>
  <si>
    <t>学校数</t>
    <rPh sb="0" eb="2">
      <t>ガッコウ</t>
    </rPh>
    <rPh sb="2" eb="3">
      <t>スウ</t>
    </rPh>
    <phoneticPr fontId="22"/>
  </si>
  <si>
    <t>元</t>
    <phoneticPr fontId="22"/>
  </si>
  <si>
    <r>
      <t xml:space="preserve"> </t>
    </r>
    <r>
      <rPr>
        <sz val="11"/>
        <rFont val="ＭＳ Ｐゴシック"/>
        <family val="3"/>
        <charset val="128"/>
      </rPr>
      <t xml:space="preserve">       </t>
    </r>
    <r>
      <rPr>
        <sz val="11"/>
        <rFont val="ＭＳ Ｐゴシック"/>
        <family val="3"/>
        <charset val="128"/>
      </rPr>
      <t>〔Ⅰ－２－１図〕　生徒数・１学級当たりの生徒数・本務教員１人当たりの生徒数の推移</t>
    </r>
    <rPh sb="14" eb="15">
      <t>ズ</t>
    </rPh>
    <rPh sb="17" eb="20">
      <t>セイトスウ</t>
    </rPh>
    <rPh sb="32" eb="34">
      <t>ホンム</t>
    </rPh>
    <rPh sb="34" eb="36">
      <t>キョウイン</t>
    </rPh>
    <rPh sb="36" eb="38">
      <t>ヒトリ</t>
    </rPh>
    <rPh sb="38" eb="39">
      <t>ア</t>
    </rPh>
    <rPh sb="42" eb="45">
      <t>セイトスウ</t>
    </rPh>
    <rPh sb="46" eb="48">
      <t>スイイ</t>
    </rPh>
    <phoneticPr fontId="2"/>
  </si>
  <si>
    <t>教員１人当り生徒数</t>
    <rPh sb="1" eb="2">
      <t>イン</t>
    </rPh>
    <rPh sb="6" eb="8">
      <t>セイト</t>
    </rPh>
    <rPh sb="8" eb="9">
      <t>スウ</t>
    </rPh>
    <phoneticPr fontId="2"/>
  </si>
  <si>
    <t>１学級当り生徒数</t>
    <rPh sb="5" eb="7">
      <t>セイト</t>
    </rPh>
    <rPh sb="7" eb="8">
      <t>スウ</t>
    </rPh>
    <phoneticPr fontId="2"/>
  </si>
  <si>
    <t>　　〔Ⅰ－２－２図〕　学校数・学級数・本務教員数の推移</t>
    <rPh sb="8" eb="9">
      <t>ズ</t>
    </rPh>
    <rPh sb="11" eb="13">
      <t>ガッコウ</t>
    </rPh>
    <rPh sb="13" eb="14">
      <t>カズ</t>
    </rPh>
    <rPh sb="15" eb="17">
      <t>ガッキュウ</t>
    </rPh>
    <rPh sb="17" eb="18">
      <t>カズ</t>
    </rPh>
    <rPh sb="19" eb="21">
      <t>ホンム</t>
    </rPh>
    <rPh sb="21" eb="23">
      <t>キョウイン</t>
    </rPh>
    <rPh sb="23" eb="24">
      <t>カズ</t>
    </rPh>
    <rPh sb="25" eb="27">
      <t>スイイ</t>
    </rPh>
    <phoneticPr fontId="22"/>
  </si>
  <si>
    <t>元</t>
    <phoneticPr fontId="22"/>
  </si>
  <si>
    <t>〔Ⅰ－３－１図〕　生徒数・本務教員一人当たりの生徒数</t>
    <rPh sb="6" eb="7">
      <t>ズ</t>
    </rPh>
    <rPh sb="9" eb="12">
      <t>セイトスウ</t>
    </rPh>
    <rPh sb="13" eb="15">
      <t>ホンム</t>
    </rPh>
    <rPh sb="15" eb="17">
      <t>キョウイン</t>
    </rPh>
    <rPh sb="17" eb="19">
      <t>ヒトリ</t>
    </rPh>
    <rPh sb="19" eb="20">
      <t>ア</t>
    </rPh>
    <rPh sb="23" eb="26">
      <t>セイトスウ</t>
    </rPh>
    <phoneticPr fontId="22"/>
  </si>
  <si>
    <t>〔Ⅰ－３－１図〕　生徒数・本務教員一人当たりの生徒数</t>
    <phoneticPr fontId="2"/>
  </si>
  <si>
    <t>生徒数</t>
  </si>
  <si>
    <t>男</t>
    <rPh sb="0" eb="1">
      <t>オトコ</t>
    </rPh>
    <phoneticPr fontId="2"/>
  </si>
  <si>
    <t>女</t>
    <rPh sb="0" eb="1">
      <t>オンナ</t>
    </rPh>
    <phoneticPr fontId="2"/>
  </si>
  <si>
    <t>本教１当生</t>
    <rPh sb="0" eb="1">
      <t>ホンム</t>
    </rPh>
    <rPh sb="1" eb="2">
      <t>キョウイン</t>
    </rPh>
    <rPh sb="3" eb="4">
      <t>ア</t>
    </rPh>
    <rPh sb="4" eb="5">
      <t>セイト</t>
    </rPh>
    <phoneticPr fontId="22"/>
  </si>
  <si>
    <t>元</t>
    <phoneticPr fontId="22"/>
  </si>
  <si>
    <t>〔Ⅰ－３－２図〕　学科別生徒割合（全日制・定時制の本科）</t>
    <rPh sb="6" eb="7">
      <t>ズ</t>
    </rPh>
    <rPh sb="9" eb="11">
      <t>ガッカ</t>
    </rPh>
    <rPh sb="11" eb="12">
      <t>ベツ</t>
    </rPh>
    <rPh sb="12" eb="14">
      <t>セイト</t>
    </rPh>
    <rPh sb="14" eb="16">
      <t>ワリアイ</t>
    </rPh>
    <rPh sb="17" eb="20">
      <t>ゼンニチセイ</t>
    </rPh>
    <rPh sb="21" eb="24">
      <t>テイジセイ</t>
    </rPh>
    <rPh sb="25" eb="27">
      <t>ホンカ</t>
    </rPh>
    <phoneticPr fontId="22"/>
  </si>
  <si>
    <t>〔Ⅰ－３－２図〕　学科別生徒割合（全日制・定時制の本科）</t>
    <phoneticPr fontId="2"/>
  </si>
  <si>
    <t>全日制</t>
    <rPh sb="0" eb="3">
      <t>ゼンニチセイ</t>
    </rPh>
    <phoneticPr fontId="22"/>
  </si>
  <si>
    <t>定時制</t>
    <rPh sb="0" eb="3">
      <t>テイジセイ</t>
    </rPh>
    <phoneticPr fontId="22"/>
  </si>
  <si>
    <t>普通科</t>
    <rPh sb="2" eb="3">
      <t>カ</t>
    </rPh>
    <phoneticPr fontId="2"/>
  </si>
  <si>
    <t>工業</t>
    <rPh sb="0" eb="2">
      <t>コウギョウ</t>
    </rPh>
    <phoneticPr fontId="2"/>
  </si>
  <si>
    <t>工業</t>
  </si>
  <si>
    <t>商業</t>
    <rPh sb="0" eb="2">
      <t>ショウギョウ</t>
    </rPh>
    <phoneticPr fontId="2"/>
  </si>
  <si>
    <t>商業</t>
  </si>
  <si>
    <t>総合</t>
  </si>
  <si>
    <t>農業</t>
  </si>
  <si>
    <t>水産</t>
  </si>
  <si>
    <t>家庭</t>
  </si>
  <si>
    <t>看護</t>
  </si>
  <si>
    <t>福祉</t>
  </si>
  <si>
    <t>情報</t>
  </si>
  <si>
    <t xml:space="preserve"> 〔Ⅰ－５－１図〕　学校種別在学者数・特別支援学校数の推移</t>
    <phoneticPr fontId="26"/>
  </si>
  <si>
    <t>　</t>
    <phoneticPr fontId="26"/>
  </si>
  <si>
    <t xml:space="preserve"> </t>
    <phoneticPr fontId="26"/>
  </si>
  <si>
    <t>(単位：人）</t>
    <rPh sb="1" eb="3">
      <t>タンイ</t>
    </rPh>
    <rPh sb="4" eb="5">
      <t>ニン</t>
    </rPh>
    <phoneticPr fontId="26"/>
  </si>
  <si>
    <t xml:space="preserve">       　　　　　 〔Ⅰ－４－１図〕　学校種別在学者数・特別支援学校数の推移</t>
    <rPh sb="19" eb="20">
      <t>ズ</t>
    </rPh>
    <rPh sb="22" eb="24">
      <t>ガッコウ</t>
    </rPh>
    <rPh sb="24" eb="26">
      <t>シュベツ</t>
    </rPh>
    <rPh sb="26" eb="28">
      <t>ザイガク</t>
    </rPh>
    <rPh sb="28" eb="29">
      <t>シャ</t>
    </rPh>
    <rPh sb="29" eb="30">
      <t>スウ</t>
    </rPh>
    <rPh sb="31" eb="33">
      <t>トクベツ</t>
    </rPh>
    <rPh sb="33" eb="35">
      <t>シエン</t>
    </rPh>
    <rPh sb="35" eb="37">
      <t>ガッコウ</t>
    </rPh>
    <rPh sb="37" eb="38">
      <t>スウ</t>
    </rPh>
    <rPh sb="39" eb="41">
      <t>スイイ</t>
    </rPh>
    <phoneticPr fontId="2"/>
  </si>
  <si>
    <t>盲学校</t>
  </si>
  <si>
    <t>聾学校</t>
  </si>
  <si>
    <t>養護学校</t>
  </si>
  <si>
    <t>特別支援学校</t>
    <rPh sb="0" eb="2">
      <t>トクベツ</t>
    </rPh>
    <rPh sb="2" eb="4">
      <t>シエン</t>
    </rPh>
    <rPh sb="4" eb="6">
      <t>ガッコウ</t>
    </rPh>
    <phoneticPr fontId="26"/>
  </si>
  <si>
    <t>学校数</t>
    <rPh sb="0" eb="2">
      <t>ガッコウ</t>
    </rPh>
    <rPh sb="2" eb="3">
      <t>スウ</t>
    </rPh>
    <phoneticPr fontId="26"/>
  </si>
  <si>
    <t>特殊合計</t>
    <rPh sb="0" eb="2">
      <t>トクシュ</t>
    </rPh>
    <rPh sb="2" eb="4">
      <t>ゴウケイ</t>
    </rPh>
    <phoneticPr fontId="26"/>
  </si>
  <si>
    <t>年度</t>
    <rPh sb="0" eb="2">
      <t>ネンド</t>
    </rPh>
    <phoneticPr fontId="26"/>
  </si>
  <si>
    <t>生徒数</t>
    <rPh sb="0" eb="3">
      <t>セイトスウ</t>
    </rPh>
    <phoneticPr fontId="26"/>
  </si>
  <si>
    <t>増減数</t>
    <phoneticPr fontId="26"/>
  </si>
  <si>
    <t>増減数</t>
    <rPh sb="0" eb="2">
      <t>ゾウゲン</t>
    </rPh>
    <rPh sb="2" eb="3">
      <t>スウ</t>
    </rPh>
    <phoneticPr fontId="26"/>
  </si>
  <si>
    <t>国立</t>
    <rPh sb="0" eb="2">
      <t>コクリツ</t>
    </rPh>
    <phoneticPr fontId="26"/>
  </si>
  <si>
    <t>公立</t>
    <rPh sb="0" eb="2">
      <t>コウリツ</t>
    </rPh>
    <phoneticPr fontId="26"/>
  </si>
  <si>
    <t>私立</t>
    <rPh sb="0" eb="2">
      <t>シリツ</t>
    </rPh>
    <phoneticPr fontId="26"/>
  </si>
  <si>
    <t>盲学校数</t>
    <rPh sb="0" eb="1">
      <t>モウ</t>
    </rPh>
    <rPh sb="1" eb="3">
      <t>ガッコウ</t>
    </rPh>
    <rPh sb="3" eb="4">
      <t>カズ</t>
    </rPh>
    <phoneticPr fontId="26"/>
  </si>
  <si>
    <t>聾学校数</t>
    <rPh sb="0" eb="1">
      <t>ロウ</t>
    </rPh>
    <rPh sb="1" eb="3">
      <t>ガッコウ</t>
    </rPh>
    <rPh sb="3" eb="4">
      <t>スウ</t>
    </rPh>
    <phoneticPr fontId="26"/>
  </si>
  <si>
    <t>特別支援学校数</t>
    <rPh sb="0" eb="2">
      <t>トクベツ</t>
    </rPh>
    <rPh sb="2" eb="4">
      <t>シエン</t>
    </rPh>
    <rPh sb="4" eb="6">
      <t>ガッコウ</t>
    </rPh>
    <rPh sb="6" eb="7">
      <t>スウ</t>
    </rPh>
    <phoneticPr fontId="26"/>
  </si>
  <si>
    <t>　昭和30</t>
    <rPh sb="1" eb="3">
      <t>ショウワ</t>
    </rPh>
    <phoneticPr fontId="26"/>
  </si>
  <si>
    <t>…</t>
    <phoneticPr fontId="26"/>
  </si>
  <si>
    <t>　　30</t>
  </si>
  <si>
    <t>　　　31</t>
  </si>
  <si>
    <t>　　31</t>
  </si>
  <si>
    <t>　　　32</t>
  </si>
  <si>
    <t>　　32</t>
  </si>
  <si>
    <t>　　　33</t>
  </si>
  <si>
    <t>　　33</t>
  </si>
  <si>
    <t>　　　34</t>
  </si>
  <si>
    <t>　　34</t>
  </si>
  <si>
    <t>　　　35</t>
  </si>
  <si>
    <t>　　35</t>
  </si>
  <si>
    <t>　　　36</t>
  </si>
  <si>
    <t>　　36</t>
  </si>
  <si>
    <t>　　　37</t>
  </si>
  <si>
    <t>　　37</t>
  </si>
  <si>
    <t>　　　38</t>
  </si>
  <si>
    <t>　　38</t>
  </si>
  <si>
    <t>　　　39</t>
  </si>
  <si>
    <t>　　39</t>
  </si>
  <si>
    <t>　　　40</t>
  </si>
  <si>
    <t>　　40</t>
  </si>
  <si>
    <t>　　　41</t>
  </si>
  <si>
    <t>　　41</t>
  </si>
  <si>
    <t>　　　42</t>
  </si>
  <si>
    <t>　　42</t>
  </si>
  <si>
    <t>　　　43</t>
  </si>
  <si>
    <t>　　43</t>
  </si>
  <si>
    <t>　　　44</t>
  </si>
  <si>
    <t>　　44</t>
  </si>
  <si>
    <t>　　　45</t>
  </si>
  <si>
    <t>　　45</t>
  </si>
  <si>
    <t>　　　46</t>
  </si>
  <si>
    <t>　　46</t>
  </si>
  <si>
    <t>　　　47</t>
  </si>
  <si>
    <t>　　47</t>
  </si>
  <si>
    <t>　　　48</t>
  </si>
  <si>
    <t>　　48</t>
  </si>
  <si>
    <t>　　　49</t>
  </si>
  <si>
    <t>　　49</t>
  </si>
  <si>
    <t>　　　50</t>
  </si>
  <si>
    <t>　　50</t>
  </si>
  <si>
    <t xml:space="preserve"> 〔Ⅰ－５－２図〕　幼・小・中・高等部別在学者数の推移</t>
    <phoneticPr fontId="2"/>
  </si>
  <si>
    <t>　　　51</t>
  </si>
  <si>
    <t>　　51</t>
  </si>
  <si>
    <t>　　　52</t>
  </si>
  <si>
    <t>　　52</t>
  </si>
  <si>
    <t>特別支援学校在学者数</t>
    <rPh sb="0" eb="2">
      <t>トクベツ</t>
    </rPh>
    <rPh sb="2" eb="4">
      <t>シエン</t>
    </rPh>
    <rPh sb="4" eb="6">
      <t>ガッコウ</t>
    </rPh>
    <rPh sb="6" eb="8">
      <t>ザイガク</t>
    </rPh>
    <rPh sb="8" eb="9">
      <t>シャ</t>
    </rPh>
    <rPh sb="9" eb="10">
      <t>スウ</t>
    </rPh>
    <phoneticPr fontId="2"/>
  </si>
  <si>
    <t>　　　53</t>
  </si>
  <si>
    <t>　　53</t>
  </si>
  <si>
    <t>幼稚部</t>
    <rPh sb="0" eb="3">
      <t>ヨウチブ</t>
    </rPh>
    <phoneticPr fontId="2"/>
  </si>
  <si>
    <t>小学部</t>
    <rPh sb="0" eb="2">
      <t>ショウガク</t>
    </rPh>
    <rPh sb="2" eb="3">
      <t>ブ</t>
    </rPh>
    <phoneticPr fontId="2"/>
  </si>
  <si>
    <t>中学部</t>
    <rPh sb="0" eb="2">
      <t>チュウガク</t>
    </rPh>
    <rPh sb="2" eb="3">
      <t>ブ</t>
    </rPh>
    <phoneticPr fontId="2"/>
  </si>
  <si>
    <t>高等部</t>
    <rPh sb="0" eb="3">
      <t>コウトウブ</t>
    </rPh>
    <phoneticPr fontId="2"/>
  </si>
  <si>
    <t>計</t>
    <rPh sb="0" eb="1">
      <t>ケイ</t>
    </rPh>
    <phoneticPr fontId="2"/>
  </si>
  <si>
    <t>　　　54</t>
  </si>
  <si>
    <t>　　54</t>
  </si>
  <si>
    <t>　　　55</t>
  </si>
  <si>
    <t>　　55</t>
  </si>
  <si>
    <t>　　　56</t>
  </si>
  <si>
    <t>　　56</t>
  </si>
  <si>
    <t>　　　57</t>
  </si>
  <si>
    <t>　　57</t>
  </si>
  <si>
    <t>　　　58</t>
  </si>
  <si>
    <t>　　58</t>
  </si>
  <si>
    <t>H2</t>
    <phoneticPr fontId="2"/>
  </si>
  <si>
    <t>　　　59</t>
  </si>
  <si>
    <t>　　59</t>
  </si>
  <si>
    <t>　　　60</t>
  </si>
  <si>
    <t>　　60</t>
  </si>
  <si>
    <t>　　　61</t>
  </si>
  <si>
    <t>　　61</t>
  </si>
  <si>
    <t xml:space="preserve">       　　　　　 〔Ⅰ－４－２図〕　幼・小・中・高等部別在学者数の推移</t>
    <rPh sb="19" eb="20">
      <t>ズ</t>
    </rPh>
    <rPh sb="22" eb="23">
      <t>ヨウ</t>
    </rPh>
    <rPh sb="24" eb="25">
      <t>ショウ</t>
    </rPh>
    <rPh sb="26" eb="27">
      <t>チュウ</t>
    </rPh>
    <rPh sb="28" eb="30">
      <t>コウトウ</t>
    </rPh>
    <rPh sb="30" eb="31">
      <t>ブ</t>
    </rPh>
    <rPh sb="31" eb="32">
      <t>ベツ</t>
    </rPh>
    <rPh sb="32" eb="34">
      <t>ザイガク</t>
    </rPh>
    <rPh sb="34" eb="35">
      <t>シャ</t>
    </rPh>
    <rPh sb="35" eb="36">
      <t>スウ</t>
    </rPh>
    <rPh sb="37" eb="39">
      <t>スイイ</t>
    </rPh>
    <phoneticPr fontId="2"/>
  </si>
  <si>
    <t>　　　62</t>
  </si>
  <si>
    <t>　　62</t>
  </si>
  <si>
    <t>　　　63</t>
  </si>
  <si>
    <t>　　63</t>
  </si>
  <si>
    <t>　平成元年</t>
  </si>
  <si>
    <t>平成元年</t>
  </si>
  <si>
    <t>　平成2</t>
    <rPh sb="1" eb="3">
      <t>ヘイセイ</t>
    </rPh>
    <phoneticPr fontId="26"/>
  </si>
  <si>
    <t>　　２</t>
  </si>
  <si>
    <t>　　　３</t>
  </si>
  <si>
    <t>　　３</t>
  </si>
  <si>
    <t>　　　４</t>
  </si>
  <si>
    <t>　　４</t>
  </si>
  <si>
    <t>　　　５</t>
  </si>
  <si>
    <t>　　５</t>
  </si>
  <si>
    <t>　　　６</t>
  </si>
  <si>
    <t>　　６</t>
  </si>
  <si>
    <t>　　　7</t>
    <phoneticPr fontId="26"/>
  </si>
  <si>
    <t>　　７</t>
  </si>
  <si>
    <t>　　　８</t>
  </si>
  <si>
    <t>　　８</t>
  </si>
  <si>
    <t>　　９</t>
  </si>
  <si>
    <t>平成10</t>
    <rPh sb="0" eb="2">
      <t>ヘイセイ</t>
    </rPh>
    <phoneticPr fontId="26"/>
  </si>
  <si>
    <t>　　10</t>
    <phoneticPr fontId="26"/>
  </si>
  <si>
    <t>　　　11</t>
    <phoneticPr fontId="26"/>
  </si>
  <si>
    <t>　　11</t>
    <phoneticPr fontId="26"/>
  </si>
  <si>
    <t>　　　12</t>
    <phoneticPr fontId="26"/>
  </si>
  <si>
    <t>　　12</t>
    <phoneticPr fontId="26"/>
  </si>
  <si>
    <t>　　　13</t>
    <phoneticPr fontId="26"/>
  </si>
  <si>
    <t>　　13</t>
    <phoneticPr fontId="26"/>
  </si>
  <si>
    <t>　　　14</t>
    <phoneticPr fontId="26"/>
  </si>
  <si>
    <t>　　14</t>
    <phoneticPr fontId="26"/>
  </si>
  <si>
    <t>　　　15</t>
    <phoneticPr fontId="26"/>
  </si>
  <si>
    <t>　　15</t>
    <phoneticPr fontId="26"/>
  </si>
  <si>
    <t>　　16</t>
    <phoneticPr fontId="26"/>
  </si>
  <si>
    <t>　　17</t>
    <phoneticPr fontId="26"/>
  </si>
  <si>
    <t>　　18</t>
    <phoneticPr fontId="26"/>
  </si>
  <si>
    <t>　　19</t>
    <phoneticPr fontId="26"/>
  </si>
  <si>
    <t>　　20</t>
  </si>
  <si>
    <t>　　21</t>
  </si>
  <si>
    <t>　　22</t>
  </si>
  <si>
    <t>　　23</t>
  </si>
  <si>
    <t>　　24</t>
  </si>
  <si>
    <t>　　25</t>
  </si>
  <si>
    <t>　　26</t>
  </si>
  <si>
    <t>　　27</t>
    <phoneticPr fontId="26"/>
  </si>
  <si>
    <t>28</t>
    <phoneticPr fontId="26"/>
  </si>
  <si>
    <t>養護学校の在学者数の増減（小学部・中学部・高等部別）</t>
    <rPh sb="0" eb="2">
      <t>ヨウゴ</t>
    </rPh>
    <rPh sb="2" eb="4">
      <t>ガッコウ</t>
    </rPh>
    <rPh sb="5" eb="7">
      <t>ザイガク</t>
    </rPh>
    <rPh sb="7" eb="8">
      <t>シャ</t>
    </rPh>
    <rPh sb="8" eb="9">
      <t>スウ</t>
    </rPh>
    <rPh sb="10" eb="12">
      <t>ゾウゲン</t>
    </rPh>
    <rPh sb="13" eb="15">
      <t>ショウガク</t>
    </rPh>
    <rPh sb="15" eb="16">
      <t>ブ</t>
    </rPh>
    <rPh sb="17" eb="19">
      <t>チュウガク</t>
    </rPh>
    <rPh sb="19" eb="20">
      <t>ブ</t>
    </rPh>
    <rPh sb="21" eb="23">
      <t>コウトウ</t>
    </rPh>
    <rPh sb="23" eb="24">
      <t>ブ</t>
    </rPh>
    <rPh sb="24" eb="25">
      <t>ベツ</t>
    </rPh>
    <phoneticPr fontId="26"/>
  </si>
  <si>
    <t>在学者総数</t>
    <rPh sb="0" eb="2">
      <t>ザイガク</t>
    </rPh>
    <rPh sb="2" eb="3">
      <t>シャ</t>
    </rPh>
    <rPh sb="3" eb="5">
      <t>ソウスウ</t>
    </rPh>
    <phoneticPr fontId="26"/>
  </si>
  <si>
    <t>小学部</t>
    <rPh sb="0" eb="2">
      <t>ショウガク</t>
    </rPh>
    <rPh sb="2" eb="3">
      <t>ブ</t>
    </rPh>
    <phoneticPr fontId="26"/>
  </si>
  <si>
    <t>中学部</t>
    <rPh sb="0" eb="2">
      <t>チュウガク</t>
    </rPh>
    <rPh sb="2" eb="3">
      <t>ブ</t>
    </rPh>
    <phoneticPr fontId="26"/>
  </si>
  <si>
    <t>高等部</t>
    <rPh sb="0" eb="3">
      <t>コウトウブ</t>
    </rPh>
    <phoneticPr fontId="26"/>
  </si>
  <si>
    <t>　備考</t>
    <rPh sb="1" eb="3">
      <t>ビコウ</t>
    </rPh>
    <phoneticPr fontId="26"/>
  </si>
  <si>
    <t>平成６</t>
    <rPh sb="0" eb="2">
      <t>ヘイセイ</t>
    </rPh>
    <phoneticPr fontId="26"/>
  </si>
  <si>
    <t>岩沼高等学園〔高等部開学〕</t>
    <rPh sb="0" eb="2">
      <t>イワヌマ</t>
    </rPh>
    <rPh sb="2" eb="4">
      <t>コウトウ</t>
    </rPh>
    <rPh sb="4" eb="6">
      <t>ガクエン</t>
    </rPh>
    <rPh sb="7" eb="9">
      <t>コウトウ</t>
    </rPh>
    <rPh sb="9" eb="10">
      <t>ブ</t>
    </rPh>
    <rPh sb="10" eb="12">
      <t>カイガク</t>
    </rPh>
    <phoneticPr fontId="26"/>
  </si>
  <si>
    <t>角田養護学校白石校〔小学部〕</t>
    <rPh sb="0" eb="2">
      <t>カクダ</t>
    </rPh>
    <rPh sb="2" eb="4">
      <t>ヨウゴ</t>
    </rPh>
    <rPh sb="4" eb="6">
      <t>ガッコウ</t>
    </rPh>
    <rPh sb="6" eb="8">
      <t>シロイシ</t>
    </rPh>
    <rPh sb="8" eb="9">
      <t>コウ</t>
    </rPh>
    <rPh sb="10" eb="12">
      <t>ショウガク</t>
    </rPh>
    <rPh sb="12" eb="13">
      <t>ブ</t>
    </rPh>
    <phoneticPr fontId="26"/>
  </si>
  <si>
    <t>角田養護学校白石校〔中学部〕</t>
    <rPh sb="0" eb="2">
      <t>カクダ</t>
    </rPh>
    <rPh sb="2" eb="4">
      <t>ヨウゴ</t>
    </rPh>
    <rPh sb="4" eb="6">
      <t>ガッコウ</t>
    </rPh>
    <rPh sb="6" eb="7">
      <t>シロ</t>
    </rPh>
    <rPh sb="7" eb="8">
      <t>イシ</t>
    </rPh>
    <rPh sb="8" eb="9">
      <t>コウ</t>
    </rPh>
    <rPh sb="10" eb="12">
      <t>チュウガク</t>
    </rPh>
    <rPh sb="12" eb="13">
      <t>ブ</t>
    </rPh>
    <phoneticPr fontId="26"/>
  </si>
  <si>
    <t>１６－６</t>
    <phoneticPr fontId="26"/>
  </si>
  <si>
    <t>備考）</t>
    <rPh sb="0" eb="2">
      <t>ビコウ</t>
    </rPh>
    <phoneticPr fontId="26"/>
  </si>
  <si>
    <t>宮城県立養護学校岩沼高等学園</t>
    <rPh sb="0" eb="4">
      <t>ミヤギケンリツ</t>
    </rPh>
    <rPh sb="4" eb="6">
      <t>ヨウゴ</t>
    </rPh>
    <rPh sb="6" eb="8">
      <t>ガッコウ</t>
    </rPh>
    <rPh sb="8" eb="10">
      <t>イワヌマ</t>
    </rPh>
    <rPh sb="10" eb="12">
      <t>コウトウ</t>
    </rPh>
    <rPh sb="12" eb="14">
      <t>ガクエン</t>
    </rPh>
    <phoneticPr fontId="26"/>
  </si>
  <si>
    <t>・　平成13年度新設</t>
    <rPh sb="2" eb="4">
      <t>ヘイセイ</t>
    </rPh>
    <rPh sb="6" eb="8">
      <t>ネンド</t>
    </rPh>
    <rPh sb="8" eb="10">
      <t>シンセツ</t>
    </rPh>
    <phoneticPr fontId="26"/>
  </si>
  <si>
    <t>・　生徒数の定員は１学年４０人（４０人×３学年＝１２０人）</t>
    <rPh sb="2" eb="4">
      <t>セイト</t>
    </rPh>
    <rPh sb="4" eb="5">
      <t>スウ</t>
    </rPh>
    <rPh sb="6" eb="8">
      <t>テイイン</t>
    </rPh>
    <rPh sb="10" eb="12">
      <t>ガクネン</t>
    </rPh>
    <rPh sb="14" eb="15">
      <t>ニン</t>
    </rPh>
    <rPh sb="18" eb="19">
      <t>ニン</t>
    </rPh>
    <rPh sb="21" eb="23">
      <t>ガクネン</t>
    </rPh>
    <rPh sb="27" eb="28">
      <t>ニン</t>
    </rPh>
    <phoneticPr fontId="26"/>
  </si>
  <si>
    <t>　　養護学校では岩沼高等学園と小牛田養護学校だけが、定員が決まっており、入学者の選抜試験を実施している。</t>
    <rPh sb="2" eb="4">
      <t>ヨウゴ</t>
    </rPh>
    <rPh sb="4" eb="6">
      <t>ガッコウ</t>
    </rPh>
    <rPh sb="8" eb="10">
      <t>イワヌマ</t>
    </rPh>
    <rPh sb="10" eb="12">
      <t>コウトウ</t>
    </rPh>
    <rPh sb="12" eb="14">
      <t>ガクエン</t>
    </rPh>
    <rPh sb="15" eb="18">
      <t>コゴタ</t>
    </rPh>
    <rPh sb="18" eb="20">
      <t>ヨウゴ</t>
    </rPh>
    <rPh sb="20" eb="22">
      <t>ガッコウ</t>
    </rPh>
    <rPh sb="26" eb="28">
      <t>テイイン</t>
    </rPh>
    <rPh sb="29" eb="30">
      <t>キ</t>
    </rPh>
    <rPh sb="36" eb="39">
      <t>ニュウガクシャ</t>
    </rPh>
    <rPh sb="40" eb="42">
      <t>センバツ</t>
    </rPh>
    <rPh sb="42" eb="44">
      <t>シケン</t>
    </rPh>
    <rPh sb="45" eb="47">
      <t>ジッシ</t>
    </rPh>
    <phoneticPr fontId="26"/>
  </si>
  <si>
    <t>　その他の養護学校では、試験等は実施せずに高等部に進学を希望する者は全て受け入れている。</t>
    <rPh sb="3" eb="4">
      <t>ホカ</t>
    </rPh>
    <rPh sb="5" eb="7">
      <t>ヨウゴ</t>
    </rPh>
    <rPh sb="7" eb="9">
      <t>ガッコウ</t>
    </rPh>
    <rPh sb="12" eb="14">
      <t>シケン</t>
    </rPh>
    <rPh sb="14" eb="15">
      <t>トウ</t>
    </rPh>
    <rPh sb="16" eb="18">
      <t>ジッシ</t>
    </rPh>
    <rPh sb="21" eb="24">
      <t>コウトウブ</t>
    </rPh>
    <rPh sb="25" eb="27">
      <t>シンガク</t>
    </rPh>
    <rPh sb="28" eb="30">
      <t>キボウ</t>
    </rPh>
    <rPh sb="32" eb="33">
      <t>モノ</t>
    </rPh>
    <rPh sb="34" eb="35">
      <t>スベ</t>
    </rPh>
    <rPh sb="36" eb="37">
      <t>ウ</t>
    </rPh>
    <rPh sb="38" eb="39">
      <t>イ</t>
    </rPh>
    <phoneticPr fontId="26"/>
  </si>
  <si>
    <t>　したがって、高等部の学生数の増加の要因は、学校数の増加に加えて、高等部への進学希望者</t>
    <rPh sb="7" eb="9">
      <t>コウトウ</t>
    </rPh>
    <rPh sb="9" eb="10">
      <t>ブ</t>
    </rPh>
    <rPh sb="11" eb="13">
      <t>ガクセイ</t>
    </rPh>
    <rPh sb="13" eb="14">
      <t>スウ</t>
    </rPh>
    <rPh sb="15" eb="17">
      <t>ゾウカ</t>
    </rPh>
    <rPh sb="18" eb="20">
      <t>ヨウイン</t>
    </rPh>
    <rPh sb="22" eb="24">
      <t>ガッコウ</t>
    </rPh>
    <rPh sb="24" eb="25">
      <t>スウ</t>
    </rPh>
    <rPh sb="26" eb="28">
      <t>ゾウカ</t>
    </rPh>
    <rPh sb="29" eb="30">
      <t>クワ</t>
    </rPh>
    <rPh sb="33" eb="35">
      <t>コウトウ</t>
    </rPh>
    <rPh sb="35" eb="36">
      <t>ブ</t>
    </rPh>
    <rPh sb="38" eb="40">
      <t>シンガク</t>
    </rPh>
    <rPh sb="40" eb="42">
      <t>キボウ</t>
    </rPh>
    <rPh sb="42" eb="43">
      <t>シャ</t>
    </rPh>
    <phoneticPr fontId="26"/>
  </si>
  <si>
    <t>　が増えているものと考えられる。</t>
    <rPh sb="2" eb="3">
      <t>フ</t>
    </rPh>
    <rPh sb="10" eb="11">
      <t>カンガ</t>
    </rPh>
    <phoneticPr fontId="26"/>
  </si>
  <si>
    <t>学級数の推移</t>
    <rPh sb="0" eb="2">
      <t>ガッキュウ</t>
    </rPh>
    <rPh sb="2" eb="3">
      <t>スウ</t>
    </rPh>
    <rPh sb="4" eb="6">
      <t>スイイ</t>
    </rPh>
    <phoneticPr fontId="26"/>
  </si>
  <si>
    <t>学級数</t>
    <rPh sb="0" eb="2">
      <t>ガッキュウ</t>
    </rPh>
    <rPh sb="2" eb="3">
      <t>カズ</t>
    </rPh>
    <phoneticPr fontId="26"/>
  </si>
  <si>
    <t>元年</t>
    <rPh sb="0" eb="2">
      <t>ガンネン</t>
    </rPh>
    <phoneticPr fontId="26"/>
  </si>
  <si>
    <t>２年</t>
    <rPh sb="1" eb="2">
      <t>ネン</t>
    </rPh>
    <phoneticPr fontId="26"/>
  </si>
  <si>
    <t>３年</t>
    <rPh sb="1" eb="2">
      <t>ネン</t>
    </rPh>
    <phoneticPr fontId="26"/>
  </si>
  <si>
    <t>４年</t>
    <rPh sb="1" eb="2">
      <t>ネン</t>
    </rPh>
    <phoneticPr fontId="26"/>
  </si>
  <si>
    <t>５年</t>
    <rPh sb="1" eb="2">
      <t>ネン</t>
    </rPh>
    <phoneticPr fontId="26"/>
  </si>
  <si>
    <t>６年</t>
    <rPh sb="1" eb="2">
      <t>ネン</t>
    </rPh>
    <phoneticPr fontId="26"/>
  </si>
  <si>
    <t>７年</t>
    <rPh sb="1" eb="2">
      <t>ネン</t>
    </rPh>
    <phoneticPr fontId="26"/>
  </si>
  <si>
    <t>８年</t>
    <rPh sb="1" eb="2">
      <t>ネン</t>
    </rPh>
    <phoneticPr fontId="26"/>
  </si>
  <si>
    <t>９年</t>
    <rPh sb="1" eb="2">
      <t>ネン</t>
    </rPh>
    <phoneticPr fontId="26"/>
  </si>
  <si>
    <t>１０年</t>
    <rPh sb="2" eb="3">
      <t>ネン</t>
    </rPh>
    <phoneticPr fontId="26"/>
  </si>
  <si>
    <t>１１年</t>
    <rPh sb="2" eb="3">
      <t>ネン</t>
    </rPh>
    <phoneticPr fontId="26"/>
  </si>
  <si>
    <t>１２年</t>
    <rPh sb="2" eb="3">
      <t>ネン</t>
    </rPh>
    <phoneticPr fontId="26"/>
  </si>
  <si>
    <t>１３年</t>
    <rPh sb="2" eb="3">
      <t>ネン</t>
    </rPh>
    <phoneticPr fontId="26"/>
  </si>
  <si>
    <t>１４年</t>
    <rPh sb="2" eb="3">
      <t>ネン</t>
    </rPh>
    <phoneticPr fontId="26"/>
  </si>
  <si>
    <t>１５年</t>
    <rPh sb="2" eb="3">
      <t>ネン</t>
    </rPh>
    <phoneticPr fontId="26"/>
  </si>
  <si>
    <t>１６年</t>
    <rPh sb="2" eb="3">
      <t>ネン</t>
    </rPh>
    <phoneticPr fontId="26"/>
  </si>
  <si>
    <t xml:space="preserve">       　　　　　 〔Ⅰ－５－１図〕　学校種別在学者数・特別支援学校数の推移</t>
    <rPh sb="19" eb="20">
      <t>ズ</t>
    </rPh>
    <rPh sb="22" eb="24">
      <t>ガッコウ</t>
    </rPh>
    <rPh sb="24" eb="26">
      <t>シュベツ</t>
    </rPh>
    <rPh sb="26" eb="28">
      <t>ザイガク</t>
    </rPh>
    <rPh sb="28" eb="29">
      <t>シャ</t>
    </rPh>
    <rPh sb="29" eb="30">
      <t>スウ</t>
    </rPh>
    <rPh sb="31" eb="33">
      <t>トクベツ</t>
    </rPh>
    <rPh sb="33" eb="35">
      <t>シエン</t>
    </rPh>
    <rPh sb="35" eb="37">
      <t>ガッコウ</t>
    </rPh>
    <rPh sb="37" eb="38">
      <t>スウ</t>
    </rPh>
    <rPh sb="39" eb="41">
      <t>スイイ</t>
    </rPh>
    <phoneticPr fontId="2"/>
  </si>
  <si>
    <t>　　　　　　〔Ⅰ－５－１図〕　設置者別園数の割合</t>
    <rPh sb="12" eb="13">
      <t>ズ</t>
    </rPh>
    <rPh sb="15" eb="18">
      <t>セッチシャ</t>
    </rPh>
    <rPh sb="18" eb="19">
      <t>ベツ</t>
    </rPh>
    <rPh sb="19" eb="20">
      <t>エン</t>
    </rPh>
    <rPh sb="20" eb="21">
      <t>ガッコウスウ</t>
    </rPh>
    <rPh sb="22" eb="24">
      <t>ワリアイ</t>
    </rPh>
    <phoneticPr fontId="2"/>
  </si>
  <si>
    <t>　　　　　　　〔Ⅰ－５－２図〕　就園率の推移</t>
    <rPh sb="13" eb="14">
      <t>ズ</t>
    </rPh>
    <rPh sb="16" eb="17">
      <t>シュウ</t>
    </rPh>
    <rPh sb="17" eb="18">
      <t>エン</t>
    </rPh>
    <rPh sb="18" eb="19">
      <t>リツ</t>
    </rPh>
    <rPh sb="20" eb="22">
      <t>スイイ</t>
    </rPh>
    <phoneticPr fontId="2"/>
  </si>
  <si>
    <t>国公立</t>
    <rPh sb="0" eb="1">
      <t>クニ</t>
    </rPh>
    <phoneticPr fontId="2"/>
  </si>
  <si>
    <t>学校法人</t>
  </si>
  <si>
    <t>宗教法人</t>
  </si>
  <si>
    <t>個人</t>
    <phoneticPr fontId="2"/>
  </si>
  <si>
    <t>その他の法人</t>
    <rPh sb="2" eb="3">
      <t>ホカ</t>
    </rPh>
    <rPh sb="4" eb="6">
      <t>ホウジン</t>
    </rPh>
    <phoneticPr fontId="2"/>
  </si>
  <si>
    <t>学校数</t>
    <rPh sb="0" eb="2">
      <t>ガッコウ</t>
    </rPh>
    <rPh sb="2" eb="3">
      <t>スウ</t>
    </rPh>
    <phoneticPr fontId="2"/>
  </si>
  <si>
    <t>割合</t>
    <rPh sb="0" eb="2">
      <t>ワリアイ</t>
    </rPh>
    <phoneticPr fontId="2"/>
  </si>
  <si>
    <t>〔Ⅰ－５－３表〕就園率の推移</t>
    <rPh sb="6" eb="7">
      <t>ヒョウ</t>
    </rPh>
    <rPh sb="8" eb="9">
      <t>ツ</t>
    </rPh>
    <rPh sb="9" eb="10">
      <t>エン</t>
    </rPh>
    <rPh sb="10" eb="11">
      <t>リツ</t>
    </rPh>
    <rPh sb="12" eb="14">
      <t>スイイ</t>
    </rPh>
    <phoneticPr fontId="2"/>
  </si>
  <si>
    <t>（単位：人、％）</t>
    <rPh sb="1" eb="3">
      <t>タンイ</t>
    </rPh>
    <rPh sb="4" eb="5">
      <t>ニン</t>
    </rPh>
    <phoneticPr fontId="2"/>
  </si>
  <si>
    <t>幼稚園修了</t>
    <rPh sb="0" eb="3">
      <t>ヨウチエン</t>
    </rPh>
    <rPh sb="3" eb="5">
      <t>シュウリョウ</t>
    </rPh>
    <phoneticPr fontId="2"/>
  </si>
  <si>
    <t>小学校第１学年</t>
    <rPh sb="0" eb="3">
      <t>ショウガッコウ</t>
    </rPh>
    <rPh sb="3" eb="4">
      <t>ダイ</t>
    </rPh>
    <rPh sb="5" eb="7">
      <t>ガクネン</t>
    </rPh>
    <phoneticPr fontId="2"/>
  </si>
  <si>
    <t>注１）　　　就園率＝</t>
    <rPh sb="0" eb="1">
      <t>チュウ</t>
    </rPh>
    <rPh sb="6" eb="7">
      <t>ツ</t>
    </rPh>
    <rPh sb="7" eb="8">
      <t>エン</t>
    </rPh>
    <rPh sb="8" eb="9">
      <t>リツ</t>
    </rPh>
    <phoneticPr fontId="2"/>
  </si>
  <si>
    <t>幼稚園修了園児数</t>
    <rPh sb="0" eb="3">
      <t>ヨウチエン</t>
    </rPh>
    <rPh sb="3" eb="5">
      <t>シュウリョウ</t>
    </rPh>
    <rPh sb="5" eb="7">
      <t>エンジ</t>
    </rPh>
    <rPh sb="7" eb="8">
      <t>スウ</t>
    </rPh>
    <phoneticPr fontId="2"/>
  </si>
  <si>
    <t>×100</t>
    <phoneticPr fontId="2"/>
  </si>
  <si>
    <t>年度</t>
    <rPh sb="0" eb="2">
      <t>ネンド</t>
    </rPh>
    <phoneticPr fontId="2"/>
  </si>
  <si>
    <t>園児数</t>
    <rPh sb="0" eb="2">
      <t>エンジ</t>
    </rPh>
    <rPh sb="2" eb="3">
      <t>スウ</t>
    </rPh>
    <phoneticPr fontId="2"/>
  </si>
  <si>
    <t>児童数</t>
    <rPh sb="0" eb="2">
      <t>ジドウ</t>
    </rPh>
    <rPh sb="2" eb="3">
      <t>スウ</t>
    </rPh>
    <phoneticPr fontId="2"/>
  </si>
  <si>
    <t>就園率</t>
    <rPh sb="0" eb="1">
      <t>ツ</t>
    </rPh>
    <rPh sb="1" eb="2">
      <t>エン</t>
    </rPh>
    <rPh sb="2" eb="3">
      <t>リツ</t>
    </rPh>
    <phoneticPr fontId="2"/>
  </si>
  <si>
    <t>小学校第１学年児童数</t>
    <rPh sb="0" eb="3">
      <t>ショウガッコウ</t>
    </rPh>
    <rPh sb="3" eb="5">
      <t>ダイイチ</t>
    </rPh>
    <rPh sb="5" eb="7">
      <t>ガクネン</t>
    </rPh>
    <rPh sb="7" eb="9">
      <t>ジドウ</t>
    </rPh>
    <rPh sb="9" eb="10">
      <t>スウ</t>
    </rPh>
    <phoneticPr fontId="2"/>
  </si>
  <si>
    <t>H19.3</t>
    <phoneticPr fontId="2"/>
  </si>
  <si>
    <t>注２）幼稚園修了園児数は各年３月修了者</t>
    <rPh sb="0" eb="1">
      <t>チュウ</t>
    </rPh>
    <rPh sb="3" eb="6">
      <t>ヨウチエン</t>
    </rPh>
    <rPh sb="6" eb="8">
      <t>シュウリョウ</t>
    </rPh>
    <rPh sb="8" eb="10">
      <t>エンジ</t>
    </rPh>
    <rPh sb="10" eb="11">
      <t>スウ</t>
    </rPh>
    <rPh sb="12" eb="14">
      <t>カクネン</t>
    </rPh>
    <rPh sb="15" eb="16">
      <t>ガツ</t>
    </rPh>
    <rPh sb="16" eb="18">
      <t>シュウリョウ</t>
    </rPh>
    <rPh sb="18" eb="19">
      <t>シャ</t>
    </rPh>
    <phoneticPr fontId="2"/>
  </si>
  <si>
    <t>注３）小学校第１学年児童数は各年５月１日在籍者</t>
    <rPh sb="0" eb="1">
      <t>チュウ</t>
    </rPh>
    <rPh sb="3" eb="6">
      <t>ショウガッコウ</t>
    </rPh>
    <rPh sb="6" eb="7">
      <t>ダイ</t>
    </rPh>
    <rPh sb="8" eb="10">
      <t>ガクネン</t>
    </rPh>
    <rPh sb="10" eb="12">
      <t>ジドウ</t>
    </rPh>
    <rPh sb="12" eb="13">
      <t>スウ</t>
    </rPh>
    <rPh sb="14" eb="16">
      <t>カクネン</t>
    </rPh>
    <rPh sb="17" eb="18">
      <t>ガツ</t>
    </rPh>
    <rPh sb="19" eb="20">
      <t>ニチ</t>
    </rPh>
    <rPh sb="20" eb="23">
      <t>ザイセキシャ</t>
    </rPh>
    <phoneticPr fontId="2"/>
  </si>
  <si>
    <t>　（注）就園率＝幼稚園修了園児数/小学校第１学年児童数×１００</t>
    <rPh sb="2" eb="3">
      <t>チュウ</t>
    </rPh>
    <rPh sb="4" eb="5">
      <t>ツ</t>
    </rPh>
    <rPh sb="5" eb="6">
      <t>エン</t>
    </rPh>
    <rPh sb="6" eb="7">
      <t>リツ</t>
    </rPh>
    <phoneticPr fontId="2"/>
  </si>
  <si>
    <t>　　　　幼稚園修了園児数は各年３月修了者</t>
    <rPh sb="4" eb="7">
      <t>ヨウチエン</t>
    </rPh>
    <rPh sb="7" eb="9">
      <t>シュウリョウ</t>
    </rPh>
    <rPh sb="9" eb="11">
      <t>エンジ</t>
    </rPh>
    <rPh sb="11" eb="12">
      <t>スウ</t>
    </rPh>
    <rPh sb="13" eb="15">
      <t>カクネン</t>
    </rPh>
    <rPh sb="16" eb="17">
      <t>ガツ</t>
    </rPh>
    <rPh sb="17" eb="19">
      <t>シュウリョウ</t>
    </rPh>
    <rPh sb="19" eb="20">
      <t>シャ</t>
    </rPh>
    <phoneticPr fontId="2"/>
  </si>
  <si>
    <t>　　　　小学校第１学年児童数は各年５月１日在籍者</t>
    <rPh sb="4" eb="7">
      <t>ショウガッコウ</t>
    </rPh>
    <rPh sb="7" eb="8">
      <t>ダイ</t>
    </rPh>
    <rPh sb="9" eb="11">
      <t>ガクネン</t>
    </rPh>
    <rPh sb="11" eb="13">
      <t>ジドウ</t>
    </rPh>
    <rPh sb="13" eb="14">
      <t>スウ</t>
    </rPh>
    <rPh sb="15" eb="17">
      <t>カクネン</t>
    </rPh>
    <rPh sb="18" eb="19">
      <t>ガツ</t>
    </rPh>
    <rPh sb="20" eb="21">
      <t>ニチ</t>
    </rPh>
    <rPh sb="21" eb="24">
      <t>ザイセキシャ</t>
    </rPh>
    <phoneticPr fontId="2"/>
  </si>
  <si>
    <t>　〔Ⅰ－５－３図〕　年齢別在園者数の推移</t>
    <rPh sb="7" eb="8">
      <t>ズ</t>
    </rPh>
    <rPh sb="10" eb="13">
      <t>ネンレイベツ</t>
    </rPh>
    <rPh sb="13" eb="14">
      <t>ザイ</t>
    </rPh>
    <rPh sb="14" eb="15">
      <t>エン</t>
    </rPh>
    <rPh sb="15" eb="16">
      <t>シャ</t>
    </rPh>
    <rPh sb="16" eb="17">
      <t>カズ</t>
    </rPh>
    <rPh sb="18" eb="20">
      <t>スイイ</t>
    </rPh>
    <phoneticPr fontId="2"/>
  </si>
  <si>
    <t>年齢別在園者数</t>
    <rPh sb="0" eb="2">
      <t>ネンレイ</t>
    </rPh>
    <rPh sb="2" eb="3">
      <t>ベツ</t>
    </rPh>
    <rPh sb="3" eb="4">
      <t>ザイ</t>
    </rPh>
    <rPh sb="4" eb="5">
      <t>エン</t>
    </rPh>
    <rPh sb="5" eb="6">
      <t>シャ</t>
    </rPh>
    <rPh sb="6" eb="7">
      <t>カズ</t>
    </rPh>
    <phoneticPr fontId="2"/>
  </si>
  <si>
    <t>３歳児</t>
  </si>
  <si>
    <t>４歳児</t>
  </si>
  <si>
    <t>５歳児</t>
  </si>
  <si>
    <t>本務教員数</t>
    <rPh sb="4" eb="5">
      <t>スウ</t>
    </rPh>
    <phoneticPr fontId="2"/>
  </si>
  <si>
    <t>H10</t>
    <phoneticPr fontId="2"/>
  </si>
  <si>
    <t>　〔Ⅰ－５－４図〕　入園年齢別 在園者数 ・ 本務教員数の推移</t>
    <rPh sb="7" eb="8">
      <t>ズ</t>
    </rPh>
    <rPh sb="10" eb="12">
      <t>ニュウエン</t>
    </rPh>
    <rPh sb="12" eb="14">
      <t>ネンレイ</t>
    </rPh>
    <rPh sb="14" eb="15">
      <t>ベツ</t>
    </rPh>
    <rPh sb="16" eb="17">
      <t>ザイ</t>
    </rPh>
    <rPh sb="17" eb="18">
      <t>エン</t>
    </rPh>
    <rPh sb="18" eb="19">
      <t>シャ</t>
    </rPh>
    <rPh sb="19" eb="20">
      <t>カズ</t>
    </rPh>
    <rPh sb="23" eb="25">
      <t>ホンム</t>
    </rPh>
    <rPh sb="25" eb="28">
      <t>キョウインスウ</t>
    </rPh>
    <rPh sb="29" eb="31">
      <t>スイイ</t>
    </rPh>
    <phoneticPr fontId="2"/>
  </si>
  <si>
    <t>入園年齢別在園者数</t>
    <rPh sb="0" eb="2">
      <t>ニュウエン</t>
    </rPh>
    <rPh sb="2" eb="4">
      <t>ネンレイ</t>
    </rPh>
    <rPh sb="4" eb="5">
      <t>ベツ</t>
    </rPh>
    <rPh sb="5" eb="6">
      <t>ザイ</t>
    </rPh>
    <rPh sb="6" eb="7">
      <t>エン</t>
    </rPh>
    <rPh sb="7" eb="8">
      <t>シャ</t>
    </rPh>
    <rPh sb="8" eb="9">
      <t>スウ</t>
    </rPh>
    <phoneticPr fontId="2"/>
  </si>
  <si>
    <t>３歳児入園</t>
    <rPh sb="3" eb="5">
      <t>ニュウエン</t>
    </rPh>
    <phoneticPr fontId="2"/>
  </si>
  <si>
    <t>４歳児入園</t>
    <rPh sb="3" eb="5">
      <t>ニュウエン</t>
    </rPh>
    <phoneticPr fontId="2"/>
  </si>
  <si>
    <t>５歳児入園</t>
    <rPh sb="3" eb="5">
      <t>ニュウエン</t>
    </rPh>
    <phoneticPr fontId="2"/>
  </si>
  <si>
    <t>H10</t>
    <phoneticPr fontId="2"/>
  </si>
  <si>
    <t>　　　　　　〔Ⅰ－６－１図〕　設置者別園数の割合</t>
    <rPh sb="12" eb="13">
      <t>ズ</t>
    </rPh>
    <rPh sb="15" eb="18">
      <t>セッチシャ</t>
    </rPh>
    <rPh sb="18" eb="19">
      <t>ベツ</t>
    </rPh>
    <rPh sb="19" eb="20">
      <t>エン</t>
    </rPh>
    <rPh sb="20" eb="21">
      <t>ガッコウスウ</t>
    </rPh>
    <rPh sb="22" eb="24">
      <t>ワリアイ</t>
    </rPh>
    <phoneticPr fontId="2"/>
  </si>
  <si>
    <t xml:space="preserve"> 国公立</t>
    <rPh sb="1" eb="2">
      <t>クニ</t>
    </rPh>
    <phoneticPr fontId="2"/>
  </si>
  <si>
    <t>社会福祉法人</t>
    <rPh sb="0" eb="2">
      <t>シャカイ</t>
    </rPh>
    <rPh sb="2" eb="4">
      <t>フクシ</t>
    </rPh>
    <rPh sb="4" eb="6">
      <t>ホウジン</t>
    </rPh>
    <phoneticPr fontId="2"/>
  </si>
  <si>
    <t>個    人</t>
  </si>
  <si>
    <t>園児数</t>
    <rPh sb="0" eb="3">
      <t>エンジスウ</t>
    </rPh>
    <phoneticPr fontId="2"/>
  </si>
  <si>
    <t>×100</t>
    <phoneticPr fontId="2"/>
  </si>
  <si>
    <t>幼保修了</t>
    <rPh sb="0" eb="2">
      <t>ヨウホ</t>
    </rPh>
    <rPh sb="2" eb="4">
      <t>シュウリョウ</t>
    </rPh>
    <phoneticPr fontId="2"/>
  </si>
  <si>
    <t>幼稚園</t>
    <rPh sb="0" eb="3">
      <t>ヨウチエン</t>
    </rPh>
    <phoneticPr fontId="2"/>
  </si>
  <si>
    <t>左記以外</t>
    <rPh sb="0" eb="2">
      <t>サキ</t>
    </rPh>
    <rPh sb="2" eb="4">
      <t>イガイ</t>
    </rPh>
    <phoneticPr fontId="2"/>
  </si>
  <si>
    <t>H28.3</t>
    <phoneticPr fontId="2"/>
  </si>
  <si>
    <t>　（注）就園率＝幼保連携認定こども園修了園児数/小学校第１学年児童数×１００</t>
    <rPh sb="2" eb="3">
      <t>チュウ</t>
    </rPh>
    <rPh sb="4" eb="5">
      <t>ツ</t>
    </rPh>
    <rPh sb="5" eb="6">
      <t>エン</t>
    </rPh>
    <rPh sb="6" eb="7">
      <t>リツ</t>
    </rPh>
    <rPh sb="8" eb="10">
      <t>ヨウホ</t>
    </rPh>
    <rPh sb="10" eb="12">
      <t>レンケイ</t>
    </rPh>
    <rPh sb="12" eb="14">
      <t>ニンテイ</t>
    </rPh>
    <rPh sb="17" eb="18">
      <t>エン</t>
    </rPh>
    <phoneticPr fontId="2"/>
  </si>
  <si>
    <t>０歳児</t>
    <phoneticPr fontId="2"/>
  </si>
  <si>
    <t>１歳児</t>
    <phoneticPr fontId="2"/>
  </si>
  <si>
    <t>２歳児</t>
    <phoneticPr fontId="2"/>
  </si>
  <si>
    <t>H27</t>
    <phoneticPr fontId="2"/>
  </si>
  <si>
    <t>　　　　　　〔Ⅰ－６－３図〕　年齢別在園者数の推移</t>
    <rPh sb="12" eb="13">
      <t>ズ</t>
    </rPh>
    <rPh sb="15" eb="18">
      <t>ネンレイベツ</t>
    </rPh>
    <rPh sb="18" eb="19">
      <t>ザイ</t>
    </rPh>
    <rPh sb="19" eb="20">
      <t>エン</t>
    </rPh>
    <rPh sb="20" eb="21">
      <t>シャ</t>
    </rPh>
    <rPh sb="21" eb="22">
      <t>カズ</t>
    </rPh>
    <rPh sb="23" eb="25">
      <t>スイイ</t>
    </rPh>
    <phoneticPr fontId="2"/>
  </si>
  <si>
    <t>〔Ⅰ－６－４図〕　入園年齢別 在園者数</t>
    <rPh sb="6" eb="7">
      <t>ズ</t>
    </rPh>
    <rPh sb="9" eb="11">
      <t>ニュウエン</t>
    </rPh>
    <rPh sb="11" eb="13">
      <t>ネンレイ</t>
    </rPh>
    <rPh sb="13" eb="14">
      <t>ベツ</t>
    </rPh>
    <rPh sb="15" eb="16">
      <t>ザイ</t>
    </rPh>
    <rPh sb="16" eb="17">
      <t>エン</t>
    </rPh>
    <rPh sb="17" eb="18">
      <t>シャ</t>
    </rPh>
    <rPh sb="18" eb="19">
      <t>カズ</t>
    </rPh>
    <phoneticPr fontId="2"/>
  </si>
  <si>
    <t>　　　　　 ・本務教員数の推移</t>
    <phoneticPr fontId="2"/>
  </si>
  <si>
    <t>０～２歳児入園</t>
    <rPh sb="5" eb="7">
      <t>ニュウエン</t>
    </rPh>
    <phoneticPr fontId="2"/>
  </si>
  <si>
    <t>H27</t>
    <phoneticPr fontId="2"/>
  </si>
  <si>
    <t>〔Ⅰ－７－１図〕</t>
    <phoneticPr fontId="2"/>
  </si>
  <si>
    <t>分野別生徒数の割合</t>
  </si>
  <si>
    <t>４１２-０１-０１</t>
    <phoneticPr fontId="2"/>
  </si>
  <si>
    <t>〔Ⅰ－７－１図〕分野別生徒数の割合</t>
    <phoneticPr fontId="2"/>
  </si>
  <si>
    <t>実数</t>
    <rPh sb="0" eb="2">
      <t>ジッスウ</t>
    </rPh>
    <phoneticPr fontId="2"/>
  </si>
  <si>
    <t>比率</t>
    <rPh sb="0" eb="2">
      <t>ヒリツ</t>
    </rPh>
    <phoneticPr fontId="2"/>
  </si>
  <si>
    <t>工業関係</t>
  </si>
  <si>
    <t>農業関係</t>
    <rPh sb="0" eb="2">
      <t>ノウギョウ</t>
    </rPh>
    <rPh sb="2" eb="4">
      <t>カンケイ</t>
    </rPh>
    <phoneticPr fontId="2"/>
  </si>
  <si>
    <t>医療関係</t>
  </si>
  <si>
    <t>衛生関係</t>
  </si>
  <si>
    <t>教育・社会福祉関係</t>
    <rPh sb="3" eb="5">
      <t>シャカイ</t>
    </rPh>
    <rPh sb="5" eb="7">
      <t>フクシ</t>
    </rPh>
    <phoneticPr fontId="2"/>
  </si>
  <si>
    <t>商業実務関係</t>
    <rPh sb="2" eb="4">
      <t>ジツム</t>
    </rPh>
    <phoneticPr fontId="2"/>
  </si>
  <si>
    <t>服飾・家政関係</t>
    <rPh sb="0" eb="2">
      <t>フクショク</t>
    </rPh>
    <phoneticPr fontId="2"/>
  </si>
  <si>
    <t>文化・教養関係</t>
    <rPh sb="3" eb="5">
      <t>キョウヨウ</t>
    </rPh>
    <phoneticPr fontId="2"/>
  </si>
  <si>
    <t>計</t>
  </si>
  <si>
    <t>28年</t>
    <rPh sb="2" eb="3">
      <t>ネン</t>
    </rPh>
    <phoneticPr fontId="2"/>
  </si>
  <si>
    <t>27年</t>
    <rPh sb="2" eb="3">
      <t>ネン</t>
    </rPh>
    <phoneticPr fontId="2"/>
  </si>
  <si>
    <t>26年</t>
    <rPh sb="2" eb="3">
      <t>ネン</t>
    </rPh>
    <phoneticPr fontId="2"/>
  </si>
  <si>
    <t>25年</t>
    <rPh sb="2" eb="3">
      <t>ネン</t>
    </rPh>
    <phoneticPr fontId="2"/>
  </si>
  <si>
    <t>24年</t>
    <rPh sb="2" eb="3">
      <t>ネン</t>
    </rPh>
    <phoneticPr fontId="2"/>
  </si>
  <si>
    <t>23年</t>
    <rPh sb="2" eb="3">
      <t>ネン</t>
    </rPh>
    <phoneticPr fontId="2"/>
  </si>
  <si>
    <t>22年</t>
  </si>
  <si>
    <t>21年</t>
  </si>
  <si>
    <t>20年</t>
  </si>
  <si>
    <t>19年</t>
  </si>
  <si>
    <t>18年</t>
  </si>
  <si>
    <t>〔Ⅰ－７－２図〕学科別生徒数の割合</t>
    <phoneticPr fontId="2"/>
  </si>
  <si>
    <t>(1)工業関係</t>
  </si>
  <si>
    <t>(６)文化・教養関係</t>
    <rPh sb="3" eb="5">
      <t>ブンカ</t>
    </rPh>
    <rPh sb="6" eb="8">
      <t>キョウヨウ</t>
    </rPh>
    <phoneticPr fontId="2"/>
  </si>
  <si>
    <t>自動車整備</t>
  </si>
  <si>
    <t>受験・補習</t>
  </si>
  <si>
    <t>情報処理</t>
  </si>
  <si>
    <t>動物</t>
    <rPh sb="0" eb="1">
      <t>ドウ</t>
    </rPh>
    <rPh sb="1" eb="2">
      <t>ブツ</t>
    </rPh>
    <phoneticPr fontId="1"/>
  </si>
  <si>
    <t>土木・建築</t>
  </si>
  <si>
    <t xml:space="preserve"> デザイン</t>
  </si>
  <si>
    <t>電子計算機</t>
  </si>
  <si>
    <t>スポーツ</t>
  </si>
  <si>
    <t>電気・電子</t>
  </si>
  <si>
    <t>外 国 語</t>
  </si>
  <si>
    <t>無線・通信</t>
  </si>
  <si>
    <t>法律行政</t>
    <rPh sb="0" eb="2">
      <t>ホウリツ</t>
    </rPh>
    <rPh sb="2" eb="4">
      <t>ギョウセイ</t>
    </rPh>
    <phoneticPr fontId="1"/>
  </si>
  <si>
    <t>機械</t>
  </si>
  <si>
    <t>音楽</t>
    <phoneticPr fontId="2"/>
  </si>
  <si>
    <t>測量</t>
    <rPh sb="0" eb="2">
      <t>ソクリョウ</t>
    </rPh>
    <phoneticPr fontId="2"/>
  </si>
  <si>
    <t>演劇・映画</t>
  </si>
  <si>
    <t>美術</t>
    <phoneticPr fontId="2"/>
  </si>
  <si>
    <t>茶 華 道</t>
  </si>
  <si>
    <t>写真</t>
    <phoneticPr fontId="2"/>
  </si>
  <si>
    <t>通訳・ガイド</t>
  </si>
  <si>
    <t>そ の 他</t>
  </si>
  <si>
    <t>〔Ⅰ－７－２図〕</t>
    <phoneticPr fontId="2"/>
  </si>
  <si>
    <t>主な学科別生徒数の割合</t>
    <rPh sb="0" eb="1">
      <t>オモ</t>
    </rPh>
    <phoneticPr fontId="2"/>
  </si>
  <si>
    <t>(２)医療関係</t>
    <rPh sb="3" eb="5">
      <t>イリョウ</t>
    </rPh>
    <rPh sb="5" eb="7">
      <t>カンケイ</t>
    </rPh>
    <phoneticPr fontId="2"/>
  </si>
  <si>
    <t>(３)衛生関係</t>
    <rPh sb="3" eb="5">
      <t>エイセイ</t>
    </rPh>
    <rPh sb="5" eb="7">
      <t>カンケイ</t>
    </rPh>
    <phoneticPr fontId="2"/>
  </si>
  <si>
    <t>看護</t>
    <rPh sb="0" eb="2">
      <t>カンゴ</t>
    </rPh>
    <phoneticPr fontId="2"/>
  </si>
  <si>
    <t>美容</t>
  </si>
  <si>
    <t>理学・作業</t>
  </si>
  <si>
    <t>調理</t>
  </si>
  <si>
    <t>柔道整復</t>
  </si>
  <si>
    <t>製菓・製パン</t>
    <rPh sb="0" eb="2">
      <t>セイカ</t>
    </rPh>
    <rPh sb="3" eb="4">
      <t>セイ</t>
    </rPh>
    <phoneticPr fontId="2"/>
  </si>
  <si>
    <t>はり･きゅう</t>
  </si>
  <si>
    <t>理容</t>
    <rPh sb="0" eb="2">
      <t>リヨウ</t>
    </rPh>
    <phoneticPr fontId="2"/>
  </si>
  <si>
    <t>歯科衛生</t>
  </si>
  <si>
    <t>栄養</t>
  </si>
  <si>
    <t>准看護</t>
  </si>
  <si>
    <t>歯科技工</t>
  </si>
  <si>
    <t>臨床検査</t>
  </si>
  <si>
    <t>診療放射線</t>
  </si>
  <si>
    <t>(４)教育・社会福祉関係</t>
    <rPh sb="3" eb="5">
      <t>キョウイク</t>
    </rPh>
    <rPh sb="6" eb="8">
      <t>シャカイ</t>
    </rPh>
    <rPh sb="8" eb="10">
      <t>フクシ</t>
    </rPh>
    <rPh sb="10" eb="12">
      <t>カンケイ</t>
    </rPh>
    <phoneticPr fontId="2"/>
  </si>
  <si>
    <t>(５)商業実務関係</t>
    <rPh sb="3" eb="5">
      <t>ショウギョウ</t>
    </rPh>
    <rPh sb="5" eb="7">
      <t>ジツム</t>
    </rPh>
    <rPh sb="7" eb="9">
      <t>カンケイ</t>
    </rPh>
    <phoneticPr fontId="2"/>
  </si>
  <si>
    <t>保育士養成</t>
  </si>
  <si>
    <t>ビジネス</t>
    <phoneticPr fontId="2"/>
  </si>
  <si>
    <t>介護福祉</t>
    <rPh sb="0" eb="2">
      <t>カイゴ</t>
    </rPh>
    <rPh sb="2" eb="4">
      <t>フクシ</t>
    </rPh>
    <phoneticPr fontId="2"/>
  </si>
  <si>
    <t>旅行</t>
    <rPh sb="0" eb="2">
      <t>リョコウ</t>
    </rPh>
    <phoneticPr fontId="2"/>
  </si>
  <si>
    <t>社会福祉</t>
    <rPh sb="0" eb="2">
      <t>シャカイ</t>
    </rPh>
    <rPh sb="2" eb="4">
      <t>フクシ</t>
    </rPh>
    <phoneticPr fontId="2"/>
  </si>
  <si>
    <t>教員養成</t>
  </si>
  <si>
    <t>経理・簿記</t>
  </si>
  <si>
    <t>情報</t>
    <rPh sb="0" eb="2">
      <t>ジョウホウ</t>
    </rPh>
    <phoneticPr fontId="2"/>
  </si>
  <si>
    <t>秘書</t>
    <rPh sb="0" eb="2">
      <t>ヒショ</t>
    </rPh>
    <phoneticPr fontId="2"/>
  </si>
  <si>
    <t>経営</t>
  </si>
  <si>
    <t>タイピスト</t>
  </si>
  <si>
    <t>〔Ⅰ－７－３図〕　　　入学志願者数が多い学科（上位５位）と入学定員</t>
    <phoneticPr fontId="2"/>
  </si>
  <si>
    <t>入　学　定　員</t>
    <rPh sb="0" eb="1">
      <t>イリ</t>
    </rPh>
    <rPh sb="2" eb="3">
      <t>ガク</t>
    </rPh>
    <rPh sb="4" eb="5">
      <t>サダム</t>
    </rPh>
    <rPh sb="6" eb="7">
      <t>イン</t>
    </rPh>
    <phoneticPr fontId="2"/>
  </si>
  <si>
    <t>入学志願者</t>
    <rPh sb="0" eb="2">
      <t>ニュウガク</t>
    </rPh>
    <rPh sb="2" eb="5">
      <t>シガンシャ</t>
    </rPh>
    <phoneticPr fontId="2"/>
  </si>
  <si>
    <t>うち春期募集分</t>
    <rPh sb="2" eb="4">
      <t>シュンキ</t>
    </rPh>
    <rPh sb="4" eb="6">
      <t>ボシュウ</t>
    </rPh>
    <rPh sb="6" eb="7">
      <t>ブン</t>
    </rPh>
    <phoneticPr fontId="2"/>
  </si>
  <si>
    <t>志願者順位</t>
    <rPh sb="0" eb="3">
      <t>シガンシャ</t>
    </rPh>
    <rPh sb="3" eb="5">
      <t>ジュンイ</t>
    </rPh>
    <phoneticPr fontId="2"/>
  </si>
  <si>
    <t xml:space="preserve"> </t>
  </si>
  <si>
    <t>ビジネス</t>
  </si>
  <si>
    <t>入学定員</t>
    <rPh sb="0" eb="2">
      <t>ニュウガク</t>
    </rPh>
    <rPh sb="2" eb="4">
      <t>テイイン</t>
    </rPh>
    <phoneticPr fontId="2"/>
  </si>
  <si>
    <t>志願者</t>
    <rPh sb="0" eb="3">
      <t>シガンシャ</t>
    </rPh>
    <phoneticPr fontId="2"/>
  </si>
  <si>
    <t>志願者順位</t>
    <rPh sb="0" eb="2">
      <t>シガン</t>
    </rPh>
    <rPh sb="2" eb="3">
      <t>シャ</t>
    </rPh>
    <rPh sb="3" eb="5">
      <t>ジュンイ</t>
    </rPh>
    <phoneticPr fontId="2"/>
  </si>
  <si>
    <t>理学・作業療法</t>
  </si>
  <si>
    <t>動物</t>
  </si>
  <si>
    <t>デザイン</t>
  </si>
  <si>
    <t>法律行政</t>
  </si>
  <si>
    <t>旅行</t>
  </si>
  <si>
    <t>外国語</t>
  </si>
  <si>
    <t>製菓・製パン</t>
  </si>
  <si>
    <t>音楽</t>
  </si>
  <si>
    <t>はり・きゅう・あんま</t>
  </si>
  <si>
    <t>和洋裁</t>
  </si>
  <si>
    <t>介護福祉</t>
  </si>
  <si>
    <t>秘書</t>
  </si>
  <si>
    <t>社会福祉</t>
  </si>
  <si>
    <t>測量</t>
  </si>
  <si>
    <t>園芸</t>
  </si>
  <si>
    <t>ファッションビジネス</t>
  </si>
  <si>
    <t>美術</t>
  </si>
  <si>
    <t>理容</t>
  </si>
  <si>
    <t>家政</t>
  </si>
  <si>
    <t>料理</t>
  </si>
  <si>
    <t>編物・手芸</t>
  </si>
  <si>
    <t>茶華道</t>
  </si>
  <si>
    <t>写真</t>
  </si>
  <si>
    <t>受験・補修</t>
  </si>
  <si>
    <t>　　〔Ⅰ－７－３図〕</t>
    <phoneticPr fontId="2"/>
  </si>
  <si>
    <t>　　　入学志願者数が多い学科（上位５位）と 入学定員</t>
    <phoneticPr fontId="2"/>
  </si>
  <si>
    <t xml:space="preserve">       </t>
    <phoneticPr fontId="2"/>
  </si>
  <si>
    <t>　　　　　　〔Ⅰ－６－２図〕　就園率</t>
    <rPh sb="12" eb="13">
      <t>ズ</t>
    </rPh>
    <rPh sb="15" eb="16">
      <t>シュウ</t>
    </rPh>
    <rPh sb="16" eb="17">
      <t>エン</t>
    </rPh>
    <rPh sb="17" eb="18">
      <t>リツ</t>
    </rPh>
    <phoneticPr fontId="2"/>
  </si>
  <si>
    <t>〔Ⅰ－８－１図〕</t>
    <phoneticPr fontId="2"/>
  </si>
  <si>
    <t>分野別生徒数の割合</t>
    <rPh sb="0" eb="2">
      <t>ブンヤ</t>
    </rPh>
    <rPh sb="2" eb="3">
      <t>ベツ</t>
    </rPh>
    <phoneticPr fontId="2"/>
  </si>
  <si>
    <t>〔Ⅰ－８－１図〕分野別生徒数の割合</t>
    <phoneticPr fontId="2"/>
  </si>
  <si>
    <t>並び替え後</t>
    <rPh sb="0" eb="1">
      <t>ナラ</t>
    </rPh>
    <rPh sb="2" eb="3">
      <t>カ</t>
    </rPh>
    <rPh sb="4" eb="5">
      <t>ゴ</t>
    </rPh>
    <phoneticPr fontId="2"/>
  </si>
  <si>
    <t>H20</t>
    <phoneticPr fontId="2"/>
  </si>
  <si>
    <t>工業関係</t>
    <rPh sb="0" eb="2">
      <t>コウギョウ</t>
    </rPh>
    <rPh sb="2" eb="4">
      <t>カンケイ</t>
    </rPh>
    <phoneticPr fontId="2"/>
  </si>
  <si>
    <t>医療関係</t>
    <rPh sb="0" eb="2">
      <t>イリョウ</t>
    </rPh>
    <rPh sb="2" eb="4">
      <t>カンケイ</t>
    </rPh>
    <phoneticPr fontId="2"/>
  </si>
  <si>
    <t>予備校・外国人学校</t>
    <rPh sb="0" eb="3">
      <t>ヨビコウ</t>
    </rPh>
    <rPh sb="4" eb="6">
      <t>ガイコク</t>
    </rPh>
    <rPh sb="6" eb="7">
      <t>ジン</t>
    </rPh>
    <rPh sb="7" eb="9">
      <t>ガッコウ</t>
    </rPh>
    <phoneticPr fontId="2"/>
  </si>
  <si>
    <t>文化・教養関係</t>
    <rPh sb="0" eb="2">
      <t>ブンカ</t>
    </rPh>
    <rPh sb="3" eb="5">
      <t>キョウヨウ</t>
    </rPh>
    <rPh sb="5" eb="7">
      <t>カンケイ</t>
    </rPh>
    <phoneticPr fontId="2"/>
  </si>
  <si>
    <t>衛生関係</t>
    <rPh sb="0" eb="2">
      <t>エイセイ</t>
    </rPh>
    <rPh sb="2" eb="4">
      <t>カンケイ</t>
    </rPh>
    <phoneticPr fontId="2"/>
  </si>
  <si>
    <t>家政関係</t>
    <rPh sb="0" eb="2">
      <t>カセイ</t>
    </rPh>
    <rPh sb="2" eb="4">
      <t>カンケイ</t>
    </rPh>
    <phoneticPr fontId="2"/>
  </si>
  <si>
    <t>商業実務関係</t>
    <rPh sb="0" eb="2">
      <t>ショウギョウ</t>
    </rPh>
    <rPh sb="2" eb="4">
      <t>ジツム</t>
    </rPh>
    <rPh sb="4" eb="6">
      <t>カンケイ</t>
    </rPh>
    <phoneticPr fontId="2"/>
  </si>
  <si>
    <t>予備校・外国人学校等</t>
    <rPh sb="0" eb="3">
      <t>ヨビコウ</t>
    </rPh>
    <rPh sb="4" eb="6">
      <t>ガイコク</t>
    </rPh>
    <rPh sb="6" eb="7">
      <t>ジン</t>
    </rPh>
    <rPh sb="7" eb="9">
      <t>ガッコウ</t>
    </rPh>
    <rPh sb="9" eb="10">
      <t>ナド</t>
    </rPh>
    <phoneticPr fontId="2"/>
  </si>
  <si>
    <t>〔Ⅰ－８－２図〕</t>
    <phoneticPr fontId="2"/>
  </si>
  <si>
    <t>生徒数の多い課程（上位５位）の推移（構成比）</t>
    <rPh sb="0" eb="3">
      <t>セイトスウ</t>
    </rPh>
    <rPh sb="4" eb="5">
      <t>オオ</t>
    </rPh>
    <rPh sb="6" eb="8">
      <t>カテイ</t>
    </rPh>
    <rPh sb="9" eb="11">
      <t>ジョウイ</t>
    </rPh>
    <rPh sb="12" eb="13">
      <t>イ</t>
    </rPh>
    <rPh sb="15" eb="17">
      <t>スイイ</t>
    </rPh>
    <rPh sb="18" eb="21">
      <t>コウセイヒ</t>
    </rPh>
    <phoneticPr fontId="2"/>
  </si>
  <si>
    <t>〔Ⅰ－８－２図〕生徒数の多い課程（上位５位）の推移（構成比）</t>
    <phoneticPr fontId="2"/>
  </si>
  <si>
    <t>構成比</t>
  </si>
  <si>
    <t>准 看 護</t>
  </si>
  <si>
    <t>予 備 校</t>
  </si>
  <si>
    <t>看     護</t>
  </si>
  <si>
    <t>外国人学校</t>
  </si>
  <si>
    <t>動物</t>
    <rPh sb="0" eb="2">
      <t>ドウブツ</t>
    </rPh>
    <phoneticPr fontId="2"/>
  </si>
  <si>
    <t>外国語</t>
    <rPh sb="0" eb="3">
      <t>ガイコクゴ</t>
    </rPh>
    <phoneticPr fontId="2"/>
  </si>
  <si>
    <t>編物・手芸</t>
    <rPh sb="0" eb="1">
      <t>ア</t>
    </rPh>
    <rPh sb="1" eb="2">
      <t>モノ</t>
    </rPh>
    <rPh sb="3" eb="5">
      <t>シュゲイ</t>
    </rPh>
    <phoneticPr fontId="2"/>
  </si>
  <si>
    <t>和洋裁</t>
    <rPh sb="0" eb="1">
      <t>ワ</t>
    </rPh>
    <rPh sb="1" eb="3">
      <t>ヨウサイ</t>
    </rPh>
    <phoneticPr fontId="2"/>
  </si>
  <si>
    <t>音楽</t>
    <rPh sb="0" eb="2">
      <t>オンガク</t>
    </rPh>
    <phoneticPr fontId="2"/>
  </si>
  <si>
    <t>経理・簿記</t>
    <rPh sb="0" eb="2">
      <t>ケイリ</t>
    </rPh>
    <rPh sb="3" eb="5">
      <t>ボキ</t>
    </rPh>
    <phoneticPr fontId="2"/>
  </si>
  <si>
    <t>家政</t>
    <rPh sb="0" eb="2">
      <t>カセイ</t>
    </rPh>
    <phoneticPr fontId="2"/>
  </si>
  <si>
    <t>医療その他</t>
    <rPh sb="0" eb="2">
      <t>イリョウ</t>
    </rPh>
    <rPh sb="4" eb="5">
      <t>タ</t>
    </rPh>
    <phoneticPr fontId="2"/>
  </si>
  <si>
    <t>全体数</t>
    <rPh sb="0" eb="2">
      <t>ゼンタイ</t>
    </rPh>
    <rPh sb="2" eb="3">
      <t>カズ</t>
    </rPh>
    <phoneticPr fontId="2"/>
  </si>
  <si>
    <t>　　　</t>
    <phoneticPr fontId="2"/>
  </si>
  <si>
    <t xml:space="preserve">  </t>
    <phoneticPr fontId="2"/>
  </si>
  <si>
    <t>園　　数</t>
    <rPh sb="0" eb="1">
      <t>エン</t>
    </rPh>
    <rPh sb="3" eb="4">
      <t>カズ</t>
    </rPh>
    <phoneticPr fontId="2"/>
  </si>
  <si>
    <t>学　級　数</t>
    <phoneticPr fontId="2"/>
  </si>
  <si>
    <t>在　園　者　数</t>
    <rPh sb="0" eb="1">
      <t>ザイ</t>
    </rPh>
    <rPh sb="2" eb="3">
      <t>エン</t>
    </rPh>
    <rPh sb="4" eb="5">
      <t>モノ</t>
    </rPh>
    <phoneticPr fontId="2"/>
  </si>
  <si>
    <t>教員数(本務者)</t>
    <phoneticPr fontId="2"/>
  </si>
  <si>
    <t>　  　設置者別にみると，公立が116,666人で前年度より1,630人，国立が723人で前年度より31人，共に減少し，</t>
    <rPh sb="4" eb="6">
      <t>セッチ</t>
    </rPh>
    <rPh sb="6" eb="7">
      <t>モノ</t>
    </rPh>
    <rPh sb="7" eb="8">
      <t>ベツ</t>
    </rPh>
    <rPh sb="13" eb="15">
      <t>コウリツ</t>
    </rPh>
    <rPh sb="23" eb="24">
      <t>ニン</t>
    </rPh>
    <rPh sb="25" eb="28">
      <t>ゼンネンド</t>
    </rPh>
    <rPh sb="35" eb="36">
      <t>ニン</t>
    </rPh>
    <rPh sb="37" eb="39">
      <t>コクリツ</t>
    </rPh>
    <rPh sb="43" eb="44">
      <t>ニン</t>
    </rPh>
    <rPh sb="45" eb="48">
      <t>ゼンネンド</t>
    </rPh>
    <rPh sb="52" eb="53">
      <t>ニン</t>
    </rPh>
    <rPh sb="54" eb="55">
      <t>トモ</t>
    </rPh>
    <rPh sb="56" eb="58">
      <t>ゲンショウ</t>
    </rPh>
    <phoneticPr fontId="2"/>
  </si>
  <si>
    <t xml:space="preserve">  </t>
    <phoneticPr fontId="2"/>
  </si>
  <si>
    <r>
      <rPr>
        <sz val="9"/>
        <color theme="0"/>
        <rFont val="ＭＳ Ｐゴシック"/>
        <family val="3"/>
        <charset val="128"/>
      </rPr>
      <t>S</t>
    </r>
    <r>
      <rPr>
        <sz val="11"/>
        <color theme="0"/>
        <rFont val="ＭＳ Ｐゴシック"/>
        <family val="3"/>
        <charset val="128"/>
      </rPr>
      <t>45</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</si>
</sst>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_ "/>
    <numFmt numFmtId="177" formatCode="0.0"/>
    <numFmt numFmtId="178" formatCode="#,##0.0"/>
    <numFmt numFmtId="179" formatCode="#,##0.0;[Red]\-#,##0.0"/>
    <numFmt numFmtId="180" formatCode="#,##0_);[Red]\(#,##0\)"/>
    <numFmt numFmtId="181" formatCode="0.0;&quot;△ &quot;0.0"/>
    <numFmt numFmtId="182" formatCode="0;&quot;△ &quot;0"/>
    <numFmt numFmtId="183" formatCode="0.0_);[Red]\(0.0\)"/>
    <numFmt numFmtId="184" formatCode="#,##0;[Red]#,##0"/>
    <numFmt numFmtId="185" formatCode="#,##0.0;[Red]#,##0.0"/>
    <numFmt numFmtId="186" formatCode="#,##0;&quot;△ &quot;#,##0"/>
    <numFmt numFmtId="187" formatCode="#,##0.0;&quot;△ &quot;#,##0.0"/>
    <numFmt numFmtId="188" formatCode="#,##0;0;&quot;－&quot;"/>
    <numFmt numFmtId="189" formatCode="0.0;&quot;△&quot;0.0"/>
    <numFmt numFmtId="190" formatCode="0_);[Red]\(0\)"/>
    <numFmt numFmtId="191" formatCode="#,##0_);\(#,##0\)"/>
    <numFmt numFmtId="192" formatCode="#,##0.0;0.0;&quot;－&quot;"/>
    <numFmt numFmtId="193" formatCode="#,##0.0;&quot;△&quot;#,##0.0;\-"/>
    <numFmt numFmtId="194" formatCode="0_ "/>
    <numFmt numFmtId="195" formatCode="#,##0;\-#,##0;\-"/>
    <numFmt numFmtId="196" formatCode="0.0%"/>
    <numFmt numFmtId="197" formatCode="#,##0.0_);\(#,##0.0\)"/>
  </numFmts>
  <fonts count="57">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20"/>
      <name val="ＭＳ Ｐ明朝"/>
      <family val="1"/>
      <charset val="128"/>
    </font>
    <font>
      <sz val="13"/>
      <name val="ＭＳ Ｐ明朝"/>
      <family val="1"/>
      <charset val="128"/>
    </font>
    <font>
      <sz val="12"/>
      <name val="ＭＳ Ｐ明朝"/>
      <family val="1"/>
      <charset val="128"/>
    </font>
    <font>
      <sz val="14"/>
      <name val="ＭＳ Ｐ明朝"/>
      <family val="1"/>
      <charset val="128"/>
    </font>
    <font>
      <b/>
      <sz val="24"/>
      <name val="ＭＳ Ｐ明朝"/>
      <family val="1"/>
      <charset val="128"/>
    </font>
    <font>
      <b/>
      <sz val="13"/>
      <name val="ＭＳ Ｐ明朝"/>
      <family val="1"/>
      <charset val="128"/>
    </font>
    <font>
      <sz val="24"/>
      <name val="ＭＳ Ｐ明朝"/>
      <family val="1"/>
      <charset val="128"/>
    </font>
    <font>
      <sz val="12"/>
      <name val="書院細明朝体"/>
      <family val="1"/>
      <charset val="128"/>
    </font>
    <font>
      <sz val="11"/>
      <name val="ＭＳ Ｐゴシック"/>
      <family val="3"/>
      <charset val="128"/>
    </font>
    <font>
      <b/>
      <sz val="13"/>
      <name val="ＭＳ Ｐゴシック"/>
      <family val="3"/>
      <charset val="128"/>
    </font>
    <font>
      <b/>
      <sz val="24"/>
      <name val="ＭＳ Ｐゴシック"/>
      <family val="3"/>
      <charset val="128"/>
    </font>
    <font>
      <b/>
      <sz val="26"/>
      <name val="ＭＳ Ｐゴシック"/>
      <family val="3"/>
      <charset val="128"/>
    </font>
    <font>
      <sz val="12"/>
      <name val="ＭＳ ゴシック"/>
      <family val="3"/>
      <charset val="128"/>
    </font>
    <font>
      <sz val="11"/>
      <name val="ＭＳ ゴシック"/>
      <family val="3"/>
      <charset val="128"/>
    </font>
    <font>
      <sz val="13"/>
      <name val="System"/>
      <charset val="128"/>
    </font>
    <font>
      <sz val="14"/>
      <name val="Terminal"/>
      <charset val="128"/>
    </font>
    <font>
      <sz val="10"/>
      <name val="ＭＳ Ｐゴシック"/>
      <family val="3"/>
      <charset val="128"/>
    </font>
    <font>
      <sz val="11"/>
      <name val="Arial"/>
      <family val="2"/>
    </font>
    <font>
      <sz val="10"/>
      <name val="書院細明朝体"/>
      <family val="1"/>
      <charset val="128"/>
    </font>
    <font>
      <sz val="9"/>
      <name val="ＭＳ ゴシック"/>
      <family val="3"/>
      <charset val="128"/>
    </font>
    <font>
      <sz val="10"/>
      <name val="ＭＳ 明朝"/>
      <family val="1"/>
      <charset val="128"/>
    </font>
    <font>
      <sz val="6"/>
      <name val="ＭＳ Ｐ明朝"/>
      <family val="1"/>
      <charset val="128"/>
    </font>
    <font>
      <sz val="9"/>
      <name val="書院細明朝体"/>
      <family val="1"/>
      <charset val="128"/>
    </font>
    <font>
      <sz val="10"/>
      <color indexed="12"/>
      <name val="書院細明朝体"/>
      <family val="1"/>
      <charset val="128"/>
    </font>
    <font>
      <b/>
      <sz val="11"/>
      <name val="ＭＳ ゴシック"/>
      <family val="3"/>
      <charset val="128"/>
    </font>
    <font>
      <sz val="8"/>
      <name val="ＭＳ ゴシック"/>
      <family val="3"/>
      <charset val="128"/>
    </font>
    <font>
      <sz val="13"/>
      <name val="ＭＳ Ｐゴシック"/>
      <family val="3"/>
      <charset val="128"/>
    </font>
    <font>
      <sz val="11"/>
      <color indexed="12"/>
      <name val="ＭＳ Ｐゴシック"/>
      <family val="3"/>
      <charset val="128"/>
    </font>
    <font>
      <sz val="10"/>
      <color indexed="12"/>
      <name val="ＭＳ Ｐゴシック"/>
      <family val="3"/>
      <charset val="128"/>
    </font>
    <font>
      <sz val="11"/>
      <color indexed="56"/>
      <name val="ＭＳ Ｐゴシック"/>
      <family val="3"/>
      <charset val="128"/>
    </font>
    <font>
      <sz val="11"/>
      <name val="ＭＳ 明朝"/>
      <family val="1"/>
      <charset val="128"/>
    </font>
    <font>
      <sz val="12"/>
      <name val="ＭＳ Ｐゴシック"/>
      <family val="3"/>
      <charset val="128"/>
    </font>
    <font>
      <sz val="12"/>
      <name val="ＭＳ 明朝"/>
      <family val="1"/>
      <charset val="128"/>
    </font>
    <font>
      <sz val="11"/>
      <color theme="1"/>
      <name val="ＭＳ Ｐゴシック"/>
      <family val="3"/>
      <charset val="128"/>
      <scheme val="minor"/>
    </font>
    <font>
      <sz val="11"/>
      <color theme="0"/>
      <name val="ＭＳ Ｐゴシック"/>
      <family val="3"/>
      <charset val="128"/>
    </font>
    <font>
      <sz val="10"/>
      <color theme="0"/>
      <name val="ＭＳ Ｐゴシック"/>
      <family val="3"/>
      <charset val="128"/>
    </font>
    <font>
      <sz val="10"/>
      <color theme="0"/>
      <name val="書院細明朝体"/>
      <family val="1"/>
      <charset val="128"/>
    </font>
    <font>
      <sz val="9"/>
      <color theme="0"/>
      <name val="ＭＳ ゴシック"/>
      <family val="3"/>
      <charset val="128"/>
    </font>
    <font>
      <sz val="10"/>
      <color theme="0"/>
      <name val="ＭＳ 明朝"/>
      <family val="1"/>
      <charset val="128"/>
    </font>
    <font>
      <sz val="9"/>
      <color theme="0"/>
      <name val="書院細明朝体"/>
      <family val="1"/>
      <charset val="128"/>
    </font>
    <font>
      <b/>
      <sz val="10"/>
      <color theme="0"/>
      <name val="ＭＳ 明朝"/>
      <family val="1"/>
      <charset val="128"/>
    </font>
    <font>
      <sz val="11"/>
      <color theme="0"/>
      <name val="ＭＳ ゴシック"/>
      <family val="3"/>
      <charset val="128"/>
    </font>
    <font>
      <b/>
      <sz val="11"/>
      <color theme="0"/>
      <name val="ＭＳ ゴシック"/>
      <family val="3"/>
      <charset val="128"/>
    </font>
    <font>
      <sz val="10"/>
      <color theme="0"/>
      <name val="ＭＳ ゴシック"/>
      <family val="3"/>
      <charset val="128"/>
    </font>
    <font>
      <sz val="8"/>
      <color theme="0"/>
      <name val="ＭＳ ゴシック"/>
      <family val="3"/>
      <charset val="128"/>
    </font>
    <font>
      <sz val="12"/>
      <color theme="0"/>
      <name val="ＭＳ Ｐゴシック"/>
      <family val="3"/>
      <charset val="128"/>
    </font>
    <font>
      <sz val="11"/>
      <color theme="0"/>
      <name val="ＭＳ 明朝"/>
      <family val="1"/>
      <charset val="128"/>
    </font>
    <font>
      <b/>
      <sz val="11"/>
      <color theme="0"/>
      <name val="ＭＳ Ｐゴシック"/>
      <family val="3"/>
      <charset val="128"/>
    </font>
    <font>
      <sz val="11"/>
      <color theme="0"/>
      <name val="書院細明朝体"/>
      <family val="1"/>
      <charset val="128"/>
    </font>
    <font>
      <b/>
      <sz val="12"/>
      <color theme="0"/>
      <name val="ＭＳ 明朝"/>
      <family val="1"/>
      <charset val="128"/>
    </font>
    <font>
      <sz val="11"/>
      <color theme="0"/>
      <name val="ＭＳ Ｐ明朝"/>
      <family val="1"/>
      <charset val="128"/>
    </font>
    <font>
      <sz val="9"/>
      <color theme="0"/>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diagonal/>
    </border>
  </borders>
  <cellStyleXfs count="10">
    <xf numFmtId="0" fontId="0" fillId="0" borderId="0"/>
    <xf numFmtId="0" fontId="1" fillId="0" borderId="0"/>
    <xf numFmtId="38" fontId="1" fillId="0" borderId="0" applyFont="0" applyFill="0" applyBorder="0" applyAlignment="0" applyProtection="0"/>
    <xf numFmtId="38" fontId="13" fillId="0" borderId="0" applyFont="0" applyFill="0" applyBorder="0" applyAlignment="0" applyProtection="0"/>
    <xf numFmtId="38" fontId="1" fillId="0" borderId="0" applyFont="0" applyFill="0" applyBorder="0" applyAlignment="0" applyProtection="0"/>
    <xf numFmtId="38" fontId="19" fillId="0" borderId="0" applyFont="0" applyFill="0" applyBorder="0" applyAlignment="0" applyProtection="0"/>
    <xf numFmtId="0" fontId="38" fillId="0" borderId="0">
      <alignment vertical="center"/>
    </xf>
    <xf numFmtId="0" fontId="20" fillId="0" borderId="0"/>
    <xf numFmtId="0" fontId="25" fillId="0" borderId="0"/>
    <xf numFmtId="37" fontId="20" fillId="0" borderId="0"/>
  </cellStyleXfs>
  <cellXfs count="514">
    <xf numFmtId="0" fontId="0" fillId="0" borderId="0" xfId="0"/>
    <xf numFmtId="181" fontId="6" fillId="0" borderId="0" xfId="2" quotePrefix="1" applyNumberFormat="1" applyFont="1" applyFill="1" applyAlignment="1">
      <alignment horizontal="right" vertical="center"/>
    </xf>
    <xf numFmtId="0" fontId="6" fillId="0" borderId="1" xfId="2" applyNumberFormat="1" applyFont="1" applyFill="1" applyBorder="1" applyAlignment="1">
      <alignment vertical="center"/>
    </xf>
    <xf numFmtId="38" fontId="6" fillId="0" borderId="2" xfId="2" applyFont="1" applyFill="1" applyBorder="1" applyAlignment="1">
      <alignment vertical="center"/>
    </xf>
    <xf numFmtId="181" fontId="6" fillId="0" borderId="2" xfId="2" applyNumberFormat="1" applyFont="1" applyFill="1" applyBorder="1" applyAlignment="1">
      <alignment horizontal="right" vertical="center"/>
    </xf>
    <xf numFmtId="0" fontId="6" fillId="0" borderId="0" xfId="2" quotePrefix="1" applyNumberFormat="1" applyFont="1" applyFill="1" applyAlignment="1">
      <alignment horizontal="right" vertical="center"/>
    </xf>
    <xf numFmtId="181" fontId="6" fillId="0" borderId="0" xfId="2" applyNumberFormat="1" applyFont="1" applyFill="1" applyBorder="1" applyAlignment="1">
      <alignment horizontal="right" vertical="center"/>
    </xf>
    <xf numFmtId="0" fontId="6" fillId="0" borderId="3" xfId="2" quotePrefix="1" applyNumberFormat="1" applyFont="1" applyFill="1" applyBorder="1" applyAlignment="1">
      <alignment horizontal="right" vertical="center"/>
    </xf>
    <xf numFmtId="177" fontId="6" fillId="0" borderId="2" xfId="2" applyNumberFormat="1" applyFont="1" applyFill="1" applyBorder="1" applyAlignment="1">
      <alignment vertical="center"/>
    </xf>
    <xf numFmtId="0" fontId="6" fillId="0" borderId="0" xfId="0" applyFont="1" applyFill="1" applyAlignment="1">
      <alignment vertical="center"/>
    </xf>
    <xf numFmtId="182" fontId="6" fillId="0" borderId="0" xfId="2" quotePrefix="1" applyNumberFormat="1" applyFont="1" applyFill="1" applyAlignment="1">
      <alignment horizontal="right" vertical="center"/>
    </xf>
    <xf numFmtId="0" fontId="6" fillId="0" borderId="0" xfId="2" applyNumberFormat="1" applyFont="1" applyFill="1" applyAlignment="1">
      <alignment horizontal="right" vertical="center"/>
    </xf>
    <xf numFmtId="38" fontId="6" fillId="0" borderId="0" xfId="2" applyFont="1" applyFill="1" applyAlignment="1">
      <alignment horizontal="right" vertical="center"/>
    </xf>
    <xf numFmtId="177" fontId="6" fillId="0" borderId="0" xfId="2" applyNumberFormat="1" applyFont="1" applyFill="1" applyBorder="1" applyAlignment="1">
      <alignment horizontal="right" vertical="center"/>
    </xf>
    <xf numFmtId="0" fontId="6" fillId="0" borderId="2" xfId="2" applyNumberFormat="1" applyFont="1" applyFill="1" applyBorder="1" applyAlignment="1">
      <alignment horizontal="right" vertical="center"/>
    </xf>
    <xf numFmtId="182" fontId="6" fillId="0" borderId="2" xfId="2" quotePrefix="1" applyNumberFormat="1" applyFont="1" applyFill="1" applyBorder="1" applyAlignment="1">
      <alignment horizontal="right" vertical="center"/>
    </xf>
    <xf numFmtId="0" fontId="14" fillId="0" borderId="0" xfId="0" applyFont="1" applyFill="1" applyAlignment="1">
      <alignment vertical="center"/>
    </xf>
    <xf numFmtId="0" fontId="4" fillId="0" borderId="0" xfId="0" applyFont="1" applyFill="1" applyAlignment="1">
      <alignment vertical="center"/>
    </xf>
    <xf numFmtId="0" fontId="6" fillId="0" borderId="0" xfId="0" applyFont="1" applyFill="1" applyAlignment="1">
      <alignment horizontal="right" vertical="center"/>
    </xf>
    <xf numFmtId="3" fontId="6" fillId="0" borderId="0" xfId="0" applyNumberFormat="1" applyFont="1" applyFill="1"/>
    <xf numFmtId="0" fontId="6" fillId="0" borderId="0" xfId="0" applyFont="1" applyFill="1"/>
    <xf numFmtId="0" fontId="4" fillId="0" borderId="0" xfId="0" applyFont="1" applyFill="1" applyAlignment="1">
      <alignment horizontal="left" vertical="center"/>
    </xf>
    <xf numFmtId="0" fontId="15" fillId="0" borderId="0" xfId="0" applyFont="1" applyFill="1" applyAlignment="1">
      <alignment vertical="center"/>
    </xf>
    <xf numFmtId="0" fontId="5" fillId="0" borderId="0" xfId="0" applyFont="1" applyFill="1" applyAlignment="1">
      <alignment vertical="center"/>
    </xf>
    <xf numFmtId="0" fontId="6" fillId="0" borderId="2" xfId="0" applyFont="1" applyFill="1" applyBorder="1" applyAlignment="1">
      <alignment horizontal="left" vertical="center"/>
    </xf>
    <xf numFmtId="0" fontId="3" fillId="0" borderId="0" xfId="0" applyFont="1" applyFill="1" applyAlignment="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horizontal="center" vertical="center"/>
    </xf>
    <xf numFmtId="0" fontId="6" fillId="0" borderId="1" xfId="0" applyFont="1" applyFill="1" applyBorder="1" applyAlignment="1">
      <alignment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right" vertical="center"/>
    </xf>
    <xf numFmtId="0" fontId="6" fillId="0" borderId="0" xfId="0" applyFont="1" applyFill="1" applyBorder="1" applyAlignment="1">
      <alignment horizontal="right" vertical="center"/>
    </xf>
    <xf numFmtId="0" fontId="6" fillId="0" borderId="0" xfId="0" quotePrefix="1" applyFont="1" applyFill="1" applyAlignment="1">
      <alignment horizontal="center" vertical="center"/>
    </xf>
    <xf numFmtId="3" fontId="6" fillId="0" borderId="0" xfId="0" applyNumberFormat="1" applyFont="1" applyFill="1" applyAlignment="1">
      <alignment vertical="center"/>
    </xf>
    <xf numFmtId="187" fontId="6" fillId="0" borderId="0" xfId="3" applyNumberFormat="1" applyFont="1" applyFill="1" applyAlignment="1">
      <alignment horizontal="right" vertical="center"/>
    </xf>
    <xf numFmtId="181" fontId="6" fillId="0" borderId="0" xfId="3" applyNumberFormat="1" applyFont="1" applyFill="1" applyAlignment="1">
      <alignment horizontal="right" vertical="center"/>
    </xf>
    <xf numFmtId="176" fontId="6" fillId="0" borderId="0" xfId="3" applyNumberFormat="1" applyFont="1" applyFill="1" applyBorder="1" applyAlignment="1">
      <alignment horizontal="right" vertical="center"/>
    </xf>
    <xf numFmtId="0" fontId="6" fillId="0" borderId="0" xfId="0" quotePrefix="1" applyFont="1" applyFill="1" applyAlignment="1">
      <alignment vertical="center"/>
    </xf>
    <xf numFmtId="38" fontId="6" fillId="0" borderId="0" xfId="0" applyNumberFormat="1" applyFont="1" applyFill="1" applyAlignment="1">
      <alignment vertical="center"/>
    </xf>
    <xf numFmtId="181" fontId="6" fillId="0" borderId="0" xfId="3" quotePrefix="1" applyNumberFormat="1" applyFont="1" applyFill="1" applyAlignment="1">
      <alignment horizontal="right" vertical="center"/>
    </xf>
    <xf numFmtId="0" fontId="6" fillId="0" borderId="3" xfId="3" applyNumberFormat="1" applyFont="1" applyFill="1" applyBorder="1" applyAlignment="1">
      <alignment vertical="center"/>
    </xf>
    <xf numFmtId="38" fontId="6" fillId="0" borderId="0" xfId="3" applyFont="1" applyFill="1" applyBorder="1" applyAlignment="1">
      <alignment vertical="center"/>
    </xf>
    <xf numFmtId="181" fontId="6" fillId="0" borderId="0" xfId="3" quotePrefix="1" applyNumberFormat="1" applyFont="1" applyFill="1" applyBorder="1" applyAlignment="1">
      <alignment horizontal="right" vertical="center"/>
    </xf>
    <xf numFmtId="189" fontId="6" fillId="0" borderId="0" xfId="3" applyNumberFormat="1" applyFont="1" applyFill="1" applyAlignment="1">
      <alignment horizontal="right" vertical="center"/>
    </xf>
    <xf numFmtId="0" fontId="6" fillId="0" borderId="0" xfId="3" applyNumberFormat="1" applyFont="1" applyFill="1" applyAlignment="1">
      <alignment horizontal="right" vertical="center"/>
    </xf>
    <xf numFmtId="38" fontId="6" fillId="0" borderId="0" xfId="3" applyNumberFormat="1" applyFont="1" applyFill="1" applyAlignment="1">
      <alignment horizontal="right" vertical="center"/>
    </xf>
    <xf numFmtId="0" fontId="6" fillId="0" borderId="0" xfId="3" applyNumberFormat="1" applyFont="1" applyFill="1" applyBorder="1" applyAlignment="1">
      <alignment horizontal="right" vertical="center"/>
    </xf>
    <xf numFmtId="0" fontId="6" fillId="0" borderId="0" xfId="3" quotePrefix="1" applyNumberFormat="1" applyFont="1" applyFill="1" applyBorder="1" applyAlignment="1">
      <alignment horizontal="right" vertical="center"/>
    </xf>
    <xf numFmtId="0" fontId="10" fillId="0" borderId="0" xfId="0" quotePrefix="1" applyFont="1" applyFill="1" applyAlignment="1">
      <alignment vertical="center"/>
    </xf>
    <xf numFmtId="0" fontId="6" fillId="0" borderId="0" xfId="0" applyFont="1" applyFill="1" applyAlignment="1">
      <alignment horizontal="center" vertical="center"/>
    </xf>
    <xf numFmtId="38" fontId="6" fillId="0" borderId="0" xfId="3" applyFont="1" applyFill="1" applyAlignment="1">
      <alignment vertical="center"/>
    </xf>
    <xf numFmtId="0" fontId="6"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0" xfId="0" quotePrefix="1" applyFont="1" applyFill="1" applyBorder="1" applyAlignment="1">
      <alignment horizontal="center" vertical="center"/>
    </xf>
    <xf numFmtId="0" fontId="7" fillId="0" borderId="0" xfId="3" applyNumberFormat="1" applyFont="1" applyFill="1" applyBorder="1" applyAlignment="1">
      <alignment vertical="center"/>
    </xf>
    <xf numFmtId="38" fontId="7" fillId="0" borderId="0" xfId="3" applyFont="1" applyFill="1" applyBorder="1" applyAlignment="1">
      <alignment vertical="center"/>
    </xf>
    <xf numFmtId="0" fontId="7" fillId="0" borderId="0" xfId="3" applyNumberFormat="1" applyFont="1" applyFill="1" applyBorder="1" applyAlignment="1">
      <alignment horizontal="right" vertical="center"/>
    </xf>
    <xf numFmtId="0" fontId="7" fillId="0" borderId="0" xfId="3" quotePrefix="1" applyNumberFormat="1" applyFont="1" applyFill="1" applyBorder="1" applyAlignment="1">
      <alignment horizontal="right" vertical="center"/>
    </xf>
    <xf numFmtId="0" fontId="7" fillId="0" borderId="0" xfId="0" quotePrefix="1" applyFont="1" applyFill="1" applyAlignment="1">
      <alignment vertical="center"/>
    </xf>
    <xf numFmtId="0" fontId="8"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quotePrefix="1" applyFont="1" applyFill="1" applyBorder="1" applyAlignment="1">
      <alignment vertical="center"/>
    </xf>
    <xf numFmtId="0" fontId="7" fillId="0" borderId="0" xfId="0" applyFont="1" applyFill="1" applyBorder="1" applyAlignment="1">
      <alignment horizontal="center"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1" xfId="0" applyFont="1" applyFill="1" applyBorder="1" applyAlignment="1">
      <alignment horizontal="centerContinuous" vertical="center"/>
    </xf>
    <xf numFmtId="0" fontId="4" fillId="0" borderId="0" xfId="0" applyFont="1" applyFill="1" applyAlignment="1">
      <alignment horizontal="centerContinuous" vertical="center"/>
    </xf>
    <xf numFmtId="0" fontId="4" fillId="0" borderId="13" xfId="0" applyFont="1" applyFill="1" applyBorder="1" applyAlignment="1">
      <alignment vertical="center"/>
    </xf>
    <xf numFmtId="0" fontId="4" fillId="0" borderId="11" xfId="0" applyFont="1" applyFill="1" applyBorder="1" applyAlignment="1">
      <alignment horizontal="left" vertical="center"/>
    </xf>
    <xf numFmtId="0" fontId="4" fillId="0" borderId="0" xfId="0" applyFont="1" applyFill="1" applyAlignment="1">
      <alignment horizontal="center" vertical="center"/>
    </xf>
    <xf numFmtId="0" fontId="4" fillId="0" borderId="11" xfId="0" quotePrefix="1" applyFont="1" applyFill="1" applyBorder="1" applyAlignment="1">
      <alignment vertical="center"/>
    </xf>
    <xf numFmtId="0" fontId="4" fillId="0" borderId="0" xfId="0" quotePrefix="1" applyFont="1" applyFill="1" applyAlignment="1">
      <alignment vertical="center"/>
    </xf>
    <xf numFmtId="0" fontId="4" fillId="0" borderId="11" xfId="0" quotePrefix="1" applyFont="1" applyFill="1" applyBorder="1" applyAlignment="1">
      <alignment horizontal="left" vertical="center"/>
    </xf>
    <xf numFmtId="0" fontId="4" fillId="0" borderId="0" xfId="0" quotePrefix="1" applyFont="1" applyFill="1" applyAlignment="1">
      <alignment horizontal="left" vertical="center"/>
    </xf>
    <xf numFmtId="0" fontId="4" fillId="0" borderId="0" xfId="0" quotePrefix="1" applyFont="1" applyFill="1" applyBorder="1" applyAlignment="1">
      <alignment horizontal="left" vertical="center"/>
    </xf>
    <xf numFmtId="0" fontId="4" fillId="0" borderId="13" xfId="0" quotePrefix="1" applyFont="1" applyFill="1" applyBorder="1" applyAlignment="1">
      <alignment horizontal="left" vertical="center"/>
    </xf>
    <xf numFmtId="0" fontId="4" fillId="0" borderId="12" xfId="0" quotePrefix="1" applyFont="1" applyFill="1" applyBorder="1" applyAlignment="1">
      <alignment horizontal="left" vertical="center"/>
    </xf>
    <xf numFmtId="0" fontId="4" fillId="0" borderId="12" xfId="0" quotePrefix="1" applyFont="1" applyFill="1" applyBorder="1" applyAlignment="1">
      <alignment horizontal="right" vertical="center"/>
    </xf>
    <xf numFmtId="182" fontId="6" fillId="0" borderId="0" xfId="3" applyNumberFormat="1" applyFont="1" applyFill="1" applyAlignment="1">
      <alignment horizontal="right" vertical="center"/>
    </xf>
    <xf numFmtId="182" fontId="6" fillId="0" borderId="0" xfId="3" applyNumberFormat="1" applyFont="1" applyFill="1" applyBorder="1" applyAlignment="1">
      <alignment horizontal="right" vertical="center"/>
    </xf>
    <xf numFmtId="3" fontId="6" fillId="0" borderId="0" xfId="3" applyNumberFormat="1" applyFont="1" applyFill="1" applyAlignment="1">
      <alignment vertical="center"/>
    </xf>
    <xf numFmtId="3" fontId="6" fillId="0" borderId="0" xfId="3" applyNumberFormat="1" applyFont="1" applyFill="1" applyAlignment="1">
      <alignment horizontal="right" vertical="center"/>
    </xf>
    <xf numFmtId="0" fontId="6" fillId="0" borderId="0" xfId="3" applyNumberFormat="1" applyFont="1" applyFill="1" applyAlignment="1">
      <alignment vertical="center"/>
    </xf>
    <xf numFmtId="183" fontId="6" fillId="0" borderId="0" xfId="3" applyNumberFormat="1" applyFont="1" applyFill="1" applyAlignment="1">
      <alignment vertical="center"/>
    </xf>
    <xf numFmtId="38" fontId="6" fillId="0" borderId="0" xfId="3" applyFont="1" applyFill="1" applyAlignment="1">
      <alignment horizontal="right" vertical="center"/>
    </xf>
    <xf numFmtId="0" fontId="6" fillId="0" borderId="0" xfId="3" applyNumberFormat="1" applyFont="1" applyFill="1" applyBorder="1" applyAlignment="1">
      <alignment vertical="center"/>
    </xf>
    <xf numFmtId="182" fontId="6" fillId="0" borderId="0" xfId="3" quotePrefix="1" applyNumberFormat="1" applyFont="1" applyFill="1" applyBorder="1" applyAlignment="1">
      <alignment horizontal="right" vertical="center"/>
    </xf>
    <xf numFmtId="182" fontId="6" fillId="0" borderId="0" xfId="3" applyNumberFormat="1" applyFont="1" applyFill="1" applyAlignment="1">
      <alignment vertical="center"/>
    </xf>
    <xf numFmtId="181" fontId="6" fillId="0" borderId="0" xfId="3" applyNumberFormat="1" applyFont="1" applyFill="1" applyAlignment="1">
      <alignment vertical="center"/>
    </xf>
    <xf numFmtId="38" fontId="6" fillId="0" borderId="0" xfId="3" applyFont="1" applyFill="1" applyAlignment="1">
      <alignment horizontal="left" vertical="center"/>
    </xf>
    <xf numFmtId="0" fontId="7" fillId="0" borderId="0" xfId="0" applyFont="1" applyFill="1" applyAlignment="1">
      <alignment vertical="center"/>
    </xf>
    <xf numFmtId="0" fontId="7" fillId="0" borderId="0" xfId="2" applyNumberFormat="1" applyFont="1" applyFill="1" applyBorder="1" applyAlignment="1">
      <alignment horizontal="right" vertical="center"/>
    </xf>
    <xf numFmtId="0" fontId="7" fillId="0" borderId="0" xfId="2" applyNumberFormat="1" applyFont="1" applyFill="1" applyBorder="1" applyAlignment="1">
      <alignment vertical="center"/>
    </xf>
    <xf numFmtId="38" fontId="7" fillId="0" borderId="0" xfId="2" applyFont="1" applyFill="1" applyBorder="1" applyAlignment="1">
      <alignment vertical="center"/>
    </xf>
    <xf numFmtId="0" fontId="6" fillId="0" borderId="0" xfId="0" applyFont="1" applyFill="1" applyAlignment="1">
      <alignment horizontal="left" vertical="center" indent="1"/>
    </xf>
    <xf numFmtId="0" fontId="11" fillId="0" borderId="0" xfId="0" applyFont="1" applyFill="1" applyAlignment="1">
      <alignment vertical="center"/>
    </xf>
    <xf numFmtId="0" fontId="6" fillId="0" borderId="0" xfId="0" quotePrefix="1" applyFont="1" applyFill="1" applyBorder="1" applyAlignment="1">
      <alignment horizontal="center" vertical="center"/>
    </xf>
    <xf numFmtId="0" fontId="6" fillId="0" borderId="0" xfId="2" applyNumberFormat="1" applyFont="1" applyFill="1" applyBorder="1" applyAlignment="1">
      <alignment horizontal="right" vertical="center"/>
    </xf>
    <xf numFmtId="0" fontId="6" fillId="0" borderId="0" xfId="0" applyFont="1" applyFill="1" applyBorder="1" applyAlignment="1">
      <alignment horizontal="left" vertical="center"/>
    </xf>
    <xf numFmtId="0" fontId="6" fillId="0" borderId="2" xfId="0" applyFont="1" applyFill="1" applyBorder="1" applyAlignment="1">
      <alignment vertical="center"/>
    </xf>
    <xf numFmtId="182" fontId="6" fillId="0" borderId="0" xfId="2" applyNumberFormat="1" applyFont="1" applyFill="1" applyBorder="1" applyAlignment="1">
      <alignment horizontal="right" vertical="center"/>
    </xf>
    <xf numFmtId="181" fontId="6" fillId="0" borderId="0" xfId="2" applyNumberFormat="1" applyFont="1" applyFill="1" applyAlignment="1">
      <alignment horizontal="right" vertical="center"/>
    </xf>
    <xf numFmtId="176" fontId="6" fillId="0" borderId="0" xfId="0" applyNumberFormat="1" applyFont="1" applyFill="1" applyAlignment="1">
      <alignment vertical="center"/>
    </xf>
    <xf numFmtId="0" fontId="6" fillId="0" borderId="3" xfId="2" applyNumberFormat="1" applyFont="1" applyFill="1" applyBorder="1" applyAlignment="1">
      <alignment vertical="center"/>
    </xf>
    <xf numFmtId="38" fontId="6" fillId="0" borderId="0" xfId="2" applyFont="1" applyFill="1" applyBorder="1" applyAlignment="1">
      <alignment vertical="center"/>
    </xf>
    <xf numFmtId="189" fontId="6" fillId="0" borderId="0" xfId="2" applyNumberFormat="1" applyFont="1" applyFill="1" applyBorder="1" applyAlignment="1">
      <alignment horizontal="right" vertical="center"/>
    </xf>
    <xf numFmtId="189" fontId="6" fillId="0" borderId="0" xfId="2" applyNumberFormat="1" applyFont="1" applyFill="1" applyAlignment="1">
      <alignment horizontal="right" vertical="center"/>
    </xf>
    <xf numFmtId="0" fontId="10" fillId="0" borderId="3" xfId="2" applyNumberFormat="1" applyFont="1" applyFill="1" applyBorder="1" applyAlignment="1">
      <alignment vertical="center"/>
    </xf>
    <xf numFmtId="181" fontId="10" fillId="0" borderId="0" xfId="2" applyNumberFormat="1" applyFont="1" applyFill="1" applyAlignment="1">
      <alignment horizontal="right" vertical="center"/>
    </xf>
    <xf numFmtId="38" fontId="6" fillId="0" borderId="0" xfId="2" applyFont="1" applyFill="1" applyAlignment="1">
      <alignment vertical="center"/>
    </xf>
    <xf numFmtId="0" fontId="6" fillId="0" borderId="0" xfId="2" applyNumberFormat="1" applyFont="1" applyFill="1" applyAlignment="1">
      <alignment vertical="center"/>
    </xf>
    <xf numFmtId="181" fontId="6" fillId="0" borderId="0" xfId="2" applyNumberFormat="1" applyFont="1" applyFill="1" applyAlignment="1">
      <alignment vertical="center"/>
    </xf>
    <xf numFmtId="0" fontId="7" fillId="0" borderId="0" xfId="2" quotePrefix="1" applyNumberFormat="1" applyFont="1" applyFill="1" applyBorder="1" applyAlignment="1">
      <alignment horizontal="right" vertical="center"/>
    </xf>
    <xf numFmtId="0" fontId="16" fillId="0" borderId="0" xfId="0" applyFont="1" applyFill="1" applyAlignment="1">
      <alignment vertical="center"/>
    </xf>
    <xf numFmtId="0" fontId="6" fillId="0" borderId="3" xfId="0" applyFont="1" applyFill="1" applyBorder="1" applyAlignment="1">
      <alignment horizontal="center" vertical="center"/>
    </xf>
    <xf numFmtId="0" fontId="6" fillId="0" borderId="14" xfId="0" applyFont="1" applyFill="1" applyBorder="1" applyAlignment="1">
      <alignment vertical="center"/>
    </xf>
    <xf numFmtId="0" fontId="6" fillId="0" borderId="1" xfId="0" applyFont="1" applyFill="1" applyBorder="1" applyAlignment="1">
      <alignment horizontal="right" vertical="center"/>
    </xf>
    <xf numFmtId="0" fontId="6" fillId="0" borderId="8" xfId="0" applyFont="1" applyFill="1" applyBorder="1" applyAlignment="1">
      <alignment horizontal="right" vertical="center"/>
    </xf>
    <xf numFmtId="0" fontId="6" fillId="0" borderId="2" xfId="0" applyFont="1" applyFill="1" applyBorder="1" applyAlignment="1">
      <alignment horizontal="right" vertical="center"/>
    </xf>
    <xf numFmtId="181" fontId="6" fillId="0" borderId="0" xfId="0" applyNumberFormat="1" applyFont="1" applyFill="1" applyAlignment="1">
      <alignment horizontal="right" vertical="center"/>
    </xf>
    <xf numFmtId="180" fontId="6" fillId="0" borderId="0" xfId="2" applyNumberFormat="1" applyFont="1" applyFill="1" applyAlignment="1">
      <alignment vertical="center"/>
    </xf>
    <xf numFmtId="181" fontId="6" fillId="0" borderId="0" xfId="0" quotePrefix="1" applyNumberFormat="1" applyFont="1" applyFill="1" applyAlignment="1">
      <alignment horizontal="right" vertical="center"/>
    </xf>
    <xf numFmtId="3" fontId="6" fillId="0" borderId="0" xfId="2" applyNumberFormat="1" applyFont="1" applyFill="1" applyAlignment="1">
      <alignment vertical="center"/>
    </xf>
    <xf numFmtId="181" fontId="6" fillId="0" borderId="0" xfId="0" applyNumberFormat="1" applyFont="1" applyFill="1" applyAlignment="1">
      <alignment vertical="center"/>
    </xf>
    <xf numFmtId="0" fontId="6" fillId="0" borderId="0" xfId="2" applyNumberFormat="1" applyFont="1" applyFill="1" applyBorder="1" applyAlignment="1">
      <alignment vertical="center"/>
    </xf>
    <xf numFmtId="3" fontId="6" fillId="0" borderId="0" xfId="2" applyNumberFormat="1" applyFont="1" applyFill="1" applyAlignment="1">
      <alignment horizontal="right" vertical="center"/>
    </xf>
    <xf numFmtId="187" fontId="6" fillId="0" borderId="0" xfId="2" quotePrefix="1" applyNumberFormat="1" applyFont="1" applyFill="1" applyAlignment="1">
      <alignment horizontal="right" vertical="center"/>
    </xf>
    <xf numFmtId="0" fontId="10" fillId="0" borderId="0" xfId="2" applyNumberFormat="1" applyFont="1" applyFill="1" applyBorder="1" applyAlignment="1">
      <alignment horizontal="right" vertical="center"/>
    </xf>
    <xf numFmtId="0" fontId="6" fillId="0" borderId="0" xfId="2" quotePrefix="1" applyNumberFormat="1" applyFont="1" applyFill="1" applyBorder="1" applyAlignment="1">
      <alignment horizontal="right" vertical="center"/>
    </xf>
    <xf numFmtId="181" fontId="6" fillId="0" borderId="0" xfId="2" quotePrefix="1" applyNumberFormat="1" applyFont="1" applyFill="1" applyBorder="1" applyAlignment="1">
      <alignment horizontal="right" vertical="center"/>
    </xf>
    <xf numFmtId="186" fontId="6" fillId="0" borderId="0" xfId="2" applyNumberFormat="1" applyFont="1" applyFill="1" applyBorder="1" applyAlignment="1">
      <alignment horizontal="right" vertical="center"/>
    </xf>
    <xf numFmtId="0" fontId="6" fillId="0" borderId="0" xfId="0" quotePrefix="1" applyFont="1" applyFill="1" applyAlignment="1">
      <alignment horizontal="right" vertical="center"/>
    </xf>
    <xf numFmtId="186" fontId="6" fillId="0" borderId="0" xfId="2" quotePrefix="1" applyNumberFormat="1" applyFont="1" applyFill="1" applyAlignment="1">
      <alignment horizontal="right" vertical="center"/>
    </xf>
    <xf numFmtId="38" fontId="10" fillId="0" borderId="0" xfId="2" applyFont="1" applyFill="1" applyAlignment="1">
      <alignment vertical="center"/>
    </xf>
    <xf numFmtId="177" fontId="10" fillId="0" borderId="0" xfId="2" applyNumberFormat="1" applyFont="1" applyFill="1" applyBorder="1" applyAlignment="1">
      <alignment horizontal="right" vertical="center"/>
    </xf>
    <xf numFmtId="182" fontId="6" fillId="0" borderId="0" xfId="2" applyNumberFormat="1" applyFont="1" applyFill="1" applyAlignment="1">
      <alignment horizontal="right" vertical="center"/>
    </xf>
    <xf numFmtId="177" fontId="6" fillId="0" borderId="0" xfId="0" applyNumberFormat="1" applyFont="1" applyFill="1" applyAlignment="1">
      <alignment vertical="center"/>
    </xf>
    <xf numFmtId="183" fontId="6" fillId="0" borderId="0" xfId="0" applyNumberFormat="1" applyFont="1" applyFill="1" applyAlignment="1">
      <alignment vertical="center"/>
    </xf>
    <xf numFmtId="183" fontId="6" fillId="0" borderId="0" xfId="0" applyNumberFormat="1" applyFont="1" applyFill="1" applyAlignment="1">
      <alignment horizontal="right" vertical="center"/>
    </xf>
    <xf numFmtId="184" fontId="6" fillId="0" borderId="0" xfId="2" applyNumberFormat="1" applyFont="1" applyFill="1" applyBorder="1" applyAlignment="1">
      <alignment horizontal="right" vertical="center"/>
    </xf>
    <xf numFmtId="185" fontId="6" fillId="0" borderId="0" xfId="2" applyNumberFormat="1" applyFont="1" applyFill="1" applyBorder="1" applyAlignment="1">
      <alignment horizontal="right" vertical="center"/>
    </xf>
    <xf numFmtId="185" fontId="6" fillId="0" borderId="0" xfId="2" quotePrefix="1" applyNumberFormat="1" applyFont="1" applyFill="1" applyBorder="1" applyAlignment="1">
      <alignment horizontal="right" vertical="center"/>
    </xf>
    <xf numFmtId="0" fontId="6" fillId="0" borderId="3" xfId="0" quotePrefix="1" applyFont="1" applyFill="1" applyBorder="1" applyAlignment="1">
      <alignment horizontal="right" vertical="center"/>
    </xf>
    <xf numFmtId="3" fontId="6" fillId="0" borderId="0" xfId="0" quotePrefix="1" applyNumberFormat="1" applyFont="1" applyFill="1" applyAlignment="1">
      <alignment horizontal="right" vertical="center"/>
    </xf>
    <xf numFmtId="182" fontId="6" fillId="0" borderId="0" xfId="0" quotePrefix="1" applyNumberFormat="1" applyFont="1" applyFill="1" applyAlignment="1">
      <alignment horizontal="right" vertical="center"/>
    </xf>
    <xf numFmtId="183" fontId="6" fillId="0" borderId="0" xfId="0" quotePrefix="1" applyNumberFormat="1" applyFont="1" applyFill="1" applyAlignment="1">
      <alignment horizontal="right" vertical="center"/>
    </xf>
    <xf numFmtId="38" fontId="6" fillId="0" borderId="0" xfId="0" quotePrefix="1" applyNumberFormat="1" applyFont="1" applyFill="1" applyAlignment="1">
      <alignment horizontal="right" vertical="center"/>
    </xf>
    <xf numFmtId="192" fontId="6" fillId="0" borderId="0" xfId="2" applyNumberFormat="1" applyFont="1" applyFill="1" applyAlignment="1">
      <alignment horizontal="right" vertical="center"/>
    </xf>
    <xf numFmtId="0" fontId="12" fillId="0" borderId="0" xfId="0" applyFont="1" applyFill="1" applyAlignment="1">
      <alignment vertical="center"/>
    </xf>
    <xf numFmtId="0" fontId="11" fillId="0" borderId="0" xfId="0" applyFont="1" applyFill="1"/>
    <xf numFmtId="0" fontId="9" fillId="0" borderId="0" xfId="0" applyFont="1" applyFill="1" applyAlignment="1">
      <alignment vertical="center"/>
    </xf>
    <xf numFmtId="0" fontId="7" fillId="0" borderId="2" xfId="0" applyFont="1" applyFill="1" applyBorder="1" applyAlignment="1">
      <alignment horizontal="centerContinuous"/>
    </xf>
    <xf numFmtId="0" fontId="3" fillId="0" borderId="0" xfId="0" applyFont="1" applyFill="1"/>
    <xf numFmtId="0" fontId="6" fillId="0" borderId="3" xfId="0" applyFont="1" applyFill="1" applyBorder="1" applyAlignment="1">
      <alignment horizontal="right"/>
    </xf>
    <xf numFmtId="0" fontId="6" fillId="0" borderId="0" xfId="0" applyFont="1" applyFill="1" applyBorder="1" applyAlignment="1">
      <alignment horizontal="right"/>
    </xf>
    <xf numFmtId="0" fontId="6" fillId="0" borderId="0" xfId="0" applyFont="1" applyFill="1" applyAlignment="1">
      <alignment horizontal="right"/>
    </xf>
    <xf numFmtId="0" fontId="4" fillId="0" borderId="0" xfId="0" applyFont="1" applyFill="1"/>
    <xf numFmtId="0" fontId="6" fillId="0" borderId="0" xfId="0" applyFont="1" applyFill="1" applyBorder="1" applyAlignment="1">
      <alignment horizontal="center"/>
    </xf>
    <xf numFmtId="0" fontId="6" fillId="0" borderId="0" xfId="2" applyNumberFormat="1" applyFont="1" applyFill="1" applyBorder="1" applyAlignment="1">
      <alignment horizontal="right"/>
    </xf>
    <xf numFmtId="181" fontId="6" fillId="0" borderId="0" xfId="2" applyNumberFormat="1" applyFont="1" applyFill="1" applyBorder="1" applyAlignment="1">
      <alignment horizontal="right"/>
    </xf>
    <xf numFmtId="0" fontId="6" fillId="0" borderId="0" xfId="0" applyFont="1" applyFill="1" applyBorder="1"/>
    <xf numFmtId="181" fontId="6" fillId="0" borderId="0" xfId="2" quotePrefix="1" applyNumberFormat="1" applyFont="1" applyFill="1" applyBorder="1" applyAlignment="1">
      <alignment horizontal="right"/>
    </xf>
    <xf numFmtId="38" fontId="6" fillId="0" borderId="0" xfId="2" applyFont="1" applyFill="1" applyBorder="1" applyAlignment="1">
      <alignment horizontal="right"/>
    </xf>
    <xf numFmtId="0" fontId="6" fillId="0" borderId="3" xfId="0" applyFont="1" applyFill="1" applyBorder="1"/>
    <xf numFmtId="38" fontId="6" fillId="0" borderId="0" xfId="2" applyFont="1" applyFill="1" applyBorder="1"/>
    <xf numFmtId="0" fontId="6" fillId="0" borderId="0" xfId="2" applyNumberFormat="1" applyFont="1" applyFill="1" applyBorder="1"/>
    <xf numFmtId="3" fontId="6" fillId="0" borderId="0" xfId="0" applyNumberFormat="1" applyFont="1" applyFill="1" applyBorder="1"/>
    <xf numFmtId="0" fontId="10" fillId="0" borderId="0" xfId="0" quotePrefix="1" applyFont="1" applyFill="1" applyBorder="1"/>
    <xf numFmtId="0" fontId="14" fillId="0" borderId="0" xfId="0" applyFont="1" applyFill="1"/>
    <xf numFmtId="0" fontId="6" fillId="0" borderId="0" xfId="0" applyFont="1" applyFill="1" applyAlignment="1">
      <alignment vertical="top"/>
    </xf>
    <xf numFmtId="0" fontId="6" fillId="0" borderId="0" xfId="0" applyFont="1" applyFill="1" applyAlignment="1">
      <alignment horizontal="centerContinuous"/>
    </xf>
    <xf numFmtId="0" fontId="6" fillId="0" borderId="0" xfId="0" applyFont="1" applyFill="1" applyAlignment="1">
      <alignment horizontal="centerContinuous" vertical="center"/>
    </xf>
    <xf numFmtId="177" fontId="6" fillId="0" borderId="0" xfId="3" applyNumberFormat="1" applyFont="1" applyFill="1" applyBorder="1" applyAlignment="1">
      <alignment horizontal="right" vertical="center"/>
    </xf>
    <xf numFmtId="183" fontId="6" fillId="0" borderId="0" xfId="3" quotePrefix="1" applyNumberFormat="1" applyFont="1" applyFill="1" applyBorder="1" applyAlignment="1">
      <alignment vertical="center"/>
    </xf>
    <xf numFmtId="186" fontId="6" fillId="0" borderId="0" xfId="2" applyNumberFormat="1" applyFont="1" applyFill="1" applyBorder="1" applyAlignment="1">
      <alignment horizontal="right"/>
    </xf>
    <xf numFmtId="177" fontId="6" fillId="0" borderId="0" xfId="2" applyNumberFormat="1" applyFont="1" applyFill="1" applyBorder="1" applyAlignment="1">
      <alignment horizontal="right"/>
    </xf>
    <xf numFmtId="0" fontId="6" fillId="0" borderId="2" xfId="0" applyFont="1" applyFill="1" applyBorder="1" applyAlignment="1">
      <alignment horizontal="center" vertical="center"/>
    </xf>
    <xf numFmtId="0" fontId="12" fillId="0" borderId="2" xfId="0" applyFont="1" applyFill="1" applyBorder="1" applyAlignment="1">
      <alignment horizontal="left" vertical="center"/>
    </xf>
    <xf numFmtId="0" fontId="12" fillId="0" borderId="0" xfId="0" applyFont="1" applyFill="1"/>
    <xf numFmtId="0" fontId="17" fillId="0" borderId="0" xfId="0" quotePrefix="1" applyFont="1" applyFill="1" applyAlignment="1">
      <alignment horizontal="center"/>
    </xf>
    <xf numFmtId="0" fontId="17" fillId="0" borderId="3" xfId="0" applyFont="1" applyFill="1" applyBorder="1"/>
    <xf numFmtId="182" fontId="17" fillId="0" borderId="0" xfId="2" applyNumberFormat="1" applyFont="1" applyFill="1" applyBorder="1" applyAlignment="1">
      <alignment horizontal="right"/>
    </xf>
    <xf numFmtId="0" fontId="12" fillId="0" borderId="0" xfId="0" applyFont="1" applyFill="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7" fillId="0" borderId="0" xfId="2" applyNumberFormat="1" applyFont="1" applyFill="1" applyBorder="1"/>
    <xf numFmtId="38" fontId="17" fillId="0" borderId="0" xfId="2" applyFont="1" applyFill="1" applyBorder="1"/>
    <xf numFmtId="181" fontId="17" fillId="0" borderId="0" xfId="2" applyNumberFormat="1" applyFont="1" applyFill="1" applyBorder="1" applyAlignment="1">
      <alignment horizontal="right"/>
    </xf>
    <xf numFmtId="177" fontId="17" fillId="0" borderId="0" xfId="2" applyNumberFormat="1" applyFont="1" applyFill="1" applyBorder="1" applyAlignment="1"/>
    <xf numFmtId="181" fontId="17" fillId="0" borderId="0" xfId="2" quotePrefix="1" applyNumberFormat="1" applyFont="1" applyFill="1" applyBorder="1" applyAlignment="1">
      <alignment horizontal="right"/>
    </xf>
    <xf numFmtId="0" fontId="18" fillId="0" borderId="0" xfId="0" applyFont="1" applyFill="1"/>
    <xf numFmtId="0" fontId="0" fillId="0" borderId="0" xfId="0" applyFont="1" applyFill="1"/>
    <xf numFmtId="181" fontId="10" fillId="0" borderId="0" xfId="2" quotePrefix="1" applyNumberFormat="1" applyFont="1" applyFill="1" applyAlignment="1">
      <alignment horizontal="right" vertical="center"/>
    </xf>
    <xf numFmtId="191" fontId="6" fillId="0" borderId="0" xfId="2" quotePrefix="1" applyNumberFormat="1" applyFont="1" applyFill="1" applyAlignment="1">
      <alignment horizontal="right" vertical="center"/>
    </xf>
    <xf numFmtId="3" fontId="6" fillId="0" borderId="0" xfId="2" quotePrefix="1" applyNumberFormat="1" applyFont="1" applyFill="1" applyAlignment="1">
      <alignment horizontal="right" vertical="center"/>
    </xf>
    <xf numFmtId="188" fontId="6" fillId="0" borderId="0" xfId="2" quotePrefix="1" applyNumberFormat="1" applyFont="1" applyFill="1" applyAlignment="1">
      <alignment horizontal="right" vertical="center"/>
    </xf>
    <xf numFmtId="177" fontId="6" fillId="0" borderId="0" xfId="2" quotePrefix="1" applyNumberFormat="1" applyFont="1" applyFill="1" applyAlignment="1">
      <alignment horizontal="right" vertical="center"/>
    </xf>
    <xf numFmtId="188" fontId="6" fillId="0" borderId="0" xfId="2" applyNumberFormat="1" applyFont="1" applyFill="1" applyAlignment="1">
      <alignment vertical="center"/>
    </xf>
    <xf numFmtId="0" fontId="6" fillId="0" borderId="2" xfId="2" applyNumberFormat="1" applyFont="1" applyFill="1" applyBorder="1" applyAlignment="1">
      <alignment vertical="center"/>
    </xf>
    <xf numFmtId="181" fontId="6" fillId="0" borderId="2" xfId="0" applyNumberFormat="1" applyFont="1" applyFill="1" applyBorder="1" applyAlignment="1">
      <alignment horizontal="right" vertical="center"/>
    </xf>
    <xf numFmtId="191" fontId="6" fillId="0" borderId="2" xfId="2" quotePrefix="1" applyNumberFormat="1" applyFont="1" applyFill="1" applyBorder="1" applyAlignment="1">
      <alignment horizontal="right" vertical="center"/>
    </xf>
    <xf numFmtId="181" fontId="6" fillId="0" borderId="2" xfId="2" quotePrefix="1" applyNumberFormat="1" applyFont="1" applyFill="1" applyBorder="1" applyAlignment="1">
      <alignment horizontal="right" vertical="center"/>
    </xf>
    <xf numFmtId="0" fontId="6" fillId="0" borderId="2" xfId="2" quotePrefix="1" applyNumberFormat="1" applyFont="1" applyFill="1" applyBorder="1" applyAlignment="1">
      <alignment horizontal="right" vertical="center"/>
    </xf>
    <xf numFmtId="3" fontId="6" fillId="0" borderId="2" xfId="2" applyNumberFormat="1" applyFont="1" applyFill="1" applyBorder="1" applyAlignment="1">
      <alignment horizontal="right" vertical="center"/>
    </xf>
    <xf numFmtId="188" fontId="6" fillId="0" borderId="2" xfId="2" applyNumberFormat="1" applyFont="1" applyFill="1" applyBorder="1" applyAlignment="1">
      <alignment vertical="center"/>
    </xf>
    <xf numFmtId="182" fontId="10" fillId="0" borderId="0" xfId="2" applyNumberFormat="1" applyFont="1" applyFill="1" applyBorder="1" applyAlignment="1">
      <alignment horizontal="right" vertical="center"/>
    </xf>
    <xf numFmtId="181" fontId="10" fillId="0" borderId="0" xfId="2" quotePrefix="1" applyNumberFormat="1" applyFont="1" applyFill="1" applyBorder="1" applyAlignment="1">
      <alignment horizontal="right" vertical="center"/>
    </xf>
    <xf numFmtId="182" fontId="6" fillId="0" borderId="2" xfId="2" applyNumberFormat="1" applyFont="1" applyFill="1" applyBorder="1" applyAlignment="1">
      <alignment horizontal="right" vertical="center"/>
    </xf>
    <xf numFmtId="182" fontId="6" fillId="0" borderId="3" xfId="2" quotePrefix="1" applyNumberFormat="1" applyFont="1" applyFill="1" applyBorder="1" applyAlignment="1">
      <alignment horizontal="right" vertical="center"/>
    </xf>
    <xf numFmtId="0" fontId="10" fillId="0" borderId="3" xfId="2" applyNumberFormat="1" applyFont="1" applyFill="1" applyBorder="1"/>
    <xf numFmtId="38" fontId="10" fillId="0" borderId="0" xfId="2" applyFont="1" applyFill="1" applyBorder="1"/>
    <xf numFmtId="181" fontId="10" fillId="0" borderId="0" xfId="2" applyNumberFormat="1" applyFont="1" applyFill="1" applyBorder="1" applyAlignment="1">
      <alignment horizontal="right"/>
    </xf>
    <xf numFmtId="0" fontId="10" fillId="0" borderId="0" xfId="2" applyNumberFormat="1" applyFont="1" applyFill="1" applyBorder="1" applyAlignment="1">
      <alignment horizontal="right"/>
    </xf>
    <xf numFmtId="0" fontId="6" fillId="0" borderId="3" xfId="2" applyNumberFormat="1" applyFont="1" applyFill="1" applyBorder="1" applyAlignment="1">
      <alignment horizontal="right"/>
    </xf>
    <xf numFmtId="182" fontId="6" fillId="0" borderId="0" xfId="2" applyNumberFormat="1" applyFont="1" applyFill="1" applyBorder="1" applyAlignment="1">
      <alignment horizontal="right"/>
    </xf>
    <xf numFmtId="179" fontId="6" fillId="0" borderId="0" xfId="2" applyNumberFormat="1" applyFont="1" applyFill="1" applyBorder="1" applyAlignment="1"/>
    <xf numFmtId="177" fontId="6" fillId="0" borderId="0" xfId="2" applyNumberFormat="1" applyFont="1" applyFill="1" applyBorder="1"/>
    <xf numFmtId="0" fontId="6" fillId="0" borderId="1" xfId="2" applyNumberFormat="1" applyFont="1" applyFill="1" applyBorder="1"/>
    <xf numFmtId="0" fontId="6" fillId="0" borderId="2" xfId="2" applyNumberFormat="1" applyFont="1" applyFill="1" applyBorder="1" applyAlignment="1">
      <alignment horizontal="right"/>
    </xf>
    <xf numFmtId="38" fontId="6" fillId="0" borderId="2" xfId="2" applyFont="1" applyFill="1" applyBorder="1"/>
    <xf numFmtId="181" fontId="6" fillId="0" borderId="2" xfId="2" applyNumberFormat="1" applyFont="1" applyFill="1" applyBorder="1" applyAlignment="1">
      <alignment horizontal="right"/>
    </xf>
    <xf numFmtId="179" fontId="6" fillId="0" borderId="2" xfId="2" applyNumberFormat="1" applyFont="1" applyFill="1" applyBorder="1" applyAlignment="1"/>
    <xf numFmtId="177" fontId="6" fillId="0" borderId="2" xfId="2" applyNumberFormat="1" applyFont="1" applyFill="1" applyBorder="1"/>
    <xf numFmtId="0" fontId="12" fillId="0" borderId="5" xfId="0" applyFont="1" applyFill="1" applyBorder="1" applyAlignment="1">
      <alignment horizontal="right"/>
    </xf>
    <xf numFmtId="0" fontId="12" fillId="0" borderId="4" xfId="0" applyFont="1" applyFill="1" applyBorder="1" applyAlignment="1">
      <alignment horizontal="right"/>
    </xf>
    <xf numFmtId="3" fontId="17" fillId="0" borderId="0" xfId="0" applyNumberFormat="1" applyFont="1" applyFill="1" applyBorder="1"/>
    <xf numFmtId="181" fontId="17" fillId="0" borderId="0" xfId="0" quotePrefix="1" applyNumberFormat="1" applyFont="1" applyFill="1" applyBorder="1" applyAlignment="1">
      <alignment horizontal="right"/>
    </xf>
    <xf numFmtId="0" fontId="17" fillId="0" borderId="0" xfId="0" applyFont="1" applyFill="1" applyBorder="1"/>
    <xf numFmtId="0" fontId="17" fillId="0" borderId="0" xfId="2" quotePrefix="1" applyNumberFormat="1" applyFont="1" applyFill="1" applyBorder="1" applyAlignment="1">
      <alignment horizontal="right"/>
    </xf>
    <xf numFmtId="187" fontId="6" fillId="0" borderId="0" xfId="2" applyNumberFormat="1" applyFont="1" applyFill="1" applyAlignment="1">
      <alignment horizontal="right" vertical="center"/>
    </xf>
    <xf numFmtId="181" fontId="6" fillId="0" borderId="0" xfId="2" applyNumberFormat="1" applyFont="1" applyFill="1" applyBorder="1" applyAlignment="1"/>
    <xf numFmtId="186" fontId="6" fillId="0" borderId="0" xfId="3" applyNumberFormat="1" applyFont="1" applyFill="1" applyAlignment="1">
      <alignment horizontal="right" vertical="center"/>
    </xf>
    <xf numFmtId="186" fontId="6" fillId="0" borderId="0" xfId="3" quotePrefix="1" applyNumberFormat="1" applyFont="1" applyFill="1" applyAlignment="1">
      <alignment horizontal="right" vertical="center"/>
    </xf>
    <xf numFmtId="0" fontId="10" fillId="0" borderId="0" xfId="0" quotePrefix="1" applyFont="1" applyFill="1" applyAlignment="1">
      <alignment horizontal="center" vertical="center"/>
    </xf>
    <xf numFmtId="0" fontId="10" fillId="0" borderId="3" xfId="3" applyNumberFormat="1" applyFont="1" applyFill="1" applyBorder="1" applyAlignment="1">
      <alignment vertical="center"/>
    </xf>
    <xf numFmtId="186" fontId="10" fillId="0" borderId="0" xfId="3" applyNumberFormat="1" applyFont="1" applyFill="1" applyAlignment="1">
      <alignment horizontal="right" vertical="center"/>
    </xf>
    <xf numFmtId="38" fontId="10" fillId="0" borderId="0" xfId="3" applyFont="1" applyFill="1" applyBorder="1" applyAlignment="1">
      <alignment vertical="center"/>
    </xf>
    <xf numFmtId="181" fontId="10" fillId="0" borderId="0" xfId="3" applyNumberFormat="1" applyFont="1" applyFill="1" applyAlignment="1">
      <alignment horizontal="right" vertical="center"/>
    </xf>
    <xf numFmtId="176" fontId="10" fillId="0" borderId="0" xfId="3" applyNumberFormat="1" applyFont="1" applyFill="1" applyBorder="1" applyAlignment="1">
      <alignment horizontal="right" vertical="center"/>
    </xf>
    <xf numFmtId="181" fontId="10" fillId="0" borderId="0" xfId="3" quotePrefix="1" applyNumberFormat="1" applyFont="1" applyFill="1" applyBorder="1" applyAlignment="1">
      <alignment horizontal="right" vertical="center"/>
    </xf>
    <xf numFmtId="0" fontId="0" fillId="0" borderId="0" xfId="0" applyFont="1" applyFill="1" applyAlignment="1">
      <alignment vertical="center"/>
    </xf>
    <xf numFmtId="176" fontId="6" fillId="0" borderId="0" xfId="3" quotePrefix="1" applyNumberFormat="1" applyFont="1" applyFill="1" applyAlignment="1">
      <alignment horizontal="right" vertical="center"/>
    </xf>
    <xf numFmtId="0" fontId="6" fillId="0" borderId="1" xfId="3" applyNumberFormat="1" applyFont="1" applyFill="1" applyBorder="1" applyAlignment="1">
      <alignment vertical="center"/>
    </xf>
    <xf numFmtId="186" fontId="6" fillId="0" borderId="2" xfId="3" applyNumberFormat="1" applyFont="1" applyFill="1" applyBorder="1" applyAlignment="1">
      <alignment horizontal="right" vertical="center"/>
    </xf>
    <xf numFmtId="38" fontId="6" fillId="0" borderId="2" xfId="3" applyFont="1" applyFill="1" applyBorder="1" applyAlignment="1">
      <alignment vertical="center"/>
    </xf>
    <xf numFmtId="181" fontId="6" fillId="0" borderId="2" xfId="3" quotePrefix="1" applyNumberFormat="1" applyFont="1" applyFill="1" applyBorder="1" applyAlignment="1">
      <alignment horizontal="right" vertical="center"/>
    </xf>
    <xf numFmtId="181" fontId="6" fillId="0" borderId="2" xfId="3" applyNumberFormat="1" applyFont="1" applyFill="1" applyBorder="1" applyAlignment="1">
      <alignment horizontal="right" vertical="center"/>
    </xf>
    <xf numFmtId="176" fontId="6" fillId="0" borderId="2" xfId="3" quotePrefix="1" applyNumberFormat="1" applyFont="1" applyFill="1" applyBorder="1" applyAlignment="1">
      <alignment horizontal="right" vertical="center"/>
    </xf>
    <xf numFmtId="0" fontId="6" fillId="0" borderId="0" xfId="0" applyFont="1" applyFill="1" applyAlignment="1">
      <alignment horizontal="left" vertical="center" indent="2"/>
    </xf>
    <xf numFmtId="182" fontId="10" fillId="0" borderId="0" xfId="3" applyNumberFormat="1" applyFont="1" applyFill="1" applyBorder="1" applyAlignment="1">
      <alignment horizontal="right" vertical="center"/>
    </xf>
    <xf numFmtId="177" fontId="10" fillId="0" borderId="0" xfId="3" applyNumberFormat="1" applyFont="1" applyFill="1" applyBorder="1" applyAlignment="1">
      <alignment horizontal="right" vertical="center"/>
    </xf>
    <xf numFmtId="177" fontId="6" fillId="0" borderId="0" xfId="3" applyNumberFormat="1" applyFont="1" applyFill="1" applyBorder="1" applyAlignment="1">
      <alignment vertical="center"/>
    </xf>
    <xf numFmtId="178" fontId="6" fillId="0" borderId="0" xfId="3" quotePrefix="1" applyNumberFormat="1" applyFont="1" applyFill="1" applyAlignment="1">
      <alignment vertical="center"/>
    </xf>
    <xf numFmtId="182" fontId="6" fillId="0" borderId="2" xfId="3" applyNumberFormat="1" applyFont="1" applyFill="1" applyBorder="1" applyAlignment="1">
      <alignment horizontal="right" vertical="center"/>
    </xf>
    <xf numFmtId="177" fontId="6" fillId="0" borderId="2" xfId="3" applyNumberFormat="1" applyFont="1" applyFill="1" applyBorder="1" applyAlignment="1">
      <alignment vertical="center"/>
    </xf>
    <xf numFmtId="38" fontId="10" fillId="0" borderId="0" xfId="2" applyFont="1" applyFill="1" applyBorder="1" applyAlignment="1">
      <alignment vertical="center"/>
    </xf>
    <xf numFmtId="181" fontId="10" fillId="0" borderId="0" xfId="2" applyNumberFormat="1" applyFont="1" applyFill="1" applyAlignment="1">
      <alignment vertical="center"/>
    </xf>
    <xf numFmtId="179" fontId="6" fillId="0" borderId="2" xfId="2" applyNumberFormat="1" applyFont="1" applyFill="1" applyBorder="1" applyAlignment="1">
      <alignment vertical="center"/>
    </xf>
    <xf numFmtId="181" fontId="6" fillId="0" borderId="2" xfId="2" applyNumberFormat="1" applyFont="1" applyFill="1" applyBorder="1" applyAlignment="1">
      <alignment vertical="center"/>
    </xf>
    <xf numFmtId="187" fontId="6" fillId="0" borderId="2" xfId="2" quotePrefix="1" applyNumberFormat="1" applyFont="1" applyFill="1" applyBorder="1" applyAlignment="1">
      <alignment horizontal="right" vertical="center"/>
    </xf>
    <xf numFmtId="0" fontId="10" fillId="0" borderId="0" xfId="2" applyNumberFormat="1" applyFont="1" applyFill="1" applyBorder="1" applyAlignment="1">
      <alignment vertical="center"/>
    </xf>
    <xf numFmtId="181" fontId="10" fillId="0" borderId="0" xfId="0" applyNumberFormat="1" applyFont="1" applyFill="1" applyAlignment="1">
      <alignment horizontal="right" vertical="center"/>
    </xf>
    <xf numFmtId="180" fontId="10" fillId="0" borderId="0" xfId="2" applyNumberFormat="1" applyFont="1" applyFill="1" applyAlignment="1">
      <alignment vertical="center"/>
    </xf>
    <xf numFmtId="0" fontId="10" fillId="0" borderId="0" xfId="2" applyNumberFormat="1" applyFont="1" applyFill="1" applyAlignment="1">
      <alignment horizontal="right" vertical="center"/>
    </xf>
    <xf numFmtId="3" fontId="10" fillId="0" borderId="0" xfId="2" applyNumberFormat="1" applyFont="1" applyFill="1" applyAlignment="1">
      <alignment horizontal="right" vertical="center"/>
    </xf>
    <xf numFmtId="38" fontId="10" fillId="0" borderId="0" xfId="2" applyFont="1" applyFill="1" applyAlignment="1">
      <alignment horizontal="right" vertical="center"/>
    </xf>
    <xf numFmtId="181" fontId="10" fillId="0" borderId="0" xfId="2" applyNumberFormat="1" applyFont="1" applyFill="1" applyBorder="1" applyAlignment="1">
      <alignment horizontal="right" vertical="center"/>
    </xf>
    <xf numFmtId="183" fontId="10" fillId="0" borderId="0" xfId="2" applyNumberFormat="1" applyFont="1" applyFill="1" applyBorder="1" applyAlignment="1">
      <alignment horizontal="right" vertical="center"/>
    </xf>
    <xf numFmtId="177" fontId="6" fillId="0" borderId="0" xfId="2" applyNumberFormat="1" applyFont="1" applyFill="1" applyAlignment="1">
      <alignment vertical="center"/>
    </xf>
    <xf numFmtId="183" fontId="6" fillId="0" borderId="0" xfId="2" quotePrefix="1" applyNumberFormat="1" applyFont="1" applyFill="1" applyBorder="1" applyAlignment="1">
      <alignment horizontal="right" vertical="center"/>
    </xf>
    <xf numFmtId="183" fontId="6" fillId="0" borderId="0" xfId="2" applyNumberFormat="1" applyFont="1" applyFill="1" applyAlignment="1">
      <alignment horizontal="right" vertical="center"/>
    </xf>
    <xf numFmtId="183" fontId="6" fillId="0" borderId="2" xfId="0" applyNumberFormat="1" applyFont="1" applyFill="1" applyBorder="1" applyAlignment="1">
      <alignment vertical="center"/>
    </xf>
    <xf numFmtId="0" fontId="10" fillId="0" borderId="0" xfId="0" quotePrefix="1" applyFont="1" applyFill="1" applyBorder="1" applyAlignment="1">
      <alignment horizontal="center"/>
    </xf>
    <xf numFmtId="0" fontId="7" fillId="0" borderId="0" xfId="2" applyNumberFormat="1" applyFont="1" applyFill="1" applyBorder="1"/>
    <xf numFmtId="0" fontId="7" fillId="0" borderId="0" xfId="2" quotePrefix="1" applyNumberFormat="1" applyFont="1" applyFill="1" applyBorder="1" applyAlignment="1">
      <alignment horizontal="right"/>
    </xf>
    <xf numFmtId="38" fontId="7" fillId="0" borderId="0" xfId="2" applyFont="1" applyFill="1" applyBorder="1"/>
    <xf numFmtId="181" fontId="7" fillId="0" borderId="0" xfId="2" quotePrefix="1" applyNumberFormat="1" applyFont="1" applyFill="1" applyBorder="1" applyAlignment="1">
      <alignment horizontal="right"/>
    </xf>
    <xf numFmtId="179" fontId="7" fillId="0" borderId="0" xfId="2" applyNumberFormat="1" applyFont="1" applyFill="1" applyBorder="1" applyAlignment="1"/>
    <xf numFmtId="180" fontId="10" fillId="0" borderId="0" xfId="2" applyNumberFormat="1" applyFont="1" applyFill="1" applyBorder="1" applyAlignment="1">
      <alignment vertical="center" shrinkToFit="1"/>
    </xf>
    <xf numFmtId="182" fontId="6" fillId="0" borderId="0" xfId="2" quotePrefix="1" applyNumberFormat="1" applyFont="1" applyFill="1" applyBorder="1" applyAlignment="1">
      <alignment horizontal="right" vertical="center"/>
    </xf>
    <xf numFmtId="180" fontId="6" fillId="0" borderId="0" xfId="2" applyNumberFormat="1" applyFont="1" applyFill="1" applyBorder="1" applyAlignment="1">
      <alignment vertical="center"/>
    </xf>
    <xf numFmtId="180" fontId="6" fillId="0" borderId="2" xfId="2" applyNumberFormat="1" applyFont="1" applyFill="1" applyBorder="1" applyAlignment="1">
      <alignment vertical="center"/>
    </xf>
    <xf numFmtId="178" fontId="6" fillId="0" borderId="0" xfId="2" quotePrefix="1" applyNumberFormat="1" applyFont="1" applyFill="1" applyBorder="1" applyAlignment="1">
      <alignment horizontal="right" vertical="center"/>
    </xf>
    <xf numFmtId="182" fontId="10" fillId="0" borderId="3" xfId="2" applyNumberFormat="1" applyFont="1" applyFill="1" applyBorder="1" applyAlignment="1">
      <alignment vertical="center"/>
    </xf>
    <xf numFmtId="182" fontId="10" fillId="0" borderId="0" xfId="2" applyNumberFormat="1" applyFont="1" applyFill="1" applyBorder="1" applyAlignment="1">
      <alignment vertical="center"/>
    </xf>
    <xf numFmtId="182" fontId="10" fillId="0" borderId="0" xfId="2" quotePrefix="1" applyNumberFormat="1" applyFont="1" applyFill="1" applyBorder="1" applyAlignment="1">
      <alignment horizontal="right" vertical="center"/>
    </xf>
    <xf numFmtId="193" fontId="6" fillId="0" borderId="0" xfId="2" applyNumberFormat="1" applyFont="1" applyFill="1" applyBorder="1" applyAlignment="1">
      <alignment vertical="center"/>
    </xf>
    <xf numFmtId="193" fontId="6" fillId="0" borderId="2" xfId="2" applyNumberFormat="1" applyFont="1" applyFill="1" applyBorder="1" applyAlignment="1">
      <alignment vertical="center"/>
    </xf>
    <xf numFmtId="3" fontId="6" fillId="0" borderId="0" xfId="0" applyNumberFormat="1" applyFont="1" applyFill="1" applyAlignment="1"/>
    <xf numFmtId="0" fontId="6" fillId="0" borderId="0" xfId="0" applyFont="1" applyFill="1" applyAlignment="1"/>
    <xf numFmtId="0" fontId="4" fillId="0" borderId="0" xfId="0" applyFont="1" applyFill="1" applyAlignment="1"/>
    <xf numFmtId="178" fontId="10" fillId="0" borderId="0" xfId="2" applyNumberFormat="1" applyFont="1" applyFill="1" applyBorder="1"/>
    <xf numFmtId="178" fontId="6" fillId="0" borderId="2" xfId="2" applyNumberFormat="1" applyFont="1" applyFill="1" applyBorder="1" applyAlignment="1">
      <alignment horizontal="right"/>
    </xf>
    <xf numFmtId="0" fontId="0" fillId="0" borderId="0" xfId="0" applyBorder="1" applyAlignment="1">
      <alignment horizontal="center" vertical="center"/>
    </xf>
    <xf numFmtId="0" fontId="0" fillId="0" borderId="0" xfId="0" applyAlignment="1"/>
    <xf numFmtId="0" fontId="0" fillId="0" borderId="0" xfId="0" applyBorder="1"/>
    <xf numFmtId="38" fontId="0" fillId="0" borderId="0" xfId="2" applyFont="1" applyBorder="1"/>
    <xf numFmtId="176" fontId="0" fillId="0" borderId="0" xfId="0" applyNumberFormat="1" applyBorder="1"/>
    <xf numFmtId="38" fontId="0" fillId="0" borderId="0" xfId="2" applyNumberFormat="1" applyFont="1" applyBorder="1"/>
    <xf numFmtId="0" fontId="0" fillId="0" borderId="0" xfId="0" applyAlignment="1">
      <alignment horizontal="center"/>
    </xf>
    <xf numFmtId="0" fontId="0" fillId="0" borderId="0" xfId="0" applyFill="1" applyBorder="1"/>
    <xf numFmtId="38" fontId="1" fillId="0" borderId="0" xfId="2" applyFont="1" applyBorder="1"/>
    <xf numFmtId="0" fontId="0" fillId="2" borderId="0" xfId="0" applyFill="1" applyBorder="1"/>
    <xf numFmtId="0" fontId="0" fillId="2" borderId="0" xfId="0" applyFill="1"/>
    <xf numFmtId="0" fontId="39" fillId="2" borderId="0" xfId="0" applyFont="1" applyFill="1" applyBorder="1"/>
    <xf numFmtId="38" fontId="39" fillId="2" borderId="0" xfId="2" applyFont="1" applyFill="1" applyBorder="1"/>
    <xf numFmtId="0" fontId="39" fillId="2" borderId="0" xfId="0" applyFont="1" applyFill="1" applyBorder="1" applyAlignment="1">
      <alignment horizontal="center" vertical="center"/>
    </xf>
    <xf numFmtId="0" fontId="39" fillId="2" borderId="0" xfId="0" quotePrefix="1" applyFont="1" applyFill="1" applyBorder="1"/>
    <xf numFmtId="176" fontId="39" fillId="2" borderId="0" xfId="0" applyNumberFormat="1" applyFont="1" applyFill="1" applyBorder="1"/>
    <xf numFmtId="0" fontId="40" fillId="2" borderId="0" xfId="0" applyFont="1" applyFill="1" applyBorder="1" applyAlignment="1">
      <alignment horizontal="right"/>
    </xf>
    <xf numFmtId="38" fontId="39" fillId="2" borderId="0" xfId="2" applyNumberFormat="1" applyFont="1" applyFill="1" applyBorder="1"/>
    <xf numFmtId="38" fontId="39" fillId="2" borderId="0" xfId="2" applyFont="1" applyFill="1" applyBorder="1" applyAlignment="1">
      <alignment horizontal="right"/>
    </xf>
    <xf numFmtId="176" fontId="39" fillId="2" borderId="0" xfId="0" applyNumberFormat="1" applyFont="1" applyFill="1" applyBorder="1" applyAlignment="1">
      <alignment horizontal="right"/>
    </xf>
    <xf numFmtId="190" fontId="39" fillId="2" borderId="0" xfId="0" applyNumberFormat="1" applyFont="1" applyFill="1" applyBorder="1"/>
    <xf numFmtId="0" fontId="39" fillId="2" borderId="0" xfId="0" applyFont="1" applyFill="1" applyBorder="1" applyAlignment="1">
      <alignment horizontal="right"/>
    </xf>
    <xf numFmtId="3" fontId="39" fillId="2" borderId="0" xfId="0" applyNumberFormat="1" applyFont="1" applyFill="1" applyBorder="1"/>
    <xf numFmtId="38" fontId="1" fillId="0" borderId="0" xfId="2" applyNumberFormat="1" applyFont="1" applyBorder="1"/>
    <xf numFmtId="177" fontId="39" fillId="2" borderId="0" xfId="0" applyNumberFormat="1" applyFont="1" applyFill="1" applyBorder="1"/>
    <xf numFmtId="190" fontId="39" fillId="2" borderId="0" xfId="2" applyNumberFormat="1" applyFont="1" applyFill="1" applyBorder="1"/>
    <xf numFmtId="0" fontId="24" fillId="0" borderId="0" xfId="0" applyFont="1" applyAlignment="1">
      <alignment vertical="center" shrinkToFit="1"/>
    </xf>
    <xf numFmtId="0" fontId="40" fillId="2" borderId="0" xfId="0" applyFont="1" applyFill="1" applyBorder="1" applyAlignment="1">
      <alignment horizontal="center"/>
    </xf>
    <xf numFmtId="0" fontId="0" fillId="0" borderId="0" xfId="0" applyFont="1" applyAlignment="1"/>
    <xf numFmtId="0" fontId="4" fillId="0" borderId="0" xfId="0" applyFont="1"/>
    <xf numFmtId="0" fontId="43" fillId="2" borderId="0" xfId="8" applyFont="1" applyFill="1" applyBorder="1" applyAlignment="1">
      <alignment vertical="center"/>
    </xf>
    <xf numFmtId="186" fontId="43" fillId="2" borderId="0" xfId="2" applyNumberFormat="1" applyFont="1" applyFill="1" applyBorder="1" applyAlignment="1">
      <alignment vertical="center"/>
    </xf>
    <xf numFmtId="0" fontId="45" fillId="2" borderId="0" xfId="8" applyFont="1" applyFill="1" applyBorder="1" applyAlignment="1">
      <alignment vertical="center"/>
    </xf>
    <xf numFmtId="0" fontId="29" fillId="0" borderId="0" xfId="0" applyFont="1"/>
    <xf numFmtId="0" fontId="30" fillId="0" borderId="0" xfId="0" applyFont="1" applyAlignment="1">
      <alignment horizontal="left" vertical="center"/>
    </xf>
    <xf numFmtId="0" fontId="30" fillId="0" borderId="0" xfId="0" applyFont="1"/>
    <xf numFmtId="0" fontId="30" fillId="0" borderId="0" xfId="0" applyFont="1" applyBorder="1" applyAlignment="1">
      <alignment horizontal="left"/>
    </xf>
    <xf numFmtId="0" fontId="24" fillId="0" borderId="0" xfId="0" applyFont="1"/>
    <xf numFmtId="0" fontId="31" fillId="0" borderId="0" xfId="0" applyFont="1"/>
    <xf numFmtId="0" fontId="0" fillId="0" borderId="0" xfId="0" quotePrefix="1"/>
    <xf numFmtId="0" fontId="0" fillId="0" borderId="0" xfId="0" applyAlignment="1">
      <alignment horizontal="right"/>
    </xf>
    <xf numFmtId="0" fontId="32" fillId="0" borderId="0" xfId="0" applyFont="1"/>
    <xf numFmtId="0" fontId="0" fillId="0" borderId="0" xfId="0" quotePrefix="1" applyAlignment="1">
      <alignment horizontal="right"/>
    </xf>
    <xf numFmtId="195" fontId="28" fillId="0" borderId="0" xfId="9" applyNumberFormat="1" applyFont="1" applyBorder="1" applyAlignment="1" applyProtection="1">
      <alignment vertical="center"/>
    </xf>
    <xf numFmtId="195" fontId="28" fillId="0" borderId="0" xfId="9" applyNumberFormat="1" applyFont="1" applyBorder="1" applyAlignment="1">
      <alignment vertical="center"/>
    </xf>
    <xf numFmtId="195" fontId="28" fillId="0" borderId="0" xfId="9" applyNumberFormat="1" applyFont="1" applyFill="1" applyBorder="1" applyAlignment="1" applyProtection="1">
      <alignment vertical="center"/>
    </xf>
    <xf numFmtId="195" fontId="23" fillId="0" borderId="0" xfId="9" applyNumberFormat="1" applyFont="1" applyFill="1" applyBorder="1" applyAlignment="1">
      <alignment horizontal="center" vertical="center"/>
    </xf>
    <xf numFmtId="195" fontId="23" fillId="0" borderId="0" xfId="9" applyNumberFormat="1" applyFont="1" applyFill="1" applyBorder="1" applyAlignment="1" applyProtection="1">
      <alignment horizontal="center" vertical="center"/>
    </xf>
    <xf numFmtId="195" fontId="23" fillId="0" borderId="0" xfId="9" quotePrefix="1" applyNumberFormat="1" applyFont="1" applyFill="1" applyBorder="1" applyAlignment="1" applyProtection="1">
      <alignment horizontal="center" vertical="center"/>
    </xf>
    <xf numFmtId="195" fontId="23" fillId="0" borderId="0" xfId="9" quotePrefix="1" applyNumberFormat="1" applyFont="1" applyFill="1" applyBorder="1" applyAlignment="1">
      <alignment horizontal="center" vertical="center"/>
    </xf>
    <xf numFmtId="0" fontId="33" fillId="0" borderId="0" xfId="0" applyFont="1" applyBorder="1"/>
    <xf numFmtId="176" fontId="1" fillId="0" borderId="0" xfId="0" applyNumberFormat="1" applyFont="1"/>
    <xf numFmtId="195" fontId="27" fillId="0" borderId="0" xfId="9" applyNumberFormat="1" applyFont="1" applyFill="1" applyBorder="1" applyAlignment="1" applyProtection="1">
      <alignment horizontal="center" vertical="center"/>
    </xf>
    <xf numFmtId="0" fontId="35" fillId="0" borderId="0" xfId="0" applyFont="1"/>
    <xf numFmtId="0" fontId="36" fillId="0" borderId="0" xfId="0" applyFont="1"/>
    <xf numFmtId="0" fontId="34" fillId="0" borderId="0" xfId="0" applyFont="1"/>
    <xf numFmtId="0" fontId="36" fillId="0" borderId="0" xfId="0" applyFont="1" applyAlignment="1">
      <alignment horizontal="center"/>
    </xf>
    <xf numFmtId="0" fontId="21" fillId="0" borderId="0" xfId="0" applyFont="1"/>
    <xf numFmtId="0" fontId="39" fillId="2" borderId="0" xfId="0" applyFont="1" applyFill="1" applyBorder="1" applyAlignment="1">
      <alignment horizontal="center"/>
    </xf>
    <xf numFmtId="0" fontId="46" fillId="2" borderId="0" xfId="0" applyFont="1" applyFill="1" applyBorder="1"/>
    <xf numFmtId="0" fontId="47" fillId="2" borderId="0" xfId="0" applyFont="1" applyFill="1" applyBorder="1"/>
    <xf numFmtId="0" fontId="46" fillId="2" borderId="0" xfId="0" applyFont="1" applyFill="1" applyBorder="1" applyAlignment="1">
      <alignment horizontal="right"/>
    </xf>
    <xf numFmtId="0" fontId="46" fillId="2" borderId="0" xfId="0" applyFont="1" applyFill="1" applyBorder="1" applyAlignment="1">
      <alignment horizontal="center"/>
    </xf>
    <xf numFmtId="0" fontId="48" fillId="2" borderId="0" xfId="0" applyFont="1" applyFill="1" applyBorder="1" applyAlignment="1">
      <alignment horizontal="center"/>
    </xf>
    <xf numFmtId="0" fontId="48" fillId="2" borderId="0" xfId="0" applyFont="1" applyFill="1" applyBorder="1" applyAlignment="1">
      <alignment shrinkToFit="1"/>
    </xf>
    <xf numFmtId="0" fontId="46" fillId="2" borderId="0" xfId="0" applyFont="1" applyFill="1" applyBorder="1" applyAlignment="1">
      <alignment horizontal="left" vertical="center"/>
    </xf>
    <xf numFmtId="0" fontId="46" fillId="2" borderId="0" xfId="0" applyFont="1" applyFill="1" applyBorder="1" applyAlignment="1"/>
    <xf numFmtId="0" fontId="48" fillId="2" borderId="0" xfId="0" applyFont="1" applyFill="1" applyBorder="1" applyAlignment="1">
      <alignment horizontal="center" vertical="top"/>
    </xf>
    <xf numFmtId="0" fontId="46" fillId="2" borderId="0" xfId="0" quotePrefix="1" applyFont="1" applyFill="1" applyBorder="1" applyAlignment="1">
      <alignment horizontal="center"/>
    </xf>
    <xf numFmtId="180" fontId="46" fillId="2" borderId="0" xfId="0" applyNumberFormat="1" applyFont="1" applyFill="1" applyBorder="1"/>
    <xf numFmtId="38" fontId="46" fillId="2" borderId="0" xfId="2" applyFont="1" applyFill="1" applyBorder="1"/>
    <xf numFmtId="183" fontId="46" fillId="2" borderId="0" xfId="0" applyNumberFormat="1" applyFont="1" applyFill="1" applyBorder="1"/>
    <xf numFmtId="180" fontId="46" fillId="2" borderId="0" xfId="2" applyNumberFormat="1" applyFont="1" applyFill="1" applyBorder="1"/>
    <xf numFmtId="0" fontId="49" fillId="2" borderId="0" xfId="0" applyFont="1" applyFill="1" applyBorder="1" applyAlignment="1">
      <alignment horizontal="left"/>
    </xf>
    <xf numFmtId="0" fontId="42" fillId="2" borderId="0" xfId="0" applyFont="1" applyFill="1" applyBorder="1"/>
    <xf numFmtId="0" fontId="39" fillId="2" borderId="0" xfId="0" quotePrefix="1" applyFont="1" applyFill="1" applyBorder="1" applyAlignment="1">
      <alignment horizontal="right"/>
    </xf>
    <xf numFmtId="183" fontId="39" fillId="2" borderId="0" xfId="0" applyNumberFormat="1" applyFont="1" applyFill="1" applyBorder="1"/>
    <xf numFmtId="195" fontId="41" fillId="2" borderId="0" xfId="9" applyNumberFormat="1" applyFont="1" applyFill="1" applyBorder="1" applyAlignment="1" applyProtection="1">
      <alignment vertical="center"/>
    </xf>
    <xf numFmtId="195" fontId="41" fillId="2" borderId="0" xfId="9" applyNumberFormat="1" applyFont="1" applyFill="1" applyBorder="1" applyAlignment="1" applyProtection="1">
      <alignment horizontal="center" vertical="center"/>
    </xf>
    <xf numFmtId="195" fontId="41" fillId="2" borderId="0" xfId="9" applyNumberFormat="1" applyFont="1" applyFill="1" applyBorder="1" applyAlignment="1">
      <alignment horizontal="center" vertical="center"/>
    </xf>
    <xf numFmtId="195" fontId="41" fillId="2" borderId="0" xfId="9" applyNumberFormat="1" applyFont="1" applyFill="1" applyBorder="1" applyAlignment="1">
      <alignment vertical="center"/>
    </xf>
    <xf numFmtId="195" fontId="44" fillId="2" borderId="0" xfId="9" applyNumberFormat="1" applyFont="1" applyFill="1" applyBorder="1" applyAlignment="1" applyProtection="1">
      <alignment horizontal="center" vertical="center"/>
    </xf>
    <xf numFmtId="195" fontId="41" fillId="2" borderId="0" xfId="9" quotePrefix="1" applyNumberFormat="1" applyFont="1" applyFill="1" applyBorder="1" applyAlignment="1">
      <alignment horizontal="center" vertical="center"/>
    </xf>
    <xf numFmtId="195" fontId="41" fillId="2" borderId="0" xfId="9" applyNumberFormat="1" applyFont="1" applyFill="1" applyBorder="1" applyAlignment="1" applyProtection="1">
      <alignment horizontal="left" vertical="center"/>
    </xf>
    <xf numFmtId="195" fontId="41" fillId="2" borderId="0" xfId="9" quotePrefix="1" applyNumberFormat="1" applyFont="1" applyFill="1" applyBorder="1" applyAlignment="1" applyProtection="1">
      <alignment horizontal="center" vertical="center"/>
    </xf>
    <xf numFmtId="0" fontId="40" fillId="2" borderId="0" xfId="0" applyFont="1" applyFill="1" applyBorder="1"/>
    <xf numFmtId="194" fontId="39" fillId="2" borderId="0" xfId="0" applyNumberFormat="1" applyFont="1" applyFill="1" applyBorder="1"/>
    <xf numFmtId="0" fontId="50" fillId="2" borderId="0" xfId="0" applyFont="1" applyFill="1" applyBorder="1" applyAlignment="1">
      <alignment horizontal="center"/>
    </xf>
    <xf numFmtId="0" fontId="37" fillId="0" borderId="0" xfId="0" applyFont="1"/>
    <xf numFmtId="0" fontId="36" fillId="0" borderId="0" xfId="0" applyFont="1" applyAlignment="1"/>
    <xf numFmtId="3" fontId="37" fillId="0" borderId="0" xfId="0" applyNumberFormat="1" applyFont="1"/>
    <xf numFmtId="0" fontId="35" fillId="0" borderId="0" xfId="0" applyFont="1" applyBorder="1" applyAlignment="1">
      <alignment vertical="center"/>
    </xf>
    <xf numFmtId="0" fontId="35" fillId="0" borderId="0" xfId="0" applyFont="1" applyBorder="1"/>
    <xf numFmtId="0" fontId="35" fillId="0" borderId="0" xfId="0" quotePrefix="1" applyFont="1" applyBorder="1"/>
    <xf numFmtId="0" fontId="0" fillId="0" borderId="0" xfId="0" applyAlignment="1">
      <alignment vertical="center"/>
    </xf>
    <xf numFmtId="0" fontId="39" fillId="2" borderId="0" xfId="0" applyFont="1" applyFill="1" applyBorder="1" applyAlignment="1">
      <alignment horizontal="center" shrinkToFit="1"/>
    </xf>
    <xf numFmtId="0" fontId="39" fillId="2" borderId="0" xfId="0" applyFont="1" applyFill="1" applyBorder="1" applyAlignment="1">
      <alignment shrinkToFit="1"/>
    </xf>
    <xf numFmtId="0" fontId="39" fillId="2" borderId="0" xfId="0" applyFont="1" applyFill="1" applyBorder="1" applyAlignment="1">
      <alignment horizontal="left"/>
    </xf>
    <xf numFmtId="0" fontId="51" fillId="2" borderId="0" xfId="0" applyFont="1" applyFill="1" applyBorder="1" applyAlignment="1">
      <alignment vertical="center"/>
    </xf>
    <xf numFmtId="0" fontId="51" fillId="2" borderId="0" xfId="0" applyFont="1" applyFill="1" applyBorder="1" applyAlignment="1">
      <alignment horizontal="center" vertical="center"/>
    </xf>
    <xf numFmtId="0" fontId="51" fillId="2" borderId="0" xfId="0" applyFont="1" applyFill="1" applyBorder="1"/>
    <xf numFmtId="0" fontId="51" fillId="2" borderId="0" xfId="0" applyFont="1" applyFill="1" applyBorder="1" applyAlignment="1">
      <alignment horizontal="left"/>
    </xf>
    <xf numFmtId="38" fontId="51" fillId="2" borderId="0" xfId="2" applyFont="1" applyFill="1" applyBorder="1"/>
    <xf numFmtId="0" fontId="51" fillId="2" borderId="0" xfId="0" quotePrefix="1" applyFont="1" applyFill="1" applyBorder="1"/>
    <xf numFmtId="0" fontId="52" fillId="2" borderId="0" xfId="0" applyFont="1" applyFill="1" applyBorder="1" applyAlignment="1">
      <alignment horizontal="center"/>
    </xf>
    <xf numFmtId="38" fontId="52" fillId="2" borderId="0" xfId="2" applyFont="1" applyFill="1" applyBorder="1" applyAlignment="1">
      <alignment horizontal="right"/>
    </xf>
    <xf numFmtId="197" fontId="39" fillId="2" borderId="0" xfId="2" applyNumberFormat="1" applyFont="1" applyFill="1" applyBorder="1" applyAlignment="1">
      <alignment horizontal="right"/>
    </xf>
    <xf numFmtId="0" fontId="52" fillId="2" borderId="0" xfId="0" applyFont="1" applyFill="1" applyBorder="1"/>
    <xf numFmtId="0" fontId="39" fillId="2" borderId="0" xfId="0" applyFont="1" applyFill="1" applyBorder="1" applyAlignment="1">
      <alignment vertical="center"/>
    </xf>
    <xf numFmtId="0" fontId="39" fillId="2" borderId="0"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0" xfId="0" applyFont="1"/>
    <xf numFmtId="176" fontId="0" fillId="0" borderId="0" xfId="0" applyNumberFormat="1" applyFont="1"/>
    <xf numFmtId="0" fontId="39" fillId="0" borderId="0" xfId="0" applyFont="1"/>
    <xf numFmtId="176" fontId="39" fillId="0" borderId="0" xfId="0" applyNumberFormat="1" applyFont="1"/>
    <xf numFmtId="0" fontId="50" fillId="0" borderId="0" xfId="0" applyFont="1" applyAlignment="1">
      <alignment horizontal="center"/>
    </xf>
    <xf numFmtId="0" fontId="0" fillId="2" borderId="0" xfId="0" applyFont="1" applyFill="1" applyBorder="1"/>
    <xf numFmtId="0" fontId="0" fillId="2" borderId="0" xfId="0" applyFont="1" applyFill="1" applyBorder="1" applyAlignment="1">
      <alignment horizontal="right"/>
    </xf>
    <xf numFmtId="0" fontId="0" fillId="2" borderId="0" xfId="0" applyFont="1" applyFill="1" applyBorder="1" applyAlignment="1"/>
    <xf numFmtId="176" fontId="0" fillId="2" borderId="0" xfId="0" applyNumberFormat="1" applyFont="1" applyFill="1" applyBorder="1"/>
    <xf numFmtId="0" fontId="0" fillId="2" borderId="0" xfId="0" quotePrefix="1" applyFont="1" applyFill="1" applyBorder="1" applyAlignment="1">
      <alignment horizontal="right"/>
    </xf>
    <xf numFmtId="194" fontId="0" fillId="2" borderId="0" xfId="0" applyNumberFormat="1" applyFont="1" applyFill="1" applyBorder="1"/>
    <xf numFmtId="195" fontId="0" fillId="2" borderId="0" xfId="0" applyNumberFormat="1" applyFont="1" applyFill="1" applyBorder="1"/>
    <xf numFmtId="195" fontId="23" fillId="2" borderId="0" xfId="9" applyNumberFormat="1" applyFont="1" applyFill="1" applyBorder="1" applyAlignment="1" applyProtection="1">
      <alignment vertical="center"/>
    </xf>
    <xf numFmtId="195" fontId="23" fillId="2" borderId="0" xfId="9" applyNumberFormat="1" applyFont="1" applyFill="1" applyBorder="1" applyAlignment="1">
      <alignment horizontal="center" vertical="center"/>
    </xf>
    <xf numFmtId="195" fontId="23" fillId="2" borderId="0" xfId="9" applyNumberFormat="1" applyFont="1" applyFill="1" applyBorder="1" applyAlignment="1">
      <alignment vertical="center"/>
    </xf>
    <xf numFmtId="195" fontId="23" fillId="2" borderId="0" xfId="9" applyNumberFormat="1" applyFont="1" applyFill="1" applyBorder="1" applyAlignment="1" applyProtection="1">
      <alignment horizontal="center" vertical="center"/>
    </xf>
    <xf numFmtId="195" fontId="27" fillId="2" borderId="0" xfId="9" applyNumberFormat="1" applyFont="1" applyFill="1" applyBorder="1" applyAlignment="1" applyProtection="1">
      <alignment horizontal="center" vertical="center"/>
    </xf>
    <xf numFmtId="196" fontId="0" fillId="2" borderId="0" xfId="0" applyNumberFormat="1" applyFont="1" applyFill="1" applyBorder="1"/>
    <xf numFmtId="49" fontId="24" fillId="2" borderId="0" xfId="6" applyNumberFormat="1" applyFont="1" applyFill="1" applyBorder="1">
      <alignment vertical="center"/>
    </xf>
    <xf numFmtId="0" fontId="24" fillId="2" borderId="0" xfId="6" applyFont="1" applyFill="1" applyBorder="1" applyAlignment="1">
      <alignment horizontal="center" vertical="center" wrapText="1"/>
    </xf>
    <xf numFmtId="49" fontId="24" fillId="2" borderId="0" xfId="6" applyNumberFormat="1" applyFont="1" applyFill="1" applyBorder="1" applyAlignment="1">
      <alignment vertical="center" shrinkToFit="1"/>
    </xf>
    <xf numFmtId="0" fontId="24" fillId="2" borderId="0" xfId="6" applyFont="1" applyFill="1" applyBorder="1" applyAlignment="1">
      <alignment vertical="center" shrinkToFit="1"/>
    </xf>
    <xf numFmtId="0" fontId="0" fillId="0" borderId="0" xfId="0" applyFont="1" applyBorder="1"/>
    <xf numFmtId="0" fontId="0" fillId="0" borderId="0" xfId="0" applyFont="1" applyBorder="1" applyAlignment="1">
      <alignment horizontal="center"/>
    </xf>
    <xf numFmtId="49" fontId="0" fillId="0" borderId="0" xfId="0" applyNumberFormat="1" applyFont="1" applyBorder="1" applyAlignment="1">
      <alignment horizontal="center" vertical="center"/>
    </xf>
    <xf numFmtId="0" fontId="24" fillId="2" borderId="0" xfId="0" applyFont="1" applyFill="1" applyBorder="1" applyAlignment="1">
      <alignment vertical="center" shrinkToFit="1"/>
    </xf>
    <xf numFmtId="0" fontId="4" fillId="0" borderId="10" xfId="0" applyFont="1" applyFill="1" applyBorder="1" applyAlignment="1">
      <alignment horizontal="center" vertical="center"/>
    </xf>
    <xf numFmtId="0" fontId="4" fillId="0" borderId="13" xfId="0" applyFont="1" applyFill="1" applyBorder="1" applyAlignment="1">
      <alignment vertical="center"/>
    </xf>
    <xf numFmtId="0" fontId="6" fillId="0" borderId="2" xfId="0" applyFont="1" applyFill="1" applyBorder="1" applyAlignment="1">
      <alignment horizontal="left" vertical="center"/>
    </xf>
    <xf numFmtId="0" fontId="6" fillId="0" borderId="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 xfId="0" applyFont="1" applyFill="1" applyBorder="1" applyAlignment="1">
      <alignment vertical="center"/>
    </xf>
    <xf numFmtId="0" fontId="6" fillId="0" borderId="6" xfId="0" applyFont="1" applyFill="1" applyBorder="1" applyAlignment="1">
      <alignment vertical="center"/>
    </xf>
    <xf numFmtId="0" fontId="6" fillId="0" borderId="0" xfId="0" applyFont="1" applyFill="1" applyBorder="1" applyAlignment="1">
      <alignment vertical="center"/>
    </xf>
    <xf numFmtId="0" fontId="4" fillId="0" borderId="16" xfId="0" applyFont="1" applyFill="1" applyBorder="1" applyAlignment="1">
      <alignment horizontal="center" vertical="center"/>
    </xf>
    <xf numFmtId="0" fontId="4" fillId="0" borderId="17" xfId="0" applyFont="1" applyFill="1" applyBorder="1" applyAlignment="1">
      <alignment vertical="center"/>
    </xf>
    <xf numFmtId="0" fontId="4" fillId="0" borderId="17" xfId="0" applyFont="1" applyFill="1" applyBorder="1" applyAlignment="1">
      <alignment horizontal="center" vertical="center"/>
    </xf>
    <xf numFmtId="0" fontId="1" fillId="0" borderId="0" xfId="0" applyFont="1" applyAlignment="1"/>
    <xf numFmtId="0" fontId="0" fillId="0" borderId="0" xfId="0" applyAlignment="1"/>
    <xf numFmtId="0" fontId="0" fillId="0" borderId="0" xfId="0" applyAlignment="1">
      <alignment horizontal="center"/>
    </xf>
    <xf numFmtId="0" fontId="8" fillId="0" borderId="0" xfId="0" applyFont="1" applyFill="1" applyAlignment="1">
      <alignment vertical="center"/>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0" fontId="0" fillId="0" borderId="0" xfId="0" applyAlignment="1">
      <alignment horizontal="center" vertical="center"/>
    </xf>
    <xf numFmtId="0" fontId="6" fillId="0" borderId="3" xfId="0" applyFont="1" applyFill="1" applyBorder="1" applyAlignment="1">
      <alignment horizontal="center" vertical="center"/>
    </xf>
    <xf numFmtId="0" fontId="0" fillId="0" borderId="0" xfId="0" applyFont="1" applyAlignment="1"/>
    <xf numFmtId="0" fontId="46" fillId="2" borderId="0" xfId="0" applyFont="1" applyFill="1" applyBorder="1" applyAlignment="1">
      <alignment horizontal="left" vertical="center"/>
    </xf>
    <xf numFmtId="0" fontId="31" fillId="0" borderId="0" xfId="0" applyFont="1" applyAlignment="1"/>
    <xf numFmtId="0" fontId="24" fillId="2" borderId="0" xfId="6" applyFont="1" applyFill="1" applyBorder="1" applyAlignment="1">
      <alignment horizontal="center" vertical="center" wrapText="1"/>
    </xf>
    <xf numFmtId="0" fontId="36" fillId="0" borderId="0" xfId="0" applyFont="1" applyAlignment="1"/>
    <xf numFmtId="0" fontId="4" fillId="0" borderId="18" xfId="0" applyFont="1" applyFill="1" applyBorder="1" applyAlignment="1">
      <alignment horizontal="center" vertical="center" wrapText="1"/>
    </xf>
    <xf numFmtId="0" fontId="0" fillId="0" borderId="8" xfId="0" applyFont="1" applyFill="1" applyBorder="1" applyAlignment="1">
      <alignment vertical="center" wrapText="1"/>
    </xf>
    <xf numFmtId="0" fontId="39" fillId="0" borderId="0" xfId="0" applyFont="1" applyBorder="1"/>
    <xf numFmtId="0" fontId="39" fillId="0" borderId="0" xfId="0" quotePrefix="1" applyFont="1" applyBorder="1"/>
    <xf numFmtId="38" fontId="39" fillId="0" borderId="0" xfId="2" applyFont="1" applyBorder="1"/>
    <xf numFmtId="176" fontId="39" fillId="0" borderId="0" xfId="0" applyNumberFormat="1" applyFont="1" applyBorder="1"/>
    <xf numFmtId="0" fontId="39" fillId="0" borderId="0" xfId="0" applyFont="1" applyBorder="1" applyAlignment="1">
      <alignment horizontal="right"/>
    </xf>
    <xf numFmtId="0" fontId="39" fillId="0" borderId="0" xfId="0" applyFont="1" applyFill="1" applyBorder="1"/>
    <xf numFmtId="38" fontId="39" fillId="0" borderId="0" xfId="2" applyFont="1" applyFill="1" applyBorder="1"/>
    <xf numFmtId="176" fontId="39" fillId="0" borderId="0" xfId="0" applyNumberFormat="1" applyFont="1" applyFill="1" applyBorder="1"/>
    <xf numFmtId="195" fontId="41" fillId="2" borderId="0" xfId="0" applyNumberFormat="1" applyFont="1" applyFill="1" applyBorder="1" applyAlignment="1" applyProtection="1">
      <alignment horizontal="center" vertical="center"/>
    </xf>
    <xf numFmtId="195" fontId="41" fillId="2" borderId="0" xfId="0" applyNumberFormat="1" applyFont="1" applyFill="1" applyBorder="1" applyAlignment="1">
      <alignment horizontal="center" vertical="center"/>
    </xf>
    <xf numFmtId="0" fontId="53" fillId="2" borderId="0" xfId="0" applyFont="1" applyFill="1" applyBorder="1"/>
    <xf numFmtId="0" fontId="41" fillId="2" borderId="0" xfId="8" applyFont="1" applyFill="1" applyBorder="1" applyAlignment="1">
      <alignment horizontal="center" vertical="center"/>
    </xf>
    <xf numFmtId="0" fontId="41" fillId="2" borderId="0" xfId="8" applyFont="1" applyFill="1" applyBorder="1" applyAlignment="1">
      <alignment horizontal="centerContinuous" vertical="center"/>
    </xf>
    <xf numFmtId="0" fontId="41" fillId="2" borderId="0" xfId="8" applyFont="1" applyFill="1" applyBorder="1" applyAlignment="1">
      <alignment horizontal="center" vertical="center"/>
    </xf>
    <xf numFmtId="0" fontId="41" fillId="2" borderId="0" xfId="8" applyFont="1" applyFill="1" applyBorder="1" applyAlignment="1">
      <alignment vertical="center"/>
    </xf>
    <xf numFmtId="0" fontId="41" fillId="2" borderId="0" xfId="8" applyFont="1" applyFill="1" applyBorder="1" applyAlignment="1">
      <alignment vertical="center"/>
    </xf>
    <xf numFmtId="0" fontId="44" fillId="2" borderId="0" xfId="8" applyFont="1" applyFill="1" applyBorder="1" applyAlignment="1">
      <alignment horizontal="center" vertical="center"/>
    </xf>
    <xf numFmtId="0" fontId="44" fillId="2" borderId="0" xfId="8" applyFont="1" applyFill="1" applyBorder="1" applyAlignment="1">
      <alignment horizontal="center" vertical="center" wrapText="1"/>
    </xf>
    <xf numFmtId="0" fontId="41" fillId="2" borderId="0" xfId="8" quotePrefix="1" applyFont="1" applyFill="1" applyBorder="1" applyAlignment="1">
      <alignment horizontal="center" vertical="center"/>
    </xf>
    <xf numFmtId="38" fontId="41" fillId="2" borderId="0" xfId="2" applyFont="1" applyFill="1" applyBorder="1" applyAlignment="1">
      <alignment vertical="center"/>
    </xf>
    <xf numFmtId="186" fontId="41" fillId="2" borderId="0" xfId="2" applyNumberFormat="1" applyFont="1" applyFill="1" applyBorder="1" applyAlignment="1">
      <alignment vertical="center"/>
    </xf>
    <xf numFmtId="195" fontId="41" fillId="2" borderId="0" xfId="8" applyNumberFormat="1" applyFont="1" applyFill="1" applyBorder="1" applyAlignment="1" applyProtection="1">
      <alignment horizontal="right" vertical="center"/>
      <protection locked="0"/>
    </xf>
    <xf numFmtId="190" fontId="41" fillId="2" borderId="0" xfId="8" applyNumberFormat="1" applyFont="1" applyFill="1" applyBorder="1" applyAlignment="1" applyProtection="1">
      <alignment horizontal="right" vertical="center"/>
      <protection locked="0"/>
    </xf>
    <xf numFmtId="0" fontId="41" fillId="2" borderId="0" xfId="8" quotePrefix="1" applyFont="1" applyFill="1" applyBorder="1" applyAlignment="1">
      <alignment vertical="center"/>
    </xf>
    <xf numFmtId="38" fontId="43" fillId="2" borderId="0" xfId="8" applyNumberFormat="1" applyFont="1" applyFill="1" applyBorder="1" applyAlignment="1">
      <alignment vertical="center"/>
    </xf>
    <xf numFmtId="180" fontId="39" fillId="2" borderId="0" xfId="0" applyNumberFormat="1" applyFont="1" applyFill="1" applyBorder="1"/>
    <xf numFmtId="186" fontId="41" fillId="2" borderId="0" xfId="8" applyNumberFormat="1" applyFont="1" applyFill="1" applyBorder="1" applyAlignment="1">
      <alignment vertical="center"/>
    </xf>
    <xf numFmtId="0" fontId="41" fillId="2" borderId="0" xfId="8" quotePrefix="1" applyFont="1" applyFill="1" applyBorder="1" applyAlignment="1">
      <alignment horizontal="left" vertical="center"/>
    </xf>
    <xf numFmtId="0" fontId="41" fillId="2" borderId="0" xfId="2" applyNumberFormat="1" applyFont="1" applyFill="1" applyBorder="1" applyAlignment="1">
      <alignment horizontal="center" vertical="center"/>
    </xf>
    <xf numFmtId="0" fontId="43" fillId="2" borderId="0" xfId="8" applyFont="1" applyFill="1" applyBorder="1" applyAlignment="1">
      <alignment horizontal="center" vertical="center"/>
    </xf>
    <xf numFmtId="0" fontId="43" fillId="2" borderId="0" xfId="8" quotePrefix="1" applyFont="1" applyFill="1" applyBorder="1" applyAlignment="1">
      <alignment horizontal="center" vertical="center"/>
    </xf>
    <xf numFmtId="0" fontId="39" fillId="2" borderId="0" xfId="0" applyFont="1" applyFill="1" applyBorder="1" applyAlignment="1"/>
    <xf numFmtId="0" fontId="54" fillId="2" borderId="0" xfId="8" applyFont="1" applyFill="1" applyBorder="1" applyAlignment="1">
      <alignment vertical="center"/>
    </xf>
    <xf numFmtId="186" fontId="43" fillId="2" borderId="0" xfId="8" applyNumberFormat="1" applyFont="1" applyFill="1" applyBorder="1" applyAlignment="1">
      <alignment horizontal="center" vertical="center"/>
    </xf>
    <xf numFmtId="186" fontId="43" fillId="2" borderId="0" xfId="8" applyNumberFormat="1" applyFont="1" applyFill="1" applyBorder="1" applyAlignment="1">
      <alignment vertical="center"/>
    </xf>
    <xf numFmtId="0" fontId="45" fillId="2" borderId="0" xfId="8" applyFont="1" applyFill="1" applyBorder="1" applyAlignment="1">
      <alignment horizontal="center" vertical="center"/>
    </xf>
    <xf numFmtId="56" fontId="45" fillId="2" borderId="0" xfId="8" quotePrefix="1" applyNumberFormat="1" applyFont="1" applyFill="1" applyBorder="1" applyAlignment="1">
      <alignment vertical="center"/>
    </xf>
    <xf numFmtId="186" fontId="45" fillId="2" borderId="0" xfId="8" applyNumberFormat="1" applyFont="1" applyFill="1" applyBorder="1" applyAlignment="1">
      <alignment vertical="center"/>
    </xf>
    <xf numFmtId="186" fontId="43" fillId="2" borderId="0" xfId="8" applyNumberFormat="1" applyFont="1" applyFill="1" applyBorder="1" applyAlignment="1">
      <alignment horizontal="right" vertical="center"/>
    </xf>
    <xf numFmtId="0" fontId="55" fillId="2" borderId="0" xfId="0" applyFont="1" applyFill="1" applyBorder="1"/>
    <xf numFmtId="0" fontId="39" fillId="0" borderId="0" xfId="0" applyFont="1" applyAlignment="1"/>
  </cellXfs>
  <cellStyles count="10">
    <cellStyle name="スタイル 1" xfId="1"/>
    <cellStyle name="桁区切り" xfId="2" builtinId="6"/>
    <cellStyle name="桁区切り 2" xfId="3"/>
    <cellStyle name="桁区切り 2 2" xfId="4"/>
    <cellStyle name="桁区切り 3" xfId="5"/>
    <cellStyle name="標準" xfId="0" builtinId="0"/>
    <cellStyle name="標準 2" xfId="6"/>
    <cellStyle name="標準 3" xfId="7"/>
    <cellStyle name="標準_H13第55表" xfId="8"/>
    <cellStyle name="標準_第37表 H14"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小学校・ｸﾞﾗﾌ!#REF!</c:v>
          </c:tx>
          <c:spPr>
            <a:ln w="25400">
              <a:solidFill>
                <a:srgbClr val="000080"/>
              </a:solidFill>
              <a:prstDash val="solid"/>
            </a:ln>
          </c:spPr>
          <c:marker>
            <c:symbol val="none"/>
          </c:marker>
          <c:val>
            <c:numLit>
              <c:formatCode>General</c:formatCode>
              <c:ptCount val="1"/>
              <c:pt idx="0">
                <c:v>0</c:v>
              </c:pt>
            </c:numLit>
          </c:val>
          <c:smooth val="0"/>
        </c:ser>
        <c:ser>
          <c:idx val="1"/>
          <c:order val="1"/>
          <c:tx>
            <c:v>小学校・ｸﾞﾗﾌ!#REF!</c:v>
          </c:tx>
          <c:spPr>
            <a:ln w="25400">
              <a:solidFill>
                <a:srgbClr val="FF00FF"/>
              </a:solidFill>
              <a:prstDash val="lgDashDot"/>
            </a:ln>
          </c:spPr>
          <c:marker>
            <c:symbol val="none"/>
          </c:marker>
          <c:val>
            <c:numLit>
              <c:formatCode>General</c:formatCode>
              <c:ptCount val="1"/>
              <c:pt idx="0">
                <c:v>0</c:v>
              </c:pt>
            </c:numLit>
          </c:val>
          <c:smooth val="0"/>
        </c:ser>
        <c:ser>
          <c:idx val="2"/>
          <c:order val="2"/>
          <c:tx>
            <c:v>小学校・ｸﾞﾗﾌ!#REF!</c:v>
          </c:tx>
          <c:spPr>
            <a:ln w="12700">
              <a:solidFill>
                <a:srgbClr val="FFFF00"/>
              </a:solidFill>
              <a:prstDash val="solid"/>
            </a:ln>
          </c:spPr>
          <c:marker>
            <c:symbol val="none"/>
          </c:marker>
          <c:val>
            <c:numLit>
              <c:formatCode>General</c:formatCode>
              <c:ptCount val="1"/>
              <c:pt idx="0">
                <c:v>0</c:v>
              </c:pt>
            </c:numLit>
          </c:val>
          <c:smooth val="0"/>
        </c:ser>
        <c:dLbls>
          <c:showLegendKey val="0"/>
          <c:showVal val="0"/>
          <c:showCatName val="0"/>
          <c:showSerName val="0"/>
          <c:showPercent val="0"/>
          <c:showBubbleSize val="0"/>
        </c:dLbls>
        <c:smooth val="0"/>
        <c:axId val="282231496"/>
        <c:axId val="282232280"/>
      </c:lineChart>
      <c:catAx>
        <c:axId val="282231496"/>
        <c:scaling>
          <c:orientation val="minMax"/>
        </c:scaling>
        <c:delete val="1"/>
        <c:axPos val="b"/>
        <c:majorTickMark val="out"/>
        <c:minorTickMark val="none"/>
        <c:tickLblPos val="nextTo"/>
        <c:crossAx val="282232280"/>
        <c:crosses val="autoZero"/>
        <c:auto val="1"/>
        <c:lblAlgn val="ctr"/>
        <c:lblOffset val="100"/>
        <c:noMultiLvlLbl val="0"/>
      </c:catAx>
      <c:valAx>
        <c:axId val="282232280"/>
        <c:scaling>
          <c:orientation val="minMax"/>
          <c:min val="4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明朝"/>
                <a:ea typeface="ＭＳ Ｐ明朝"/>
                <a:cs typeface="ＭＳ Ｐ明朝"/>
              </a:defRPr>
            </a:pPr>
            <a:endParaRPr lang="ja-JP"/>
          </a:p>
        </c:txPr>
        <c:crossAx val="282231496"/>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55063692629485"/>
          <c:y val="0.11403533193558957"/>
          <c:w val="0.83146124436367375"/>
          <c:h val="0.79386134924391205"/>
        </c:manualLayout>
      </c:layout>
      <c:barChart>
        <c:barDir val="col"/>
        <c:grouping val="clustered"/>
        <c:varyColors val="0"/>
        <c:ser>
          <c:idx val="1"/>
          <c:order val="0"/>
          <c:tx>
            <c:strRef>
              <c:f>中学校・ｸﾞﾗﾌ!$X$37</c:f>
              <c:strCache>
                <c:ptCount val="1"/>
                <c:pt idx="0">
                  <c:v>学級数</c:v>
                </c:pt>
              </c:strCache>
            </c:strRef>
          </c:tx>
          <c:spPr>
            <a:solidFill>
              <a:srgbClr val="CC99FF"/>
            </a:solidFill>
            <a:ln w="12700">
              <a:solidFill>
                <a:srgbClr val="000000"/>
              </a:solidFill>
              <a:prstDash val="solid"/>
            </a:ln>
          </c:spPr>
          <c:invertIfNegative val="0"/>
          <c:cat>
            <c:strRef>
              <c:f>中学校・ｸﾞﾗﾌ!$W$38:$W$72</c:f>
              <c:strCache>
                <c:ptCount val="35"/>
                <c:pt idx="0">
                  <c:v>30</c:v>
                </c:pt>
                <c:pt idx="1">
                  <c:v>35</c:v>
                </c:pt>
                <c:pt idx="2">
                  <c:v>40</c:v>
                </c:pt>
                <c:pt idx="3">
                  <c:v>45</c:v>
                </c:pt>
                <c:pt idx="4">
                  <c:v>50</c:v>
                </c:pt>
                <c:pt idx="5">
                  <c:v>55</c:v>
                </c:pt>
                <c:pt idx="6">
                  <c:v>60</c:v>
                </c:pt>
                <c:pt idx="7">
                  <c:v>元</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Cache>
            </c:strRef>
          </c:cat>
          <c:val>
            <c:numRef>
              <c:f>中学校・ｸﾞﾗﾌ!$X$38:$X$72</c:f>
              <c:numCache>
                <c:formatCode>#,##0_);[Red]\(#,##0\)</c:formatCode>
                <c:ptCount val="35"/>
                <c:pt idx="0">
                  <c:v>2439</c:v>
                </c:pt>
                <c:pt idx="1">
                  <c:v>2492</c:v>
                </c:pt>
                <c:pt idx="2">
                  <c:v>3137</c:v>
                </c:pt>
                <c:pt idx="3">
                  <c:v>2761</c:v>
                </c:pt>
                <c:pt idx="4">
                  <c:v>2417</c:v>
                </c:pt>
                <c:pt idx="5">
                  <c:v>2366</c:v>
                </c:pt>
                <c:pt idx="6">
                  <c:v>2671</c:v>
                </c:pt>
                <c:pt idx="7">
                  <c:v>2816</c:v>
                </c:pt>
                <c:pt idx="8">
                  <c:v>2864</c:v>
                </c:pt>
                <c:pt idx="9">
                  <c:v>2920</c:v>
                </c:pt>
                <c:pt idx="10">
                  <c:v>2912</c:v>
                </c:pt>
                <c:pt idx="11">
                  <c:v>2873</c:v>
                </c:pt>
                <c:pt idx="12">
                  <c:v>2838</c:v>
                </c:pt>
                <c:pt idx="13">
                  <c:v>2826</c:v>
                </c:pt>
                <c:pt idx="14">
                  <c:v>2816</c:v>
                </c:pt>
                <c:pt idx="15">
                  <c:v>2789</c:v>
                </c:pt>
                <c:pt idx="16">
                  <c:v>2744</c:v>
                </c:pt>
                <c:pt idx="17">
                  <c:v>2703</c:v>
                </c:pt>
                <c:pt idx="18">
                  <c:v>2648</c:v>
                </c:pt>
                <c:pt idx="19">
                  <c:v>2591</c:v>
                </c:pt>
                <c:pt idx="20">
                  <c:v>2535</c:v>
                </c:pt>
                <c:pt idx="21">
                  <c:v>2452</c:v>
                </c:pt>
                <c:pt idx="22">
                  <c:v>2419</c:v>
                </c:pt>
                <c:pt idx="23">
                  <c:v>2393</c:v>
                </c:pt>
                <c:pt idx="24">
                  <c:v>2353</c:v>
                </c:pt>
                <c:pt idx="25">
                  <c:v>2379</c:v>
                </c:pt>
                <c:pt idx="26">
                  <c:v>2406</c:v>
                </c:pt>
                <c:pt idx="27">
                  <c:v>2415</c:v>
                </c:pt>
                <c:pt idx="28">
                  <c:v>2384</c:v>
                </c:pt>
                <c:pt idx="29">
                  <c:v>2404</c:v>
                </c:pt>
                <c:pt idx="30">
                  <c:v>2387</c:v>
                </c:pt>
                <c:pt idx="31">
                  <c:v>2378</c:v>
                </c:pt>
                <c:pt idx="32">
                  <c:v>2385</c:v>
                </c:pt>
                <c:pt idx="33" formatCode="General">
                  <c:v>2376</c:v>
                </c:pt>
                <c:pt idx="34" formatCode="General">
                  <c:v>2372</c:v>
                </c:pt>
              </c:numCache>
            </c:numRef>
          </c:val>
        </c:ser>
        <c:dLbls>
          <c:showLegendKey val="0"/>
          <c:showVal val="0"/>
          <c:showCatName val="0"/>
          <c:showSerName val="0"/>
          <c:showPercent val="0"/>
          <c:showBubbleSize val="0"/>
        </c:dLbls>
        <c:gapWidth val="25"/>
        <c:axId val="399331024"/>
        <c:axId val="399331416"/>
      </c:barChart>
      <c:lineChart>
        <c:grouping val="standard"/>
        <c:varyColors val="0"/>
        <c:ser>
          <c:idx val="0"/>
          <c:order val="1"/>
          <c:tx>
            <c:strRef>
              <c:f>中学校・ｸﾞﾗﾌ!$Y$37</c:f>
              <c:strCache>
                <c:ptCount val="1"/>
                <c:pt idx="0">
                  <c:v>本務教員</c:v>
                </c:pt>
              </c:strCache>
            </c:strRef>
          </c:tx>
          <c:spPr>
            <a:ln w="25400">
              <a:solidFill>
                <a:srgbClr val="000000"/>
              </a:solidFill>
              <a:prstDash val="solid"/>
            </a:ln>
          </c:spPr>
          <c:marker>
            <c:symbol val="square"/>
            <c:size val="5"/>
            <c:spPr>
              <a:solidFill>
                <a:srgbClr val="000000"/>
              </a:solidFill>
              <a:ln w="9525">
                <a:noFill/>
              </a:ln>
            </c:spPr>
          </c:marker>
          <c:cat>
            <c:strRef>
              <c:f>中学校・ｸﾞﾗﾌ!$W$38:$W$72</c:f>
              <c:strCache>
                <c:ptCount val="35"/>
                <c:pt idx="0">
                  <c:v>30</c:v>
                </c:pt>
                <c:pt idx="1">
                  <c:v>35</c:v>
                </c:pt>
                <c:pt idx="2">
                  <c:v>40</c:v>
                </c:pt>
                <c:pt idx="3">
                  <c:v>45</c:v>
                </c:pt>
                <c:pt idx="4">
                  <c:v>50</c:v>
                </c:pt>
                <c:pt idx="5">
                  <c:v>55</c:v>
                </c:pt>
                <c:pt idx="6">
                  <c:v>60</c:v>
                </c:pt>
                <c:pt idx="7">
                  <c:v>元</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Cache>
            </c:strRef>
          </c:cat>
          <c:val>
            <c:numRef>
              <c:f>中学校・ｸﾞﾗﾌ!$Y$38:$Y$72</c:f>
              <c:numCache>
                <c:formatCode>#,##0_);[Red]\(#,##0\)</c:formatCode>
                <c:ptCount val="35"/>
                <c:pt idx="0">
                  <c:v>4107</c:v>
                </c:pt>
                <c:pt idx="1">
                  <c:v>3987</c:v>
                </c:pt>
                <c:pt idx="2">
                  <c:v>4971</c:v>
                </c:pt>
                <c:pt idx="3">
                  <c:v>4790</c:v>
                </c:pt>
                <c:pt idx="4">
                  <c:v>4354</c:v>
                </c:pt>
                <c:pt idx="5">
                  <c:v>4392</c:v>
                </c:pt>
                <c:pt idx="6">
                  <c:v>4908</c:v>
                </c:pt>
                <c:pt idx="7">
                  <c:v>5185</c:v>
                </c:pt>
                <c:pt idx="8">
                  <c:v>5399</c:v>
                </c:pt>
                <c:pt idx="9">
                  <c:v>5458</c:v>
                </c:pt>
                <c:pt idx="10">
                  <c:v>5481</c:v>
                </c:pt>
                <c:pt idx="11">
                  <c:v>5454</c:v>
                </c:pt>
                <c:pt idx="12">
                  <c:v>5438</c:v>
                </c:pt>
                <c:pt idx="13">
                  <c:v>5466</c:v>
                </c:pt>
                <c:pt idx="14">
                  <c:v>5465</c:v>
                </c:pt>
                <c:pt idx="15">
                  <c:v>5445</c:v>
                </c:pt>
                <c:pt idx="16">
                  <c:v>5334</c:v>
                </c:pt>
                <c:pt idx="17">
                  <c:v>5302</c:v>
                </c:pt>
                <c:pt idx="18">
                  <c:v>5195</c:v>
                </c:pt>
                <c:pt idx="19">
                  <c:v>5186</c:v>
                </c:pt>
                <c:pt idx="20">
                  <c:v>5167</c:v>
                </c:pt>
                <c:pt idx="21">
                  <c:v>5070</c:v>
                </c:pt>
                <c:pt idx="22">
                  <c:v>5025</c:v>
                </c:pt>
                <c:pt idx="23">
                  <c:v>4989</c:v>
                </c:pt>
                <c:pt idx="24">
                  <c:v>4904</c:v>
                </c:pt>
                <c:pt idx="25">
                  <c:v>4888</c:v>
                </c:pt>
                <c:pt idx="26">
                  <c:v>4888</c:v>
                </c:pt>
                <c:pt idx="27">
                  <c:v>4900</c:v>
                </c:pt>
                <c:pt idx="28">
                  <c:v>4860</c:v>
                </c:pt>
                <c:pt idx="29">
                  <c:v>4918</c:v>
                </c:pt>
                <c:pt idx="30">
                  <c:v>4921</c:v>
                </c:pt>
                <c:pt idx="31">
                  <c:v>4921</c:v>
                </c:pt>
                <c:pt idx="32">
                  <c:v>4930</c:v>
                </c:pt>
                <c:pt idx="33" formatCode="General">
                  <c:v>4954</c:v>
                </c:pt>
                <c:pt idx="34" formatCode="General">
                  <c:v>4985</c:v>
                </c:pt>
              </c:numCache>
            </c:numRef>
          </c:val>
          <c:smooth val="0"/>
        </c:ser>
        <c:dLbls>
          <c:showLegendKey val="0"/>
          <c:showVal val="0"/>
          <c:showCatName val="0"/>
          <c:showSerName val="0"/>
          <c:showPercent val="0"/>
          <c:showBubbleSize val="0"/>
        </c:dLbls>
        <c:marker val="1"/>
        <c:smooth val="0"/>
        <c:axId val="399331024"/>
        <c:axId val="399331416"/>
      </c:lineChart>
      <c:lineChart>
        <c:grouping val="standard"/>
        <c:varyColors val="0"/>
        <c:ser>
          <c:idx val="2"/>
          <c:order val="2"/>
          <c:tx>
            <c:strRef>
              <c:f>中学校・ｸﾞﾗﾌ!$Z$37</c:f>
              <c:strCache>
                <c:ptCount val="1"/>
                <c:pt idx="0">
                  <c:v>学校数</c:v>
                </c:pt>
              </c:strCache>
            </c:strRef>
          </c:tx>
          <c:spPr>
            <a:ln w="25400">
              <a:solidFill>
                <a:srgbClr val="000000"/>
              </a:solidFill>
              <a:prstDash val="solid"/>
            </a:ln>
          </c:spPr>
          <c:marker>
            <c:symbol val="triangle"/>
            <c:size val="6"/>
            <c:spPr>
              <a:solidFill>
                <a:srgbClr val="000000"/>
              </a:solidFill>
              <a:ln w="9525">
                <a:noFill/>
              </a:ln>
            </c:spPr>
          </c:marker>
          <c:cat>
            <c:strRef>
              <c:f>中学校・ｸﾞﾗﾌ!$W$38:$W$72</c:f>
              <c:strCache>
                <c:ptCount val="35"/>
                <c:pt idx="0">
                  <c:v>30</c:v>
                </c:pt>
                <c:pt idx="1">
                  <c:v>35</c:v>
                </c:pt>
                <c:pt idx="2">
                  <c:v>40</c:v>
                </c:pt>
                <c:pt idx="3">
                  <c:v>45</c:v>
                </c:pt>
                <c:pt idx="4">
                  <c:v>50</c:v>
                </c:pt>
                <c:pt idx="5">
                  <c:v>55</c:v>
                </c:pt>
                <c:pt idx="6">
                  <c:v>60</c:v>
                </c:pt>
                <c:pt idx="7">
                  <c:v>元</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Cache>
            </c:strRef>
          </c:cat>
          <c:val>
            <c:numRef>
              <c:f>中学校・ｸﾞﾗﾌ!$Z$38:$Z$72</c:f>
              <c:numCache>
                <c:formatCode>0_);[Red]\(0\)</c:formatCode>
                <c:ptCount val="35"/>
                <c:pt idx="0">
                  <c:v>236</c:v>
                </c:pt>
                <c:pt idx="1">
                  <c:v>242</c:v>
                </c:pt>
                <c:pt idx="2">
                  <c:v>236</c:v>
                </c:pt>
                <c:pt idx="3">
                  <c:v>217</c:v>
                </c:pt>
                <c:pt idx="4">
                  <c:v>206</c:v>
                </c:pt>
                <c:pt idx="5">
                  <c:v>212</c:v>
                </c:pt>
                <c:pt idx="6">
                  <c:v>221</c:v>
                </c:pt>
                <c:pt idx="7">
                  <c:v>221</c:v>
                </c:pt>
                <c:pt idx="8">
                  <c:v>226</c:v>
                </c:pt>
                <c:pt idx="9">
                  <c:v>228</c:v>
                </c:pt>
                <c:pt idx="10">
                  <c:v>231</c:v>
                </c:pt>
                <c:pt idx="11">
                  <c:v>231</c:v>
                </c:pt>
                <c:pt idx="12">
                  <c:v>232</c:v>
                </c:pt>
                <c:pt idx="13">
                  <c:v>233</c:v>
                </c:pt>
                <c:pt idx="14">
                  <c:v>234</c:v>
                </c:pt>
                <c:pt idx="15">
                  <c:v>233</c:v>
                </c:pt>
                <c:pt idx="16">
                  <c:v>233</c:v>
                </c:pt>
                <c:pt idx="17">
                  <c:v>233</c:v>
                </c:pt>
                <c:pt idx="18">
                  <c:v>232</c:v>
                </c:pt>
                <c:pt idx="19">
                  <c:v>232</c:v>
                </c:pt>
                <c:pt idx="20">
                  <c:v>233</c:v>
                </c:pt>
                <c:pt idx="21">
                  <c:v>232</c:v>
                </c:pt>
                <c:pt idx="22">
                  <c:v>232</c:v>
                </c:pt>
                <c:pt idx="23">
                  <c:v>234</c:v>
                </c:pt>
                <c:pt idx="24">
                  <c:v>233</c:v>
                </c:pt>
                <c:pt idx="25">
                  <c:v>229</c:v>
                </c:pt>
                <c:pt idx="26">
                  <c:v>228</c:v>
                </c:pt>
                <c:pt idx="27">
                  <c:v>226</c:v>
                </c:pt>
                <c:pt idx="28">
                  <c:v>224</c:v>
                </c:pt>
                <c:pt idx="29">
                  <c:v>224</c:v>
                </c:pt>
                <c:pt idx="30">
                  <c:v>220</c:v>
                </c:pt>
                <c:pt idx="31">
                  <c:v>216</c:v>
                </c:pt>
                <c:pt idx="32">
                  <c:v>215</c:v>
                </c:pt>
                <c:pt idx="33">
                  <c:v>213</c:v>
                </c:pt>
                <c:pt idx="34">
                  <c:v>213</c:v>
                </c:pt>
              </c:numCache>
            </c:numRef>
          </c:val>
          <c:smooth val="0"/>
        </c:ser>
        <c:dLbls>
          <c:showLegendKey val="0"/>
          <c:showVal val="0"/>
          <c:showCatName val="0"/>
          <c:showSerName val="0"/>
          <c:showPercent val="0"/>
          <c:showBubbleSize val="0"/>
        </c:dLbls>
        <c:marker val="1"/>
        <c:smooth val="0"/>
        <c:axId val="399331808"/>
        <c:axId val="399332200"/>
      </c:lineChart>
      <c:catAx>
        <c:axId val="3993310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9331416"/>
        <c:crosses val="autoZero"/>
        <c:auto val="0"/>
        <c:lblAlgn val="ctr"/>
        <c:lblOffset val="100"/>
        <c:tickLblSkip val="1"/>
        <c:tickMarkSkip val="1"/>
        <c:noMultiLvlLbl val="0"/>
      </c:catAx>
      <c:valAx>
        <c:axId val="399331416"/>
        <c:scaling>
          <c:orientation val="minMax"/>
          <c:max val="6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9331024"/>
        <c:crosses val="autoZero"/>
        <c:crossBetween val="between"/>
        <c:majorUnit val="1000"/>
        <c:minorUnit val="1000"/>
      </c:valAx>
      <c:catAx>
        <c:axId val="399331808"/>
        <c:scaling>
          <c:orientation val="minMax"/>
        </c:scaling>
        <c:delete val="1"/>
        <c:axPos val="b"/>
        <c:numFmt formatCode="General" sourceLinked="1"/>
        <c:majorTickMark val="out"/>
        <c:minorTickMark val="none"/>
        <c:tickLblPos val="nextTo"/>
        <c:crossAx val="399332200"/>
        <c:crosses val="autoZero"/>
        <c:auto val="0"/>
        <c:lblAlgn val="ctr"/>
        <c:lblOffset val="100"/>
        <c:noMultiLvlLbl val="0"/>
      </c:catAx>
      <c:valAx>
        <c:axId val="399332200"/>
        <c:scaling>
          <c:orientation val="minMax"/>
          <c:max val="300"/>
          <c:min val="0"/>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9331808"/>
        <c:crosses val="max"/>
        <c:crossBetween val="between"/>
        <c:majorUnit val="100"/>
        <c:minorUnit val="5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82758620689656"/>
          <c:y val="0.12087912087912088"/>
          <c:w val="0.77567043893843313"/>
          <c:h val="0.78681318681318679"/>
        </c:manualLayout>
      </c:layout>
      <c:barChart>
        <c:barDir val="col"/>
        <c:grouping val="stacked"/>
        <c:varyColors val="0"/>
        <c:ser>
          <c:idx val="1"/>
          <c:order val="0"/>
          <c:tx>
            <c:strRef>
              <c:f>[2]高校ｸﾞﾗﾌ!$N$3</c:f>
              <c:strCache>
                <c:ptCount val="1"/>
                <c:pt idx="0">
                  <c:v>男</c:v>
                </c:pt>
              </c:strCache>
            </c:strRef>
          </c:tx>
          <c:spPr>
            <a:solidFill>
              <a:schemeClr val="accent2">
                <a:lumMod val="40000"/>
                <a:lumOff val="60000"/>
              </a:schemeClr>
            </a:solidFill>
            <a:ln w="12700">
              <a:solidFill>
                <a:srgbClr val="000000"/>
              </a:solidFill>
              <a:prstDash val="solid"/>
            </a:ln>
          </c:spPr>
          <c:invertIfNegative val="0"/>
          <c:cat>
            <c:strRef>
              <c:f>[2]高校ｸﾞﾗﾌ!$L$4:$L$38</c:f>
              <c:strCache>
                <c:ptCount val="35"/>
                <c:pt idx="0">
                  <c:v>30</c:v>
                </c:pt>
                <c:pt idx="1">
                  <c:v>35</c:v>
                </c:pt>
                <c:pt idx="2">
                  <c:v>40</c:v>
                </c:pt>
                <c:pt idx="3">
                  <c:v>45</c:v>
                </c:pt>
                <c:pt idx="4">
                  <c:v>50</c:v>
                </c:pt>
                <c:pt idx="5">
                  <c:v>55</c:v>
                </c:pt>
                <c:pt idx="6">
                  <c:v>60</c:v>
                </c:pt>
                <c:pt idx="7">
                  <c:v>元</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Cache>
            </c:strRef>
          </c:cat>
          <c:val>
            <c:numRef>
              <c:f>[2]高校ｸﾞﾗﾌ!$N$4:$N$38</c:f>
              <c:numCache>
                <c:formatCode>General</c:formatCode>
                <c:ptCount val="35"/>
                <c:pt idx="0">
                  <c:v>31503</c:v>
                </c:pt>
                <c:pt idx="1">
                  <c:v>32462</c:v>
                </c:pt>
                <c:pt idx="2">
                  <c:v>47764</c:v>
                </c:pt>
                <c:pt idx="3">
                  <c:v>42749</c:v>
                </c:pt>
                <c:pt idx="4">
                  <c:v>42211</c:v>
                </c:pt>
                <c:pt idx="5">
                  <c:v>41132</c:v>
                </c:pt>
                <c:pt idx="6">
                  <c:v>43155</c:v>
                </c:pt>
                <c:pt idx="7">
                  <c:v>46697</c:v>
                </c:pt>
                <c:pt idx="8">
                  <c:v>47255</c:v>
                </c:pt>
                <c:pt idx="9">
                  <c:v>47480</c:v>
                </c:pt>
                <c:pt idx="10">
                  <c:v>47491</c:v>
                </c:pt>
                <c:pt idx="11">
                  <c:v>47341</c:v>
                </c:pt>
                <c:pt idx="12">
                  <c:v>47150</c:v>
                </c:pt>
                <c:pt idx="13">
                  <c:v>46725</c:v>
                </c:pt>
                <c:pt idx="14">
                  <c:v>45531</c:v>
                </c:pt>
                <c:pt idx="15">
                  <c:v>44123</c:v>
                </c:pt>
                <c:pt idx="16">
                  <c:v>43484</c:v>
                </c:pt>
                <c:pt idx="17">
                  <c:v>42971</c:v>
                </c:pt>
                <c:pt idx="18">
                  <c:v>42620</c:v>
                </c:pt>
                <c:pt idx="19">
                  <c:v>41321</c:v>
                </c:pt>
                <c:pt idx="20">
                  <c:v>40266</c:v>
                </c:pt>
                <c:pt idx="21">
                  <c:v>38956</c:v>
                </c:pt>
                <c:pt idx="22">
                  <c:v>37770</c:v>
                </c:pt>
                <c:pt idx="23">
                  <c:v>36319</c:v>
                </c:pt>
                <c:pt idx="24">
                  <c:v>35040</c:v>
                </c:pt>
                <c:pt idx="25">
                  <c:v>33850</c:v>
                </c:pt>
                <c:pt idx="26">
                  <c:v>32984</c:v>
                </c:pt>
                <c:pt idx="27">
                  <c:v>32202</c:v>
                </c:pt>
                <c:pt idx="28">
                  <c:v>31935</c:v>
                </c:pt>
                <c:pt idx="29">
                  <c:v>31547</c:v>
                </c:pt>
                <c:pt idx="30">
                  <c:v>31496</c:v>
                </c:pt>
                <c:pt idx="31">
                  <c:v>31145</c:v>
                </c:pt>
                <c:pt idx="32">
                  <c:v>31100</c:v>
                </c:pt>
                <c:pt idx="33">
                  <c:v>31083</c:v>
                </c:pt>
                <c:pt idx="34">
                  <c:v>31088</c:v>
                </c:pt>
              </c:numCache>
            </c:numRef>
          </c:val>
        </c:ser>
        <c:ser>
          <c:idx val="0"/>
          <c:order val="1"/>
          <c:tx>
            <c:strRef>
              <c:f>[2]高校ｸﾞﾗﾌ!$O$3</c:f>
              <c:strCache>
                <c:ptCount val="1"/>
                <c:pt idx="0">
                  <c:v>女</c:v>
                </c:pt>
              </c:strCache>
            </c:strRef>
          </c:tx>
          <c:spPr>
            <a:solidFill>
              <a:schemeClr val="tx2">
                <a:lumMod val="20000"/>
                <a:lumOff val="80000"/>
              </a:schemeClr>
            </a:solidFill>
            <a:ln w="12700">
              <a:solidFill>
                <a:srgbClr val="000000"/>
              </a:solidFill>
              <a:prstDash val="solid"/>
            </a:ln>
          </c:spPr>
          <c:invertIfNegative val="0"/>
          <c:cat>
            <c:strRef>
              <c:f>[2]高校ｸﾞﾗﾌ!$L$4:$L$38</c:f>
              <c:strCache>
                <c:ptCount val="35"/>
                <c:pt idx="0">
                  <c:v>30</c:v>
                </c:pt>
                <c:pt idx="1">
                  <c:v>35</c:v>
                </c:pt>
                <c:pt idx="2">
                  <c:v>40</c:v>
                </c:pt>
                <c:pt idx="3">
                  <c:v>45</c:v>
                </c:pt>
                <c:pt idx="4">
                  <c:v>50</c:v>
                </c:pt>
                <c:pt idx="5">
                  <c:v>55</c:v>
                </c:pt>
                <c:pt idx="6">
                  <c:v>60</c:v>
                </c:pt>
                <c:pt idx="7">
                  <c:v>元</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Cache>
            </c:strRef>
          </c:cat>
          <c:val>
            <c:numRef>
              <c:f>[2]高校ｸﾞﾗﾌ!$O$4:$O$38</c:f>
              <c:numCache>
                <c:formatCode>General</c:formatCode>
                <c:ptCount val="35"/>
                <c:pt idx="0">
                  <c:v>23760</c:v>
                </c:pt>
                <c:pt idx="1">
                  <c:v>28380</c:v>
                </c:pt>
                <c:pt idx="2">
                  <c:v>44768</c:v>
                </c:pt>
                <c:pt idx="3">
                  <c:v>40710</c:v>
                </c:pt>
                <c:pt idx="4">
                  <c:v>41220</c:v>
                </c:pt>
                <c:pt idx="5">
                  <c:v>40261</c:v>
                </c:pt>
                <c:pt idx="6">
                  <c:v>42232</c:v>
                </c:pt>
                <c:pt idx="7">
                  <c:v>46280</c:v>
                </c:pt>
                <c:pt idx="8">
                  <c:v>46819</c:v>
                </c:pt>
                <c:pt idx="9">
                  <c:v>46618</c:v>
                </c:pt>
                <c:pt idx="10">
                  <c:v>46239</c:v>
                </c:pt>
                <c:pt idx="11">
                  <c:v>45555</c:v>
                </c:pt>
                <c:pt idx="12">
                  <c:v>45471</c:v>
                </c:pt>
                <c:pt idx="13">
                  <c:v>45273</c:v>
                </c:pt>
                <c:pt idx="14">
                  <c:v>44735</c:v>
                </c:pt>
                <c:pt idx="15">
                  <c:v>43947</c:v>
                </c:pt>
                <c:pt idx="16">
                  <c:v>43265</c:v>
                </c:pt>
                <c:pt idx="17">
                  <c:v>43021</c:v>
                </c:pt>
                <c:pt idx="18">
                  <c:v>42373</c:v>
                </c:pt>
                <c:pt idx="19">
                  <c:v>41084</c:v>
                </c:pt>
                <c:pt idx="20">
                  <c:v>39456</c:v>
                </c:pt>
                <c:pt idx="21">
                  <c:v>37956</c:v>
                </c:pt>
                <c:pt idx="22">
                  <c:v>36717</c:v>
                </c:pt>
                <c:pt idx="23">
                  <c:v>35458</c:v>
                </c:pt>
                <c:pt idx="24">
                  <c:v>34097</c:v>
                </c:pt>
                <c:pt idx="25">
                  <c:v>33268</c:v>
                </c:pt>
                <c:pt idx="26">
                  <c:v>32551</c:v>
                </c:pt>
                <c:pt idx="27">
                  <c:v>31846</c:v>
                </c:pt>
                <c:pt idx="28">
                  <c:v>31512</c:v>
                </c:pt>
                <c:pt idx="29">
                  <c:v>31008</c:v>
                </c:pt>
                <c:pt idx="30">
                  <c:v>30928</c:v>
                </c:pt>
                <c:pt idx="31">
                  <c:v>30427</c:v>
                </c:pt>
                <c:pt idx="32">
                  <c:v>30483</c:v>
                </c:pt>
                <c:pt idx="33">
                  <c:v>30283</c:v>
                </c:pt>
                <c:pt idx="34">
                  <c:v>30257</c:v>
                </c:pt>
              </c:numCache>
            </c:numRef>
          </c:val>
        </c:ser>
        <c:dLbls>
          <c:showLegendKey val="0"/>
          <c:showVal val="0"/>
          <c:showCatName val="0"/>
          <c:showSerName val="0"/>
          <c:showPercent val="0"/>
          <c:showBubbleSize val="0"/>
        </c:dLbls>
        <c:gapWidth val="25"/>
        <c:overlap val="100"/>
        <c:axId val="399332984"/>
        <c:axId val="399333376"/>
      </c:barChart>
      <c:lineChart>
        <c:grouping val="standard"/>
        <c:varyColors val="0"/>
        <c:ser>
          <c:idx val="2"/>
          <c:order val="2"/>
          <c:tx>
            <c:v>一人当たりの生徒数</c:v>
          </c:tx>
          <c:spPr>
            <a:ln w="25400">
              <a:solidFill>
                <a:srgbClr val="000000"/>
              </a:solidFill>
              <a:prstDash val="solid"/>
            </a:ln>
          </c:spPr>
          <c:marker>
            <c:symbol val="triangle"/>
            <c:size val="6"/>
            <c:spPr>
              <a:solidFill>
                <a:srgbClr val="000000"/>
              </a:solidFill>
              <a:ln>
                <a:solidFill>
                  <a:srgbClr val="000000"/>
                </a:solidFill>
                <a:prstDash val="solid"/>
              </a:ln>
            </c:spPr>
          </c:marker>
          <c:val>
            <c:numRef>
              <c:f>[2]高校ｸﾞﾗﾌ!$Q$4:$Q$38</c:f>
              <c:numCache>
                <c:formatCode>General</c:formatCode>
                <c:ptCount val="35"/>
                <c:pt idx="0">
                  <c:v>23.576365187713311</c:v>
                </c:pt>
                <c:pt idx="1">
                  <c:v>23.600465477114042</c:v>
                </c:pt>
                <c:pt idx="2">
                  <c:v>25.36513157894737</c:v>
                </c:pt>
                <c:pt idx="3">
                  <c:v>21.49343291269637</c:v>
                </c:pt>
                <c:pt idx="4">
                  <c:v>19.836186400380409</c:v>
                </c:pt>
                <c:pt idx="5">
                  <c:v>18.659559834938101</c:v>
                </c:pt>
                <c:pt idx="6">
                  <c:v>18.522125813449023</c:v>
                </c:pt>
                <c:pt idx="7">
                  <c:v>19.017590509306608</c:v>
                </c:pt>
                <c:pt idx="8">
                  <c:v>19.024064711830132</c:v>
                </c:pt>
                <c:pt idx="9">
                  <c:v>18.65543219666931</c:v>
                </c:pt>
                <c:pt idx="10">
                  <c:v>18.33170350088011</c:v>
                </c:pt>
                <c:pt idx="11">
                  <c:v>17.902486028136444</c:v>
                </c:pt>
                <c:pt idx="12">
                  <c:v>17.578477889542608</c:v>
                </c:pt>
                <c:pt idx="13">
                  <c:v>17.141419787590834</c:v>
                </c:pt>
                <c:pt idx="14">
                  <c:v>16.862693816551467</c:v>
                </c:pt>
                <c:pt idx="15">
                  <c:v>16.237094395280234</c:v>
                </c:pt>
                <c:pt idx="16">
                  <c:v>15.923091042584435</c:v>
                </c:pt>
                <c:pt idx="17">
                  <c:v>15.862755949086884</c:v>
                </c:pt>
                <c:pt idx="18">
                  <c:v>15.833271236959762</c:v>
                </c:pt>
                <c:pt idx="19">
                  <c:v>15.460600375234522</c:v>
                </c:pt>
                <c:pt idx="20">
                  <c:v>15.096004544593827</c:v>
                </c:pt>
                <c:pt idx="21">
                  <c:v>14.7</c:v>
                </c:pt>
                <c:pt idx="22">
                  <c:v>14.3</c:v>
                </c:pt>
                <c:pt idx="23">
                  <c:v>14</c:v>
                </c:pt>
                <c:pt idx="24">
                  <c:v>13.7</c:v>
                </c:pt>
                <c:pt idx="25">
                  <c:v>13.5</c:v>
                </c:pt>
                <c:pt idx="26">
                  <c:v>13.5</c:v>
                </c:pt>
                <c:pt idx="27">
                  <c:v>13.5</c:v>
                </c:pt>
                <c:pt idx="28">
                  <c:v>13.594814656095993</c:v>
                </c:pt>
                <c:pt idx="29">
                  <c:v>13.516637856525497</c:v>
                </c:pt>
                <c:pt idx="30">
                  <c:v>13.488331892826276</c:v>
                </c:pt>
                <c:pt idx="31">
                  <c:v>13.359080060750705</c:v>
                </c:pt>
                <c:pt idx="32">
                  <c:v>13.466652088344631</c:v>
                </c:pt>
                <c:pt idx="33">
                  <c:v>13.354951033732318</c:v>
                </c:pt>
                <c:pt idx="34">
                  <c:v>13.464661984196663</c:v>
                </c:pt>
              </c:numCache>
            </c:numRef>
          </c:val>
          <c:smooth val="0"/>
        </c:ser>
        <c:dLbls>
          <c:showLegendKey val="0"/>
          <c:showVal val="0"/>
          <c:showCatName val="0"/>
          <c:showSerName val="0"/>
          <c:showPercent val="0"/>
          <c:showBubbleSize val="0"/>
        </c:dLbls>
        <c:marker val="1"/>
        <c:smooth val="0"/>
        <c:axId val="399333768"/>
        <c:axId val="399334160"/>
      </c:lineChart>
      <c:catAx>
        <c:axId val="3993329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9333376"/>
        <c:crosses val="autoZero"/>
        <c:auto val="0"/>
        <c:lblAlgn val="ctr"/>
        <c:lblOffset val="100"/>
        <c:tickLblSkip val="1"/>
        <c:tickMarkSkip val="1"/>
        <c:noMultiLvlLbl val="0"/>
      </c:catAx>
      <c:valAx>
        <c:axId val="399333376"/>
        <c:scaling>
          <c:orientation val="minMax"/>
          <c:max val="120000"/>
        </c:scaling>
        <c:delete val="0"/>
        <c:axPos val="l"/>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9332984"/>
        <c:crosses val="autoZero"/>
        <c:crossBetween val="between"/>
      </c:valAx>
      <c:catAx>
        <c:axId val="399333768"/>
        <c:scaling>
          <c:orientation val="minMax"/>
        </c:scaling>
        <c:delete val="1"/>
        <c:axPos val="b"/>
        <c:majorTickMark val="out"/>
        <c:minorTickMark val="none"/>
        <c:tickLblPos val="nextTo"/>
        <c:crossAx val="399334160"/>
        <c:crosses val="autoZero"/>
        <c:auto val="0"/>
        <c:lblAlgn val="ctr"/>
        <c:lblOffset val="100"/>
        <c:noMultiLvlLbl val="0"/>
      </c:catAx>
      <c:valAx>
        <c:axId val="39933416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9333768"/>
        <c:crosses val="max"/>
        <c:crossBetween val="between"/>
      </c:valAx>
      <c:spPr>
        <a:solidFill>
          <a:srgbClr val="FFFFFF"/>
        </a:solidFill>
        <a:ln w="12700">
          <a:solidFill>
            <a:srgbClr val="FFFFFF"/>
          </a:solidFill>
          <a:prstDash val="solid"/>
        </a:ln>
      </c:spPr>
    </c:plotArea>
    <c:legend>
      <c:legendPos val="r"/>
      <c:legendEntry>
        <c:idx val="0"/>
        <c:txPr>
          <a:bodyPr/>
          <a:lstStyle/>
          <a:p>
            <a:pPr>
              <a:defRPr sz="900"/>
            </a:pPr>
            <a:endParaRPr lang="ja-JP"/>
          </a:p>
        </c:txPr>
      </c:legendEntry>
      <c:legendEntry>
        <c:idx val="1"/>
        <c:txPr>
          <a:bodyPr/>
          <a:lstStyle/>
          <a:p>
            <a:pPr>
              <a:defRPr sz="900"/>
            </a:pPr>
            <a:endParaRPr lang="ja-JP"/>
          </a:p>
        </c:txPr>
      </c:legendEntry>
      <c:legendEntry>
        <c:idx val="2"/>
        <c:txPr>
          <a:bodyPr/>
          <a:lstStyle/>
          <a:p>
            <a:pPr>
              <a:defRPr sz="900"/>
            </a:pPr>
            <a:endParaRPr lang="ja-JP"/>
          </a:p>
        </c:txPr>
      </c:legendEntry>
      <c:layout>
        <c:manualLayout>
          <c:xMode val="edge"/>
          <c:yMode val="edge"/>
          <c:x val="0.61471267431486443"/>
          <c:y val="0.11220512820512821"/>
          <c:w val="0.19863902061607608"/>
          <c:h val="0.13107692307692306"/>
        </c:manualLayout>
      </c:layout>
      <c:overlay val="0"/>
    </c:legend>
    <c:plotVisOnly val="1"/>
    <c:dispBlanksAs val="gap"/>
    <c:showDLblsOverMax val="0"/>
  </c:chart>
  <c:spPr>
    <a:solidFill>
      <a:srgbClr val="FFFFFF"/>
    </a:solidFill>
    <a:ln w="12700">
      <a:solidFill>
        <a:srgbClr val="FFFFFF"/>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60773480662985"/>
          <c:y val="0.21802325581395349"/>
          <c:w val="0.72928176795580113"/>
          <c:h val="0.76744186046511631"/>
        </c:manualLayout>
      </c:layout>
      <c:pieChart>
        <c:varyColors val="1"/>
        <c:ser>
          <c:idx val="1"/>
          <c:order val="0"/>
          <c:spPr>
            <a:pattFill prst="pct5"/>
            <a:ln>
              <a:solidFill>
                <a:schemeClr val="tx1"/>
              </a:solidFill>
            </a:ln>
          </c:spPr>
          <c:dPt>
            <c:idx val="0"/>
            <c:bubble3D val="0"/>
            <c:spPr>
              <a:solidFill>
                <a:schemeClr val="tx2">
                  <a:lumMod val="20000"/>
                  <a:lumOff val="80000"/>
                </a:schemeClr>
              </a:solidFill>
              <a:ln>
                <a:solidFill>
                  <a:schemeClr val="tx1"/>
                </a:solidFill>
              </a:ln>
            </c:spPr>
          </c:dPt>
          <c:dPt>
            <c:idx val="1"/>
            <c:bubble3D val="0"/>
          </c:dPt>
          <c:dPt>
            <c:idx val="2"/>
            <c:bubble3D val="0"/>
            <c:spPr>
              <a:solidFill>
                <a:schemeClr val="accent5">
                  <a:lumMod val="20000"/>
                  <a:lumOff val="80000"/>
                </a:schemeClr>
              </a:solidFill>
              <a:ln>
                <a:solidFill>
                  <a:schemeClr val="tx1"/>
                </a:solidFill>
              </a:ln>
            </c:spPr>
          </c:dPt>
          <c:dPt>
            <c:idx val="3"/>
            <c:bubble3D val="0"/>
            <c:spPr>
              <a:pattFill prst="openDmnd"/>
              <a:ln>
                <a:solidFill>
                  <a:schemeClr val="tx1"/>
                </a:solidFill>
              </a:ln>
            </c:spPr>
          </c:dPt>
          <c:dPt>
            <c:idx val="4"/>
            <c:bubble3D val="0"/>
            <c:spPr>
              <a:pattFill prst="pct70"/>
              <a:ln>
                <a:solidFill>
                  <a:schemeClr val="tx1"/>
                </a:solidFill>
              </a:ln>
            </c:spPr>
          </c:dPt>
          <c:dPt>
            <c:idx val="5"/>
            <c:bubble3D val="0"/>
            <c:spPr>
              <a:pattFill prst="horz"/>
              <a:ln>
                <a:solidFill>
                  <a:schemeClr val="tx1"/>
                </a:solidFill>
              </a:ln>
            </c:spPr>
          </c:dPt>
          <c:dPt>
            <c:idx val="6"/>
            <c:bubble3D val="0"/>
            <c:spPr>
              <a:pattFill prst="ltDnDiag"/>
              <a:ln>
                <a:solidFill>
                  <a:schemeClr val="tx1"/>
                </a:solidFill>
              </a:ln>
            </c:spPr>
          </c:dPt>
          <c:dPt>
            <c:idx val="7"/>
            <c:bubble3D val="0"/>
            <c:spPr>
              <a:solidFill>
                <a:schemeClr val="accent3">
                  <a:lumMod val="50000"/>
                </a:schemeClr>
              </a:solidFill>
              <a:ln>
                <a:solidFill>
                  <a:schemeClr val="tx1"/>
                </a:solidFill>
              </a:ln>
            </c:spPr>
          </c:dPt>
          <c:dPt>
            <c:idx val="8"/>
            <c:bubble3D val="0"/>
            <c:spPr>
              <a:pattFill prst="upDiag"/>
              <a:ln>
                <a:solidFill>
                  <a:schemeClr val="tx1"/>
                </a:solidFill>
              </a:ln>
            </c:spPr>
          </c:dPt>
          <c:dPt>
            <c:idx val="9"/>
            <c:bubble3D val="0"/>
          </c:dPt>
          <c:dLbls>
            <c:dLbl>
              <c:idx val="0"/>
              <c:layout>
                <c:manualLayout>
                  <c:x val="-0.20626151012891344"/>
                  <c:y val="-7.9473615521816685E-2"/>
                </c:manualLayout>
              </c:layout>
              <c:tx>
                <c:rich>
                  <a:bodyPr/>
                  <a:lstStyle/>
                  <a:p>
                    <a:fld id="{65A8BA30-D37A-4C6C-9A65-6FBBC55CD6B9}" type="CATEGORYNAME">
                      <a:rPr lang="ja-JP" altLang="en-US"/>
                      <a:pPr/>
                      <a:t>[分類名]</a:t>
                    </a:fld>
                    <a:r>
                      <a:rPr lang="en-US" altLang="ja-JP" baseline="0"/>
                      <a:t>, </a:t>
                    </a:r>
                  </a:p>
                  <a:p>
                    <a:fld id="{3ABE7037-21DE-4BB7-9134-33ACBD546AD9}" type="VALUE">
                      <a:rPr lang="en-US" altLang="ja-JP" baseline="0"/>
                      <a:pPr/>
                      <a:t>[値]</a:t>
                    </a:fld>
                    <a:r>
                      <a:rPr lang="ja-JP" altLang="en-US" baseline="0"/>
                      <a:t>人</a:t>
                    </a:r>
                    <a:r>
                      <a:rPr lang="en-US" altLang="ja-JP" baseline="0"/>
                      <a:t>, </a:t>
                    </a:r>
                  </a:p>
                  <a:p>
                    <a:r>
                      <a:rPr lang="en-US" altLang="ja-JP"/>
                      <a:t>72.9%</a:t>
                    </a:r>
                  </a:p>
                </c:rich>
              </c:tx>
              <c:dLblPos val="bestFit"/>
              <c:showLegendKey val="0"/>
              <c:showVal val="1"/>
              <c:showCatName val="1"/>
              <c:showSerName val="0"/>
              <c:showPercent val="0"/>
              <c:showBubbleSize val="0"/>
              <c:extLst>
                <c:ext xmlns:c15="http://schemas.microsoft.com/office/drawing/2012/chart" uri="{CE6537A1-D6FC-4f65-9D91-7224C49458BB}">
                  <c15:layout>
                    <c:manualLayout>
                      <c:w val="0.1694290976058932"/>
                      <c:h val="0.12430939226519337"/>
                    </c:manualLayout>
                  </c15:layout>
                  <c15:dlblFieldTable/>
                  <c15:showDataLabelsRange val="0"/>
                </c:ext>
              </c:extLst>
            </c:dLbl>
            <c:dLbl>
              <c:idx val="1"/>
              <c:layout>
                <c:manualLayout>
                  <c:x val="-2.2996621278693757E-2"/>
                  <c:y val="0.12455764852597852"/>
                </c:manualLayout>
              </c:layout>
              <c:tx>
                <c:rich>
                  <a:bodyPr/>
                  <a:lstStyle/>
                  <a:p>
                    <a:fld id="{A9FF14EA-9AFC-458B-A59A-99029A326DE5}" type="CATEGORYNAME">
                      <a:rPr lang="ja-JP" altLang="en-US"/>
                      <a:pPr/>
                      <a:t>[分類名]</a:t>
                    </a:fld>
                    <a:r>
                      <a:rPr lang="en-US" altLang="ja-JP" baseline="0"/>
                      <a:t>,</a:t>
                    </a:r>
                  </a:p>
                  <a:p>
                    <a:r>
                      <a:rPr lang="en-US" altLang="ja-JP" baseline="0"/>
                      <a:t> </a:t>
                    </a:r>
                    <a:fld id="{168402F7-ABD5-4578-9DE1-0AA0EC810EFD}" type="VALUE">
                      <a:rPr lang="en-US" altLang="ja-JP" baseline="0"/>
                      <a:pPr/>
                      <a:t>[値]</a:t>
                    </a:fld>
                    <a:r>
                      <a:rPr lang="ja-JP" altLang="en-US" baseline="0"/>
                      <a:t>人</a:t>
                    </a:r>
                    <a:r>
                      <a:rPr lang="en-US" altLang="ja-JP" baseline="0"/>
                      <a:t>, </a:t>
                    </a:r>
                  </a:p>
                  <a:p>
                    <a:r>
                      <a:rPr lang="en-US" altLang="ja-JP"/>
                      <a:t>8.3%</a:t>
                    </a:r>
                  </a:p>
                  <a:p>
                    <a:endParaRPr lang="ja-JP" altLang="en-US"/>
                  </a:p>
                </c:rich>
              </c:tx>
              <c:dLblPos val="bestFit"/>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2"/>
              <c:layout>
                <c:manualLayout>
                  <c:x val="-6.9393570278853262E-2"/>
                  <c:y val="8.9717086469163737E-2"/>
                </c:manualLayout>
              </c:layout>
              <c:tx>
                <c:rich>
                  <a:bodyPr/>
                  <a:lstStyle/>
                  <a:p>
                    <a:fld id="{97440130-D77E-4E13-9130-F3679A9C6F8C}" type="CATEGORYNAME">
                      <a:rPr lang="ja-JP" altLang="en-US"/>
                      <a:pPr/>
                      <a:t>[分類名]</a:t>
                    </a:fld>
                    <a:r>
                      <a:rPr lang="en-US" altLang="ja-JP" baseline="0"/>
                      <a:t>,</a:t>
                    </a:r>
                  </a:p>
                  <a:p>
                    <a:r>
                      <a:rPr lang="en-US" altLang="ja-JP" baseline="0"/>
                      <a:t> </a:t>
                    </a:r>
                    <a:fld id="{15F79DDE-3B5B-4F78-BC9F-D6899FA6EB73}" type="VALUE">
                      <a:rPr lang="en-US" altLang="ja-JP" baseline="0"/>
                      <a:pPr/>
                      <a:t>[値]</a:t>
                    </a:fld>
                    <a:r>
                      <a:rPr lang="ja-JP" altLang="en-US" baseline="0"/>
                      <a:t>人</a:t>
                    </a:r>
                    <a:r>
                      <a:rPr lang="en-US" altLang="ja-JP" baseline="0"/>
                      <a:t>,</a:t>
                    </a:r>
                  </a:p>
                  <a:p>
                    <a:r>
                      <a:rPr lang="en-US" altLang="ja-JP" baseline="0"/>
                      <a:t> 6.0%</a:t>
                    </a:r>
                  </a:p>
                </c:rich>
              </c:tx>
              <c:dLblPos val="bestFit"/>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3"/>
              <c:layout>
                <c:manualLayout>
                  <c:x val="-4.5426980467220601E-2"/>
                  <c:y val="5.1917750612665133E-2"/>
                </c:manualLayout>
              </c:layout>
              <c:tx>
                <c:rich>
                  <a:bodyPr/>
                  <a:lstStyle/>
                  <a:p>
                    <a:fld id="{2AF33175-7E99-4A72-9688-D65E9F0E145F}" type="CATEGORYNAME">
                      <a:rPr lang="ja-JP" altLang="en-US"/>
                      <a:pPr/>
                      <a:t>[分類名]</a:t>
                    </a:fld>
                    <a:r>
                      <a:rPr lang="en-US" altLang="ja-JP" baseline="0"/>
                      <a:t>,</a:t>
                    </a:r>
                  </a:p>
                  <a:p>
                    <a:r>
                      <a:rPr lang="en-US" altLang="ja-JP" baseline="0"/>
                      <a:t> </a:t>
                    </a:r>
                    <a:fld id="{FD385B9C-00D5-4366-AB5C-165D77C0CB53}" type="VALUE">
                      <a:rPr lang="en-US" altLang="ja-JP" baseline="0"/>
                      <a:pPr/>
                      <a:t>[値]</a:t>
                    </a:fld>
                    <a:r>
                      <a:rPr lang="ja-JP" altLang="en-US" baseline="0"/>
                      <a:t>人</a:t>
                    </a:r>
                    <a:r>
                      <a:rPr lang="en-US" altLang="ja-JP" baseline="0"/>
                      <a:t>,</a:t>
                    </a:r>
                  </a:p>
                  <a:p>
                    <a:r>
                      <a:rPr lang="en-US" altLang="ja-JP" baseline="0"/>
                      <a:t> 4.4%</a:t>
                    </a:r>
                  </a:p>
                </c:rich>
              </c:tx>
              <c:dLblPos val="bestFit"/>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4"/>
              <c:layout>
                <c:manualLayout>
                  <c:x val="-0.20467945650440103"/>
                  <c:y val="-6.289380954452517E-2"/>
                </c:manualLayout>
              </c:layout>
              <c:tx>
                <c:rich>
                  <a:bodyPr/>
                  <a:lstStyle/>
                  <a:p>
                    <a:fld id="{702C88F5-B9FA-4414-AE2E-D5F7719C0267}" type="CATEGORYNAME">
                      <a:rPr lang="ja-JP" altLang="en-US"/>
                      <a:pPr/>
                      <a:t>[分類名]</a:t>
                    </a:fld>
                    <a:r>
                      <a:rPr lang="en-US" altLang="ja-JP" baseline="0"/>
                      <a:t>, </a:t>
                    </a:r>
                  </a:p>
                  <a:p>
                    <a:fld id="{B1EDE608-8A03-4BD8-B60A-B28BACC20660}" type="VALUE">
                      <a:rPr lang="en-US" altLang="ja-JP" baseline="0"/>
                      <a:pPr/>
                      <a:t>[値]</a:t>
                    </a:fld>
                    <a:r>
                      <a:rPr lang="ja-JP" altLang="en-US" baseline="0"/>
                      <a:t>人</a:t>
                    </a:r>
                    <a:r>
                      <a:rPr lang="en-US" altLang="ja-JP" baseline="0"/>
                      <a:t>, </a:t>
                    </a:r>
                  </a:p>
                  <a:p>
                    <a:r>
                      <a:rPr lang="en-US" altLang="ja-JP"/>
                      <a:t>3.2%</a:t>
                    </a:r>
                  </a:p>
                  <a:p>
                    <a:endParaRPr lang="ja-JP" altLang="en-US"/>
                  </a:p>
                </c:rich>
              </c:tx>
              <c:dLblPos val="bestFit"/>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5"/>
              <c:layout>
                <c:manualLayout>
                  <c:x val="-9.6171459230579598E-2"/>
                  <c:y val="-8.0774060700975911E-2"/>
                </c:manualLayout>
              </c:layout>
              <c:tx>
                <c:rich>
                  <a:bodyPr/>
                  <a:lstStyle/>
                  <a:p>
                    <a:fld id="{BA586780-A33D-45E0-BA21-231940627E42}" type="CATEGORYNAME">
                      <a:rPr lang="ja-JP" altLang="en-US"/>
                      <a:pPr/>
                      <a:t>[分類名]</a:t>
                    </a:fld>
                    <a:r>
                      <a:rPr lang="en-US" altLang="ja-JP" baseline="0"/>
                      <a:t>,</a:t>
                    </a:r>
                  </a:p>
                  <a:p>
                    <a:r>
                      <a:rPr lang="en-US" altLang="ja-JP" baseline="0"/>
                      <a:t> </a:t>
                    </a:r>
                    <a:fld id="{2D1C5CA7-326B-4647-9373-7F893145E299}" type="VALUE">
                      <a:rPr lang="en-US" altLang="ja-JP" baseline="0"/>
                      <a:pPr/>
                      <a:t>[値]</a:t>
                    </a:fld>
                    <a:r>
                      <a:rPr lang="ja-JP" altLang="en-US" baseline="0"/>
                      <a:t>人</a:t>
                    </a:r>
                    <a:r>
                      <a:rPr lang="en-US" altLang="ja-JP" baseline="0"/>
                      <a:t>,</a:t>
                    </a:r>
                  </a:p>
                  <a:p>
                    <a:r>
                      <a:rPr lang="en-US" altLang="ja-JP" baseline="0"/>
                      <a:t> 1.0%</a:t>
                    </a:r>
                  </a:p>
                </c:rich>
              </c:tx>
              <c:dLblPos val="bestFit"/>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6"/>
              <c:layout>
                <c:manualLayout>
                  <c:x val="1.1826974666840004E-3"/>
                  <c:y val="-4.5850553211235344E-2"/>
                </c:manualLayout>
              </c:layout>
              <c:tx>
                <c:rich>
                  <a:bodyPr/>
                  <a:lstStyle/>
                  <a:p>
                    <a:fld id="{914D2BE5-A802-480B-AEC2-F18AC915BE4A}" type="CATEGORYNAME">
                      <a:rPr lang="ja-JP" altLang="en-US"/>
                      <a:pPr/>
                      <a:t>[分類名]</a:t>
                    </a:fld>
                    <a:r>
                      <a:rPr lang="en-US" altLang="ja-JP" baseline="0"/>
                      <a:t>, </a:t>
                    </a:r>
                  </a:p>
                  <a:p>
                    <a:fld id="{A54538D0-7443-4909-992D-35C12AB3031C}" type="VALUE">
                      <a:rPr lang="en-US" altLang="ja-JP" baseline="0"/>
                      <a:pPr/>
                      <a:t>[値]</a:t>
                    </a:fld>
                    <a:r>
                      <a:rPr lang="ja-JP" altLang="en-US" baseline="0"/>
                      <a:t>人</a:t>
                    </a:r>
                    <a:r>
                      <a:rPr lang="en-US" altLang="ja-JP" baseline="0"/>
                      <a:t>, </a:t>
                    </a:r>
                  </a:p>
                  <a:p>
                    <a:r>
                      <a:rPr lang="en-US" altLang="ja-JP"/>
                      <a:t>1.0%</a:t>
                    </a:r>
                  </a:p>
                </c:rich>
              </c:tx>
              <c:dLblPos val="bestFit"/>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7"/>
              <c:layout>
                <c:manualLayout>
                  <c:x val="0.11069764069546549"/>
                  <c:y val="-5.4609706935804296E-2"/>
                </c:manualLayout>
              </c:layout>
              <c:tx>
                <c:rich>
                  <a:bodyPr/>
                  <a:lstStyle/>
                  <a:p>
                    <a:fld id="{3C2FF01F-75EF-445D-9455-8E6D113AEEC4}" type="CATEGORYNAME">
                      <a:rPr lang="ja-JP" altLang="en-US"/>
                      <a:pPr/>
                      <a:t>[分類名]</a:t>
                    </a:fld>
                    <a:r>
                      <a:rPr lang="en-US" altLang="ja-JP" baseline="0"/>
                      <a:t>,</a:t>
                    </a:r>
                  </a:p>
                  <a:p>
                    <a:r>
                      <a:rPr lang="en-US" altLang="ja-JP" baseline="0"/>
                      <a:t> </a:t>
                    </a:r>
                    <a:fld id="{BFD58FDD-66A4-44EA-BA6C-6306798EF848}" type="VALUE">
                      <a:rPr lang="en-US" altLang="ja-JP" baseline="0"/>
                      <a:pPr/>
                      <a:t>[値]</a:t>
                    </a:fld>
                    <a:r>
                      <a:rPr lang="ja-JP" altLang="en-US" baseline="0"/>
                      <a:t>人</a:t>
                    </a:r>
                    <a:r>
                      <a:rPr lang="en-US" altLang="ja-JP" baseline="0"/>
                      <a:t>,</a:t>
                    </a:r>
                  </a:p>
                  <a:p>
                    <a:r>
                      <a:rPr lang="en-US" altLang="ja-JP" baseline="0"/>
                      <a:t> 0.3%</a:t>
                    </a:r>
                  </a:p>
                </c:rich>
              </c:tx>
              <c:dLblPos val="bestFit"/>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8"/>
              <c:layout>
                <c:manualLayout>
                  <c:x val="0.2562738359362538"/>
                  <c:y val="-6.186656225982802E-2"/>
                </c:manualLayout>
              </c:layout>
              <c:tx>
                <c:rich>
                  <a:bodyPr/>
                  <a:lstStyle/>
                  <a:p>
                    <a:fld id="{24502836-0EB9-4F63-8329-82547D930481}" type="CATEGORYNAME">
                      <a:rPr lang="ja-JP" altLang="en-US"/>
                      <a:pPr/>
                      <a:t>[分類名]</a:t>
                    </a:fld>
                    <a:r>
                      <a:rPr lang="en-US" altLang="ja-JP" baseline="0"/>
                      <a:t>,</a:t>
                    </a:r>
                  </a:p>
                  <a:p>
                    <a:r>
                      <a:rPr lang="en-US" altLang="ja-JP" baseline="0"/>
                      <a:t> </a:t>
                    </a:r>
                    <a:fld id="{B357FEA0-D4A0-445A-B7B1-147BFFBEFCF5}" type="VALUE">
                      <a:rPr lang="en-US" altLang="ja-JP" baseline="0"/>
                      <a:pPr/>
                      <a:t>[値]</a:t>
                    </a:fld>
                    <a:r>
                      <a:rPr lang="ja-JP" altLang="en-US" baseline="0"/>
                      <a:t>人</a:t>
                    </a:r>
                    <a:r>
                      <a:rPr lang="en-US" altLang="ja-JP" baseline="0"/>
                      <a:t>, </a:t>
                    </a:r>
                  </a:p>
                  <a:p>
                    <a:r>
                      <a:rPr lang="en-US" altLang="ja-JP"/>
                      <a:t>0.2%</a:t>
                    </a:r>
                  </a:p>
                </c:rich>
              </c:tx>
              <c:dLblPos val="bestFit"/>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9"/>
              <c:layout>
                <c:manualLayout>
                  <c:x val="0.35638636330679657"/>
                  <c:y val="1.4277635185104625E-3"/>
                </c:manualLayout>
              </c:layout>
              <c:tx>
                <c:rich>
                  <a:bodyPr/>
                  <a:lstStyle/>
                  <a:p>
                    <a:fld id="{6A3898AB-5540-4986-9D07-584F3A373243}" type="CATEGORYNAME">
                      <a:rPr lang="ja-JP" altLang="en-US"/>
                      <a:pPr/>
                      <a:t>[分類名]</a:t>
                    </a:fld>
                    <a:r>
                      <a:rPr lang="en-US" altLang="ja-JP" baseline="0"/>
                      <a:t>,</a:t>
                    </a:r>
                  </a:p>
                  <a:p>
                    <a:r>
                      <a:rPr lang="en-US" altLang="ja-JP" baseline="0"/>
                      <a:t> </a:t>
                    </a:r>
                    <a:fld id="{430028CF-63C2-4F2B-A641-FE3120978CA1}" type="VALUE">
                      <a:rPr lang="en-US" altLang="ja-JP" baseline="0"/>
                      <a:pPr/>
                      <a:t>[値]</a:t>
                    </a:fld>
                    <a:r>
                      <a:rPr lang="ja-JP" altLang="en-US" baseline="0"/>
                      <a:t>人</a:t>
                    </a:r>
                    <a:r>
                      <a:rPr lang="en-US" altLang="ja-JP" baseline="0"/>
                      <a:t>, </a:t>
                    </a:r>
                  </a:p>
                  <a:p>
                    <a:r>
                      <a:rPr lang="en-US" altLang="ja-JP"/>
                      <a:t>2.7%</a:t>
                    </a:r>
                  </a:p>
                </c:rich>
              </c:tx>
              <c:dLblPos val="bestFit"/>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wrap="square" lIns="38100" tIns="19050" rIns="38100" bIns="19050" anchor="ctr">
                <a:spAutoFit/>
              </a:bodyPr>
              <a:lstStyle/>
              <a:p>
                <a:pPr>
                  <a:defRPr sz="800"/>
                </a:pPr>
                <a:endParaRPr lang="ja-JP"/>
              </a:p>
            </c:txPr>
            <c:dLblPos val="bestFit"/>
            <c:showLegendKey val="0"/>
            <c:showVal val="1"/>
            <c:showCatName val="1"/>
            <c:showSerName val="0"/>
            <c:showPercent val="0"/>
            <c:showBubbleSize val="0"/>
            <c:showLeaderLines val="1"/>
            <c:extLst>
              <c:ext xmlns:c15="http://schemas.microsoft.com/office/drawing/2012/chart" uri="{CE6537A1-D6FC-4f65-9D91-7224C49458BB}"/>
            </c:extLst>
          </c:dLbls>
          <c:cat>
            <c:strRef>
              <c:f>[2]高校ｸﾞﾗﾌ!$A$58:$A$67</c:f>
              <c:strCache>
                <c:ptCount val="10"/>
                <c:pt idx="0">
                  <c:v>普通科</c:v>
                </c:pt>
                <c:pt idx="1">
                  <c:v>工業</c:v>
                </c:pt>
                <c:pt idx="2">
                  <c:v>商業</c:v>
                </c:pt>
                <c:pt idx="3">
                  <c:v>総合</c:v>
                </c:pt>
                <c:pt idx="4">
                  <c:v>農業</c:v>
                </c:pt>
                <c:pt idx="5">
                  <c:v>家庭</c:v>
                </c:pt>
                <c:pt idx="6">
                  <c:v>水産</c:v>
                </c:pt>
                <c:pt idx="7">
                  <c:v>福祉</c:v>
                </c:pt>
                <c:pt idx="8">
                  <c:v>看護</c:v>
                </c:pt>
                <c:pt idx="9">
                  <c:v>その他</c:v>
                </c:pt>
              </c:strCache>
            </c:strRef>
          </c:cat>
          <c:val>
            <c:numRef>
              <c:f>[2]高校ｸﾞﾗﾌ!$D$58:$D$67</c:f>
              <c:numCache>
                <c:formatCode>General</c:formatCode>
                <c:ptCount val="10"/>
                <c:pt idx="0">
                  <c:v>43508</c:v>
                </c:pt>
                <c:pt idx="1">
                  <c:v>4956</c:v>
                </c:pt>
                <c:pt idx="2">
                  <c:v>3570</c:v>
                </c:pt>
                <c:pt idx="3">
                  <c:v>2621</c:v>
                </c:pt>
                <c:pt idx="4">
                  <c:v>1930</c:v>
                </c:pt>
                <c:pt idx="5">
                  <c:v>626</c:v>
                </c:pt>
                <c:pt idx="6">
                  <c:v>609</c:v>
                </c:pt>
                <c:pt idx="7">
                  <c:v>167</c:v>
                </c:pt>
                <c:pt idx="8">
                  <c:v>120</c:v>
                </c:pt>
                <c:pt idx="9">
                  <c:v>1587</c:v>
                </c:pt>
              </c:numCache>
            </c:numRef>
          </c:val>
        </c:ser>
        <c:ser>
          <c:idx val="2"/>
          <c:order val="1"/>
          <c:spPr>
            <a:pattFill prst="pct5"/>
            <a:ln>
              <a:solidFill>
                <a:schemeClr val="tx1"/>
              </a:solidFill>
            </a:ln>
          </c:spPr>
          <c:dPt>
            <c:idx val="0"/>
            <c:bubble3D val="0"/>
            <c:spPr>
              <a:solidFill>
                <a:schemeClr val="accent1">
                  <a:lumMod val="60000"/>
                  <a:lumOff val="40000"/>
                </a:schemeClr>
              </a:solidFill>
              <a:ln>
                <a:solidFill>
                  <a:schemeClr val="tx1"/>
                </a:solidFill>
              </a:ln>
            </c:spPr>
          </c:dPt>
          <c:dPt>
            <c:idx val="1"/>
            <c:bubble3D val="0"/>
          </c:dPt>
          <c:dPt>
            <c:idx val="2"/>
            <c:bubble3D val="0"/>
            <c:spPr>
              <a:solidFill>
                <a:schemeClr val="accent5">
                  <a:lumMod val="20000"/>
                  <a:lumOff val="80000"/>
                </a:schemeClr>
              </a:solidFill>
              <a:ln>
                <a:solidFill>
                  <a:schemeClr val="tx1"/>
                </a:solidFill>
              </a:ln>
            </c:spPr>
          </c:dPt>
          <c:dPt>
            <c:idx val="3"/>
            <c:bubble3D val="0"/>
            <c:spPr>
              <a:pattFill prst="openDmnd"/>
              <a:ln>
                <a:solidFill>
                  <a:schemeClr val="tx1"/>
                </a:solidFill>
              </a:ln>
            </c:spPr>
          </c:dPt>
          <c:dPt>
            <c:idx val="4"/>
            <c:bubble3D val="0"/>
            <c:spPr>
              <a:pattFill prst="pct70"/>
              <a:ln>
                <a:solidFill>
                  <a:schemeClr val="tx1"/>
                </a:solidFill>
              </a:ln>
            </c:spPr>
          </c:dPt>
          <c:dPt>
            <c:idx val="5"/>
            <c:bubble3D val="0"/>
            <c:spPr>
              <a:pattFill prst="horz"/>
              <a:ln>
                <a:solidFill>
                  <a:schemeClr val="tx1"/>
                </a:solidFill>
              </a:ln>
            </c:spPr>
          </c:dPt>
          <c:dPt>
            <c:idx val="6"/>
            <c:bubble3D val="0"/>
            <c:spPr>
              <a:pattFill prst="ltDnDiag"/>
              <a:ln>
                <a:solidFill>
                  <a:schemeClr val="tx1"/>
                </a:solidFill>
              </a:ln>
            </c:spPr>
          </c:dPt>
          <c:dPt>
            <c:idx val="7"/>
            <c:bubble3D val="0"/>
            <c:spPr>
              <a:solidFill>
                <a:schemeClr val="accent3">
                  <a:lumMod val="50000"/>
                </a:schemeClr>
              </a:solidFill>
              <a:ln>
                <a:solidFill>
                  <a:schemeClr val="tx1"/>
                </a:solidFill>
              </a:ln>
            </c:spPr>
          </c:dPt>
          <c:dPt>
            <c:idx val="8"/>
            <c:bubble3D val="0"/>
            <c:spPr>
              <a:pattFill prst="upDiag"/>
              <a:ln>
                <a:solidFill>
                  <a:schemeClr val="tx1"/>
                </a:solidFill>
              </a:ln>
            </c:spPr>
          </c:dPt>
          <c:dPt>
            <c:idx val="9"/>
            <c:bubble3D val="0"/>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[3]高校ｸﾞﾗﾌ!$A$58:$A$67</c:f>
              <c:strCache>
                <c:ptCount val="10"/>
                <c:pt idx="0">
                  <c:v>普通科</c:v>
                </c:pt>
                <c:pt idx="1">
                  <c:v>工業</c:v>
                </c:pt>
                <c:pt idx="2">
                  <c:v>商業</c:v>
                </c:pt>
                <c:pt idx="3">
                  <c:v>総合</c:v>
                </c:pt>
                <c:pt idx="4">
                  <c:v>農業</c:v>
                </c:pt>
                <c:pt idx="5">
                  <c:v>家庭</c:v>
                </c:pt>
                <c:pt idx="6">
                  <c:v>水産</c:v>
                </c:pt>
                <c:pt idx="7">
                  <c:v>福祉</c:v>
                </c:pt>
                <c:pt idx="8">
                  <c:v>看護</c:v>
                </c:pt>
                <c:pt idx="9">
                  <c:v>その他</c:v>
                </c:pt>
              </c:strCache>
            </c:strRef>
          </c:cat>
          <c:val>
            <c:numRef>
              <c:f>[3]高校ｸﾞﾗﾌ!$D$58:$D$67</c:f>
              <c:numCache>
                <c:formatCode>General</c:formatCode>
                <c:ptCount val="10"/>
                <c:pt idx="0">
                  <c:v>43508</c:v>
                </c:pt>
                <c:pt idx="1">
                  <c:v>4956</c:v>
                </c:pt>
                <c:pt idx="2">
                  <c:v>3570</c:v>
                </c:pt>
                <c:pt idx="3">
                  <c:v>2621</c:v>
                </c:pt>
                <c:pt idx="4">
                  <c:v>1930</c:v>
                </c:pt>
                <c:pt idx="5">
                  <c:v>626</c:v>
                </c:pt>
                <c:pt idx="6">
                  <c:v>609</c:v>
                </c:pt>
                <c:pt idx="7">
                  <c:v>167</c:v>
                </c:pt>
                <c:pt idx="8">
                  <c:v>120</c:v>
                </c:pt>
                <c:pt idx="9">
                  <c:v>1587</c:v>
                </c:pt>
              </c:numCache>
            </c:numRef>
          </c:val>
        </c:ser>
        <c:ser>
          <c:idx val="3"/>
          <c:order val="2"/>
          <c:spPr>
            <a:pattFill prst="pct5"/>
            <a:ln>
              <a:solidFill>
                <a:schemeClr val="tx1"/>
              </a:solidFill>
            </a:ln>
          </c:spPr>
          <c:dPt>
            <c:idx val="0"/>
            <c:bubble3D val="0"/>
            <c:spPr>
              <a:solidFill>
                <a:schemeClr val="accent1">
                  <a:lumMod val="60000"/>
                  <a:lumOff val="40000"/>
                </a:schemeClr>
              </a:solidFill>
              <a:ln>
                <a:solidFill>
                  <a:schemeClr val="tx1"/>
                </a:solidFill>
              </a:ln>
            </c:spPr>
          </c:dPt>
          <c:dPt>
            <c:idx val="1"/>
            <c:bubble3D val="0"/>
          </c:dPt>
          <c:dPt>
            <c:idx val="2"/>
            <c:bubble3D val="0"/>
            <c:spPr>
              <a:solidFill>
                <a:schemeClr val="accent5">
                  <a:lumMod val="20000"/>
                  <a:lumOff val="80000"/>
                </a:schemeClr>
              </a:solidFill>
              <a:ln>
                <a:solidFill>
                  <a:schemeClr val="tx1"/>
                </a:solidFill>
              </a:ln>
            </c:spPr>
          </c:dPt>
          <c:dPt>
            <c:idx val="3"/>
            <c:bubble3D val="0"/>
            <c:spPr>
              <a:pattFill prst="openDmnd"/>
              <a:ln>
                <a:solidFill>
                  <a:schemeClr val="tx1"/>
                </a:solidFill>
              </a:ln>
            </c:spPr>
          </c:dPt>
          <c:dPt>
            <c:idx val="4"/>
            <c:bubble3D val="0"/>
            <c:spPr>
              <a:pattFill prst="pct70"/>
              <a:ln>
                <a:solidFill>
                  <a:schemeClr val="tx1"/>
                </a:solidFill>
              </a:ln>
            </c:spPr>
          </c:dPt>
          <c:dPt>
            <c:idx val="5"/>
            <c:bubble3D val="0"/>
            <c:spPr>
              <a:pattFill prst="horz"/>
              <a:ln>
                <a:solidFill>
                  <a:schemeClr val="tx1"/>
                </a:solidFill>
              </a:ln>
            </c:spPr>
          </c:dPt>
          <c:dPt>
            <c:idx val="6"/>
            <c:bubble3D val="0"/>
            <c:spPr>
              <a:pattFill prst="ltDnDiag"/>
              <a:ln>
                <a:solidFill>
                  <a:schemeClr val="tx1"/>
                </a:solidFill>
              </a:ln>
            </c:spPr>
          </c:dPt>
          <c:dPt>
            <c:idx val="7"/>
            <c:bubble3D val="0"/>
            <c:spPr>
              <a:solidFill>
                <a:schemeClr val="accent3">
                  <a:lumMod val="50000"/>
                </a:schemeClr>
              </a:solidFill>
              <a:ln>
                <a:solidFill>
                  <a:schemeClr val="tx1"/>
                </a:solidFill>
              </a:ln>
            </c:spPr>
          </c:dPt>
          <c:dPt>
            <c:idx val="8"/>
            <c:bubble3D val="0"/>
            <c:spPr>
              <a:pattFill prst="upDiag"/>
              <a:ln>
                <a:solidFill>
                  <a:schemeClr val="tx1"/>
                </a:solidFill>
              </a:ln>
            </c:spPr>
          </c:dPt>
          <c:dPt>
            <c:idx val="9"/>
            <c:bubble3D val="0"/>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[3]高校ｸﾞﾗﾌ!$A$58:$A$67</c:f>
              <c:strCache>
                <c:ptCount val="10"/>
                <c:pt idx="0">
                  <c:v>普通科</c:v>
                </c:pt>
                <c:pt idx="1">
                  <c:v>工業</c:v>
                </c:pt>
                <c:pt idx="2">
                  <c:v>商業</c:v>
                </c:pt>
                <c:pt idx="3">
                  <c:v>総合</c:v>
                </c:pt>
                <c:pt idx="4">
                  <c:v>農業</c:v>
                </c:pt>
                <c:pt idx="5">
                  <c:v>家庭</c:v>
                </c:pt>
                <c:pt idx="6">
                  <c:v>水産</c:v>
                </c:pt>
                <c:pt idx="7">
                  <c:v>福祉</c:v>
                </c:pt>
                <c:pt idx="8">
                  <c:v>看護</c:v>
                </c:pt>
                <c:pt idx="9">
                  <c:v>その他</c:v>
                </c:pt>
              </c:strCache>
            </c:strRef>
          </c:cat>
          <c:val>
            <c:numRef>
              <c:f>[3]高校ｸﾞﾗﾌ!$D$58:$D$67</c:f>
              <c:numCache>
                <c:formatCode>General</c:formatCode>
                <c:ptCount val="10"/>
                <c:pt idx="0">
                  <c:v>43508</c:v>
                </c:pt>
                <c:pt idx="1">
                  <c:v>4956</c:v>
                </c:pt>
                <c:pt idx="2">
                  <c:v>3570</c:v>
                </c:pt>
                <c:pt idx="3">
                  <c:v>2621</c:v>
                </c:pt>
                <c:pt idx="4">
                  <c:v>1930</c:v>
                </c:pt>
                <c:pt idx="5">
                  <c:v>626</c:v>
                </c:pt>
                <c:pt idx="6">
                  <c:v>609</c:v>
                </c:pt>
                <c:pt idx="7">
                  <c:v>167</c:v>
                </c:pt>
                <c:pt idx="8">
                  <c:v>120</c:v>
                </c:pt>
                <c:pt idx="9">
                  <c:v>1587</c:v>
                </c:pt>
              </c:numCache>
            </c:numRef>
          </c:val>
        </c:ser>
        <c:ser>
          <c:idx val="4"/>
          <c:order val="3"/>
          <c:spPr>
            <a:pattFill prst="pct5"/>
            <a:ln>
              <a:solidFill>
                <a:schemeClr val="tx1"/>
              </a:solidFill>
            </a:ln>
          </c:spPr>
          <c:dPt>
            <c:idx val="0"/>
            <c:bubble3D val="0"/>
            <c:spPr>
              <a:solidFill>
                <a:schemeClr val="accent1">
                  <a:lumMod val="60000"/>
                  <a:lumOff val="40000"/>
                </a:schemeClr>
              </a:solidFill>
              <a:ln>
                <a:solidFill>
                  <a:schemeClr val="tx1"/>
                </a:solidFill>
              </a:ln>
            </c:spPr>
          </c:dPt>
          <c:dPt>
            <c:idx val="1"/>
            <c:bubble3D val="0"/>
          </c:dPt>
          <c:dPt>
            <c:idx val="2"/>
            <c:bubble3D val="0"/>
            <c:spPr>
              <a:solidFill>
                <a:schemeClr val="accent5">
                  <a:lumMod val="20000"/>
                  <a:lumOff val="80000"/>
                </a:schemeClr>
              </a:solidFill>
              <a:ln>
                <a:solidFill>
                  <a:schemeClr val="tx1"/>
                </a:solidFill>
              </a:ln>
            </c:spPr>
          </c:dPt>
          <c:dPt>
            <c:idx val="3"/>
            <c:bubble3D val="0"/>
            <c:spPr>
              <a:pattFill prst="openDmnd"/>
              <a:ln>
                <a:solidFill>
                  <a:schemeClr val="tx1"/>
                </a:solidFill>
              </a:ln>
            </c:spPr>
          </c:dPt>
          <c:dPt>
            <c:idx val="4"/>
            <c:bubble3D val="0"/>
            <c:spPr>
              <a:pattFill prst="pct70"/>
              <a:ln>
                <a:solidFill>
                  <a:schemeClr val="tx1"/>
                </a:solidFill>
              </a:ln>
            </c:spPr>
          </c:dPt>
          <c:dPt>
            <c:idx val="5"/>
            <c:bubble3D val="0"/>
            <c:spPr>
              <a:pattFill prst="horz"/>
              <a:ln>
                <a:solidFill>
                  <a:schemeClr val="tx1"/>
                </a:solidFill>
              </a:ln>
            </c:spPr>
          </c:dPt>
          <c:dPt>
            <c:idx val="6"/>
            <c:bubble3D val="0"/>
            <c:spPr>
              <a:pattFill prst="ltDnDiag"/>
              <a:ln>
                <a:solidFill>
                  <a:schemeClr val="tx1"/>
                </a:solidFill>
              </a:ln>
            </c:spPr>
          </c:dPt>
          <c:dPt>
            <c:idx val="7"/>
            <c:bubble3D val="0"/>
            <c:spPr>
              <a:solidFill>
                <a:schemeClr val="accent3">
                  <a:lumMod val="50000"/>
                </a:schemeClr>
              </a:solidFill>
              <a:ln>
                <a:solidFill>
                  <a:schemeClr val="tx1"/>
                </a:solidFill>
              </a:ln>
            </c:spPr>
          </c:dPt>
          <c:dPt>
            <c:idx val="8"/>
            <c:bubble3D val="0"/>
            <c:spPr>
              <a:pattFill prst="upDiag"/>
              <a:ln>
                <a:solidFill>
                  <a:schemeClr val="tx1"/>
                </a:solidFill>
              </a:ln>
            </c:spPr>
          </c:dPt>
          <c:dPt>
            <c:idx val="9"/>
            <c:bubble3D val="0"/>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[3]高校ｸﾞﾗﾌ!$A$58:$A$67</c:f>
              <c:strCache>
                <c:ptCount val="10"/>
                <c:pt idx="0">
                  <c:v>普通科</c:v>
                </c:pt>
                <c:pt idx="1">
                  <c:v>工業</c:v>
                </c:pt>
                <c:pt idx="2">
                  <c:v>商業</c:v>
                </c:pt>
                <c:pt idx="3">
                  <c:v>総合</c:v>
                </c:pt>
                <c:pt idx="4">
                  <c:v>農業</c:v>
                </c:pt>
                <c:pt idx="5">
                  <c:v>家庭</c:v>
                </c:pt>
                <c:pt idx="6">
                  <c:v>水産</c:v>
                </c:pt>
                <c:pt idx="7">
                  <c:v>福祉</c:v>
                </c:pt>
                <c:pt idx="8">
                  <c:v>看護</c:v>
                </c:pt>
                <c:pt idx="9">
                  <c:v>その他</c:v>
                </c:pt>
              </c:strCache>
            </c:strRef>
          </c:cat>
          <c:val>
            <c:numRef>
              <c:f>[3]高校ｸﾞﾗﾌ!$D$58:$D$67</c:f>
              <c:numCache>
                <c:formatCode>General</c:formatCode>
                <c:ptCount val="10"/>
                <c:pt idx="0">
                  <c:v>43508</c:v>
                </c:pt>
                <c:pt idx="1">
                  <c:v>4956</c:v>
                </c:pt>
                <c:pt idx="2">
                  <c:v>3570</c:v>
                </c:pt>
                <c:pt idx="3">
                  <c:v>2621</c:v>
                </c:pt>
                <c:pt idx="4">
                  <c:v>1930</c:v>
                </c:pt>
                <c:pt idx="5">
                  <c:v>626</c:v>
                </c:pt>
                <c:pt idx="6">
                  <c:v>609</c:v>
                </c:pt>
                <c:pt idx="7">
                  <c:v>167</c:v>
                </c:pt>
                <c:pt idx="8">
                  <c:v>120</c:v>
                </c:pt>
                <c:pt idx="9">
                  <c:v>1587</c:v>
                </c:pt>
              </c:numCache>
            </c:numRef>
          </c:val>
        </c:ser>
        <c:ser>
          <c:idx val="0"/>
          <c:order val="4"/>
          <c:spPr>
            <a:pattFill prst="pct5"/>
            <a:ln>
              <a:solidFill>
                <a:schemeClr val="tx1"/>
              </a:solidFill>
            </a:ln>
          </c:spPr>
          <c:dPt>
            <c:idx val="0"/>
            <c:bubble3D val="0"/>
            <c:spPr>
              <a:solidFill>
                <a:schemeClr val="accent1">
                  <a:lumMod val="60000"/>
                  <a:lumOff val="40000"/>
                </a:schemeClr>
              </a:solidFill>
              <a:ln>
                <a:solidFill>
                  <a:schemeClr val="tx1"/>
                </a:solidFill>
              </a:ln>
            </c:spPr>
          </c:dPt>
          <c:dPt>
            <c:idx val="1"/>
            <c:bubble3D val="0"/>
          </c:dPt>
          <c:dPt>
            <c:idx val="2"/>
            <c:bubble3D val="0"/>
            <c:spPr>
              <a:solidFill>
                <a:schemeClr val="accent5">
                  <a:lumMod val="20000"/>
                  <a:lumOff val="80000"/>
                </a:schemeClr>
              </a:solidFill>
              <a:ln>
                <a:solidFill>
                  <a:schemeClr val="tx1"/>
                </a:solidFill>
              </a:ln>
            </c:spPr>
          </c:dPt>
          <c:dPt>
            <c:idx val="3"/>
            <c:bubble3D val="0"/>
            <c:spPr>
              <a:pattFill prst="openDmnd"/>
              <a:ln>
                <a:solidFill>
                  <a:schemeClr val="tx1"/>
                </a:solidFill>
              </a:ln>
            </c:spPr>
          </c:dPt>
          <c:dPt>
            <c:idx val="4"/>
            <c:bubble3D val="0"/>
            <c:spPr>
              <a:pattFill prst="pct70"/>
              <a:ln>
                <a:solidFill>
                  <a:schemeClr val="tx1"/>
                </a:solidFill>
              </a:ln>
            </c:spPr>
          </c:dPt>
          <c:dPt>
            <c:idx val="5"/>
            <c:bubble3D val="0"/>
            <c:spPr>
              <a:pattFill prst="horz"/>
              <a:ln>
                <a:solidFill>
                  <a:schemeClr val="tx1"/>
                </a:solidFill>
              </a:ln>
            </c:spPr>
          </c:dPt>
          <c:dPt>
            <c:idx val="6"/>
            <c:bubble3D val="0"/>
            <c:spPr>
              <a:pattFill prst="ltDnDiag"/>
              <a:ln>
                <a:solidFill>
                  <a:schemeClr val="tx1"/>
                </a:solidFill>
              </a:ln>
            </c:spPr>
          </c:dPt>
          <c:dPt>
            <c:idx val="7"/>
            <c:bubble3D val="0"/>
            <c:spPr>
              <a:solidFill>
                <a:schemeClr val="accent3">
                  <a:lumMod val="50000"/>
                </a:schemeClr>
              </a:solidFill>
              <a:ln>
                <a:solidFill>
                  <a:schemeClr val="tx1"/>
                </a:solidFill>
              </a:ln>
            </c:spPr>
          </c:dPt>
          <c:dPt>
            <c:idx val="8"/>
            <c:bubble3D val="0"/>
            <c:spPr>
              <a:pattFill prst="upDiag"/>
              <a:ln>
                <a:solidFill>
                  <a:schemeClr val="tx1"/>
                </a:solidFill>
              </a:ln>
            </c:spPr>
          </c:dPt>
          <c:dPt>
            <c:idx val="9"/>
            <c:bubble3D val="0"/>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[3]高校ｸﾞﾗﾌ!$A$58:$A$67</c:f>
              <c:strCache>
                <c:ptCount val="10"/>
                <c:pt idx="0">
                  <c:v>普通科</c:v>
                </c:pt>
                <c:pt idx="1">
                  <c:v>工業</c:v>
                </c:pt>
                <c:pt idx="2">
                  <c:v>商業</c:v>
                </c:pt>
                <c:pt idx="3">
                  <c:v>総合</c:v>
                </c:pt>
                <c:pt idx="4">
                  <c:v>農業</c:v>
                </c:pt>
                <c:pt idx="5">
                  <c:v>家庭</c:v>
                </c:pt>
                <c:pt idx="6">
                  <c:v>水産</c:v>
                </c:pt>
                <c:pt idx="7">
                  <c:v>福祉</c:v>
                </c:pt>
                <c:pt idx="8">
                  <c:v>看護</c:v>
                </c:pt>
                <c:pt idx="9">
                  <c:v>その他</c:v>
                </c:pt>
              </c:strCache>
            </c:strRef>
          </c:cat>
          <c:val>
            <c:numRef>
              <c:f>[3]高校ｸﾞﾗﾌ!$D$58:$D$67</c:f>
              <c:numCache>
                <c:formatCode>General</c:formatCode>
                <c:ptCount val="10"/>
                <c:pt idx="0">
                  <c:v>43508</c:v>
                </c:pt>
                <c:pt idx="1">
                  <c:v>4956</c:v>
                </c:pt>
                <c:pt idx="2">
                  <c:v>3570</c:v>
                </c:pt>
                <c:pt idx="3">
                  <c:v>2621</c:v>
                </c:pt>
                <c:pt idx="4">
                  <c:v>1930</c:v>
                </c:pt>
                <c:pt idx="5">
                  <c:v>626</c:v>
                </c:pt>
                <c:pt idx="6">
                  <c:v>609</c:v>
                </c:pt>
                <c:pt idx="7">
                  <c:v>167</c:v>
                </c:pt>
                <c:pt idx="8">
                  <c:v>120</c:v>
                </c:pt>
                <c:pt idx="9">
                  <c:v>1587</c:v>
                </c:pt>
              </c:numCache>
            </c:numRef>
          </c:val>
        </c:ser>
        <c:dLbls>
          <c:dLblPos val="bestFit"/>
          <c:showLegendKey val="0"/>
          <c:showVal val="1"/>
          <c:showCatName val="0"/>
          <c:showSerName val="0"/>
          <c:showPercent val="0"/>
          <c:showBubbleSize val="0"/>
          <c:showLeaderLines val="1"/>
        </c:dLbls>
        <c:firstSliceAng val="0"/>
      </c:pieChart>
      <c:spPr>
        <a:noFill/>
        <a:ln w="25400">
          <a:noFill/>
        </a:ln>
      </c:spPr>
    </c:plotArea>
    <c:plotVisOnly val="1"/>
    <c:dispBlanksAs val="zero"/>
    <c:showDLblsOverMax val="0"/>
  </c:chart>
  <c:spPr>
    <a:noFill/>
    <a:ln>
      <a:noFill/>
    </a:ln>
  </c:spPr>
  <c:txPr>
    <a:bodyPr/>
    <a:lstStyle/>
    <a:p>
      <a:pPr>
        <a:defRPr>
          <a:solidFill>
            <a:schemeClr val="tx1"/>
          </a:solidFill>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76073078278554"/>
          <c:y val="0.2612359550561798"/>
          <c:w val="0.70248122869648733"/>
          <c:h val="0.7162921348314607"/>
        </c:manualLayout>
      </c:layout>
      <c:pieChart>
        <c:varyColors val="1"/>
        <c:ser>
          <c:idx val="0"/>
          <c:order val="0"/>
          <c:spPr>
            <a:solidFill>
              <a:schemeClr val="accent2">
                <a:lumMod val="40000"/>
                <a:lumOff val="60000"/>
              </a:schemeClr>
            </a:solidFill>
            <a:ln w="9525">
              <a:solidFill>
                <a:schemeClr val="tx1"/>
              </a:solidFill>
            </a:ln>
          </c:spPr>
          <c:dPt>
            <c:idx val="0"/>
            <c:bubble3D val="0"/>
            <c:spPr>
              <a:solidFill>
                <a:schemeClr val="tx2">
                  <a:lumMod val="20000"/>
                  <a:lumOff val="80000"/>
                </a:schemeClr>
              </a:solidFill>
              <a:ln w="9525">
                <a:solidFill>
                  <a:schemeClr val="tx1"/>
                </a:solidFill>
              </a:ln>
            </c:spPr>
          </c:dPt>
          <c:dPt>
            <c:idx val="1"/>
            <c:bubble3D val="0"/>
            <c:spPr>
              <a:pattFill prst="pct5"/>
              <a:ln w="9525">
                <a:solidFill>
                  <a:schemeClr val="tx1"/>
                </a:solidFill>
              </a:ln>
            </c:spPr>
          </c:dPt>
          <c:dLbls>
            <c:dLbl>
              <c:idx val="0"/>
              <c:layout/>
              <c:tx>
                <c:rich>
                  <a:bodyPr/>
                  <a:lstStyle/>
                  <a:p>
                    <a:r>
                      <a:rPr lang="ja-JP" altLang="en-US" b="0"/>
                      <a:t>普通科</a:t>
                    </a:r>
                  </a:p>
                  <a:p>
                    <a:r>
                      <a:rPr lang="ja-JP" altLang="en-US" b="0"/>
                      <a:t> </a:t>
                    </a:r>
                    <a:r>
                      <a:rPr lang="en-US" altLang="ja-JP" b="0"/>
                      <a:t>1382</a:t>
                    </a:r>
                    <a:r>
                      <a:rPr lang="ja-JP" altLang="en-US" b="0"/>
                      <a:t>人</a:t>
                    </a:r>
                  </a:p>
                  <a:p>
                    <a:r>
                      <a:rPr lang="ja-JP" altLang="en-US" b="0"/>
                      <a:t> </a:t>
                    </a:r>
                    <a:r>
                      <a:rPr lang="en-US" altLang="ja-JP" b="0"/>
                      <a:t>88.9%</a:t>
                    </a:r>
                  </a:p>
                </c:rich>
              </c:tx>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144219642844372"/>
                  <c:y val="0.17722420223787816"/>
                </c:manualLayout>
              </c:layout>
              <c:tx>
                <c:rich>
                  <a:bodyPr/>
                  <a:lstStyle/>
                  <a:p>
                    <a:r>
                      <a:rPr lang="ja-JP" altLang="en-US" b="0"/>
                      <a:t>工業</a:t>
                    </a:r>
                  </a:p>
                  <a:p>
                    <a:r>
                      <a:rPr lang="en-US" altLang="ja-JP" b="0"/>
                      <a:t>172</a:t>
                    </a:r>
                    <a:r>
                      <a:rPr lang="ja-JP" altLang="en-US" b="0"/>
                      <a:t>人</a:t>
                    </a:r>
                  </a:p>
                  <a:p>
                    <a:r>
                      <a:rPr lang="ja-JP" altLang="en-US" b="0"/>
                      <a:t> </a:t>
                    </a:r>
                    <a:r>
                      <a:rPr lang="en-US" altLang="ja-JP" b="0"/>
                      <a:t>11.1%</a:t>
                    </a:r>
                  </a:p>
                </c:rich>
              </c:tx>
              <c:dLblPos val="bestFit"/>
              <c:showLegendKey val="0"/>
              <c:showVal val="0"/>
              <c:showCatName val="0"/>
              <c:showSerName val="0"/>
              <c:showPercent val="0"/>
              <c:showBubbleSize val="0"/>
              <c:extLst>
                <c:ext xmlns:c15="http://schemas.microsoft.com/office/drawing/2012/chart" uri="{CE6537A1-D6FC-4f65-9D91-7224C49458BB}">
                  <c15:layout/>
                </c:ext>
              </c:extLst>
            </c:dLbl>
            <c:numFmt formatCode="0.0%" sourceLinked="0"/>
            <c:spPr>
              <a:noFill/>
            </c:spPr>
            <c:txPr>
              <a:bodyPr/>
              <a:lstStyle/>
              <a:p>
                <a:pPr>
                  <a:defRPr b="0">
                    <a:latin typeface="+mn-ea"/>
                    <a:ea typeface="+mn-ea"/>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Ref>
              <c:f>[2]高校ｸﾞﾗﾌ!$G$58:$G$59</c:f>
              <c:strCache>
                <c:ptCount val="2"/>
                <c:pt idx="0">
                  <c:v>普通科</c:v>
                </c:pt>
                <c:pt idx="1">
                  <c:v>工業</c:v>
                </c:pt>
              </c:strCache>
            </c:strRef>
          </c:cat>
          <c:val>
            <c:numRef>
              <c:f>[2]高校ｸﾞﾗﾌ!$H$58:$H$59</c:f>
              <c:numCache>
                <c:formatCode>General</c:formatCode>
                <c:ptCount val="2"/>
                <c:pt idx="0">
                  <c:v>1382</c:v>
                </c:pt>
                <c:pt idx="1">
                  <c:v>172</c:v>
                </c:pt>
              </c:numCache>
            </c:numRef>
          </c:val>
        </c:ser>
        <c:ser>
          <c:idx val="1"/>
          <c:order val="1"/>
          <c:dPt>
            <c:idx val="0"/>
            <c:bubble3D val="0"/>
          </c:dPt>
          <c:dPt>
            <c:idx val="1"/>
            <c:bubble3D val="0"/>
          </c:dPt>
          <c:cat>
            <c:strRef>
              <c:f>[2]高校ｸﾞﾗﾌ!$G$58:$G$59</c:f>
              <c:strCache>
                <c:ptCount val="2"/>
                <c:pt idx="0">
                  <c:v>普通科</c:v>
                </c:pt>
                <c:pt idx="1">
                  <c:v>工業</c:v>
                </c:pt>
              </c:strCache>
            </c:strRef>
          </c:cat>
          <c:val>
            <c:numRef>
              <c:f>[2]高校ｸﾞﾗﾌ!$I$58:$I$69</c:f>
              <c:numCache>
                <c:formatCode>General</c:formatCode>
                <c:ptCount val="12"/>
                <c:pt idx="0">
                  <c:v>88.93178893178893</c:v>
                </c:pt>
                <c:pt idx="1">
                  <c:v>11.068211068211069</c:v>
                </c:pt>
                <c:pt idx="2">
                  <c:v>0</c:v>
                </c:pt>
                <c:pt idx="3">
                  <c:v>0</c:v>
                </c:pt>
                <c:pt idx="4">
                  <c:v>0</c:v>
                </c:pt>
                <c:pt idx="5">
                  <c:v>0</c:v>
                </c:pt>
                <c:pt idx="6">
                  <c:v>0</c:v>
                </c:pt>
                <c:pt idx="7">
                  <c:v>0</c:v>
                </c:pt>
                <c:pt idx="8">
                  <c:v>0</c:v>
                </c:pt>
                <c:pt idx="9">
                  <c:v>0</c:v>
                </c:pt>
                <c:pt idx="10">
                  <c:v>100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096926713947984E-2"/>
          <c:y val="8.2284253546463001E-2"/>
          <c:w val="0.85662431237191239"/>
          <c:h val="0.78854801466449975"/>
        </c:manualLayout>
      </c:layout>
      <c:barChart>
        <c:barDir val="col"/>
        <c:grouping val="stacked"/>
        <c:varyColors val="0"/>
        <c:ser>
          <c:idx val="14"/>
          <c:order val="0"/>
          <c:tx>
            <c:strRef>
              <c:f>[4]支援学校グラフ!$T$2</c:f>
              <c:strCache>
                <c:ptCount val="1"/>
                <c:pt idx="0">
                  <c:v>盲学校</c:v>
                </c:pt>
              </c:strCache>
            </c:strRef>
          </c:tx>
          <c:spPr>
            <a:solidFill>
              <a:schemeClr val="accent5"/>
            </a:solidFill>
            <a:ln w="12700">
              <a:solidFill>
                <a:srgbClr val="000000"/>
              </a:solidFill>
              <a:prstDash val="solid"/>
            </a:ln>
          </c:spPr>
          <c:invertIfNegative val="0"/>
          <c:cat>
            <c:strRef>
              <c:f>[4]支援学校グラフ!$S$4:$S$65</c:f>
              <c:strCache>
                <c:ptCount val="62"/>
                <c:pt idx="0">
                  <c:v>　昭和30</c:v>
                </c:pt>
                <c:pt idx="1">
                  <c:v>　　　31</c:v>
                </c:pt>
                <c:pt idx="2">
                  <c:v>　　　32</c:v>
                </c:pt>
                <c:pt idx="3">
                  <c:v>　　　33</c:v>
                </c:pt>
                <c:pt idx="4">
                  <c:v>　　　34</c:v>
                </c:pt>
                <c:pt idx="5">
                  <c:v>　　　35</c:v>
                </c:pt>
                <c:pt idx="6">
                  <c:v>　　　36</c:v>
                </c:pt>
                <c:pt idx="7">
                  <c:v>　　　37</c:v>
                </c:pt>
                <c:pt idx="8">
                  <c:v>　　　38</c:v>
                </c:pt>
                <c:pt idx="9">
                  <c:v>　　　39</c:v>
                </c:pt>
                <c:pt idx="10">
                  <c:v>　　　40</c:v>
                </c:pt>
                <c:pt idx="11">
                  <c:v>　　　41</c:v>
                </c:pt>
                <c:pt idx="12">
                  <c:v>　　　42</c:v>
                </c:pt>
                <c:pt idx="13">
                  <c:v>　　　43</c:v>
                </c:pt>
                <c:pt idx="14">
                  <c:v>　　　44</c:v>
                </c:pt>
                <c:pt idx="15">
                  <c:v>　　　45</c:v>
                </c:pt>
                <c:pt idx="16">
                  <c:v>　　　46</c:v>
                </c:pt>
                <c:pt idx="17">
                  <c:v>　　　47</c:v>
                </c:pt>
                <c:pt idx="18">
                  <c:v>　　　48</c:v>
                </c:pt>
                <c:pt idx="19">
                  <c:v>　　　49</c:v>
                </c:pt>
                <c:pt idx="20">
                  <c:v>　　　50</c:v>
                </c:pt>
                <c:pt idx="21">
                  <c:v>　　　51</c:v>
                </c:pt>
                <c:pt idx="22">
                  <c:v>　　　52</c:v>
                </c:pt>
                <c:pt idx="23">
                  <c:v>　　　53</c:v>
                </c:pt>
                <c:pt idx="24">
                  <c:v>　　　54</c:v>
                </c:pt>
                <c:pt idx="25">
                  <c:v>　　　55</c:v>
                </c:pt>
                <c:pt idx="26">
                  <c:v>　　　56</c:v>
                </c:pt>
                <c:pt idx="27">
                  <c:v>　　　57</c:v>
                </c:pt>
                <c:pt idx="28">
                  <c:v>　　　58</c:v>
                </c:pt>
                <c:pt idx="29">
                  <c:v>　　　59</c:v>
                </c:pt>
                <c:pt idx="30">
                  <c:v>　　　60</c:v>
                </c:pt>
                <c:pt idx="31">
                  <c:v>　　　61</c:v>
                </c:pt>
                <c:pt idx="32">
                  <c:v>　　　62</c:v>
                </c:pt>
                <c:pt idx="33">
                  <c:v>　　　63</c:v>
                </c:pt>
                <c:pt idx="34">
                  <c:v>　平成元年</c:v>
                </c:pt>
                <c:pt idx="35">
                  <c:v>　平成2</c:v>
                </c:pt>
                <c:pt idx="36">
                  <c:v>　　　３</c:v>
                </c:pt>
                <c:pt idx="37">
                  <c:v>　　　４</c:v>
                </c:pt>
                <c:pt idx="38">
                  <c:v>　　　５</c:v>
                </c:pt>
                <c:pt idx="39">
                  <c:v>　　　６</c:v>
                </c:pt>
                <c:pt idx="40">
                  <c:v>　　　7</c:v>
                </c:pt>
                <c:pt idx="41">
                  <c:v>　　　８</c:v>
                </c:pt>
                <c:pt idx="42">
                  <c:v>9</c:v>
                </c:pt>
                <c:pt idx="43">
                  <c:v>平成10</c:v>
                </c:pt>
                <c:pt idx="44">
                  <c:v>　　　11</c:v>
                </c:pt>
                <c:pt idx="45">
                  <c:v>　　　12</c:v>
                </c:pt>
                <c:pt idx="46">
                  <c:v>　　　13</c:v>
                </c:pt>
                <c:pt idx="47">
                  <c:v>　　　14</c:v>
                </c:pt>
                <c:pt idx="48">
                  <c:v>　　　15</c:v>
                </c:pt>
                <c:pt idx="49">
                  <c:v>16</c:v>
                </c:pt>
                <c:pt idx="50">
                  <c:v>17</c:v>
                </c:pt>
                <c:pt idx="51">
                  <c:v>18</c:v>
                </c:pt>
                <c:pt idx="52">
                  <c:v>19</c:v>
                </c:pt>
                <c:pt idx="53">
                  <c:v>20</c:v>
                </c:pt>
                <c:pt idx="54">
                  <c:v>21</c:v>
                </c:pt>
                <c:pt idx="55">
                  <c:v>22</c:v>
                </c:pt>
                <c:pt idx="56">
                  <c:v>23</c:v>
                </c:pt>
                <c:pt idx="57">
                  <c:v>24</c:v>
                </c:pt>
                <c:pt idx="58">
                  <c:v>25</c:v>
                </c:pt>
                <c:pt idx="59">
                  <c:v>26</c:v>
                </c:pt>
                <c:pt idx="60">
                  <c:v>27</c:v>
                </c:pt>
                <c:pt idx="61">
                  <c:v>28</c:v>
                </c:pt>
              </c:strCache>
            </c:strRef>
          </c:cat>
          <c:val>
            <c:numRef>
              <c:f>[4]支援学校グラフ!$T$4:$T$55</c:f>
              <c:numCache>
                <c:formatCode>General</c:formatCode>
                <c:ptCount val="52"/>
                <c:pt idx="0">
                  <c:v>153</c:v>
                </c:pt>
                <c:pt idx="1">
                  <c:v>162</c:v>
                </c:pt>
                <c:pt idx="2">
                  <c:v>175</c:v>
                </c:pt>
                <c:pt idx="3">
                  <c:v>179</c:v>
                </c:pt>
                <c:pt idx="4">
                  <c:v>183</c:v>
                </c:pt>
                <c:pt idx="5">
                  <c:v>174</c:v>
                </c:pt>
                <c:pt idx="6">
                  <c:v>158</c:v>
                </c:pt>
                <c:pt idx="7">
                  <c:v>155</c:v>
                </c:pt>
                <c:pt idx="8">
                  <c:v>151</c:v>
                </c:pt>
                <c:pt idx="9">
                  <c:v>147</c:v>
                </c:pt>
                <c:pt idx="10">
                  <c:v>158</c:v>
                </c:pt>
                <c:pt idx="11">
                  <c:v>157</c:v>
                </c:pt>
                <c:pt idx="12">
                  <c:v>160</c:v>
                </c:pt>
                <c:pt idx="13">
                  <c:v>161</c:v>
                </c:pt>
                <c:pt idx="14">
                  <c:v>160</c:v>
                </c:pt>
                <c:pt idx="15">
                  <c:v>148</c:v>
                </c:pt>
                <c:pt idx="16">
                  <c:v>143</c:v>
                </c:pt>
                <c:pt idx="17">
                  <c:v>156</c:v>
                </c:pt>
                <c:pt idx="18">
                  <c:v>146</c:v>
                </c:pt>
                <c:pt idx="19">
                  <c:v>144</c:v>
                </c:pt>
                <c:pt idx="20">
                  <c:v>143</c:v>
                </c:pt>
                <c:pt idx="21">
                  <c:v>147</c:v>
                </c:pt>
                <c:pt idx="22">
                  <c:v>143</c:v>
                </c:pt>
                <c:pt idx="23">
                  <c:v>142</c:v>
                </c:pt>
                <c:pt idx="24">
                  <c:v>148</c:v>
                </c:pt>
                <c:pt idx="25">
                  <c:v>148</c:v>
                </c:pt>
                <c:pt idx="26">
                  <c:v>141</c:v>
                </c:pt>
                <c:pt idx="27">
                  <c:v>130</c:v>
                </c:pt>
                <c:pt idx="28">
                  <c:v>122</c:v>
                </c:pt>
                <c:pt idx="29">
                  <c:v>116</c:v>
                </c:pt>
                <c:pt idx="30">
                  <c:v>112</c:v>
                </c:pt>
                <c:pt idx="31">
                  <c:v>113</c:v>
                </c:pt>
                <c:pt idx="32">
                  <c:v>111</c:v>
                </c:pt>
                <c:pt idx="33">
                  <c:v>109</c:v>
                </c:pt>
                <c:pt idx="34">
                  <c:v>108</c:v>
                </c:pt>
                <c:pt idx="35">
                  <c:v>102</c:v>
                </c:pt>
                <c:pt idx="36">
                  <c:v>93</c:v>
                </c:pt>
                <c:pt idx="37">
                  <c:v>91</c:v>
                </c:pt>
                <c:pt idx="38">
                  <c:v>82</c:v>
                </c:pt>
                <c:pt idx="39">
                  <c:v>83</c:v>
                </c:pt>
                <c:pt idx="40">
                  <c:v>77</c:v>
                </c:pt>
                <c:pt idx="41">
                  <c:v>74</c:v>
                </c:pt>
                <c:pt idx="42">
                  <c:v>64</c:v>
                </c:pt>
                <c:pt idx="43">
                  <c:v>70</c:v>
                </c:pt>
                <c:pt idx="44">
                  <c:v>63</c:v>
                </c:pt>
                <c:pt idx="45">
                  <c:v>61</c:v>
                </c:pt>
                <c:pt idx="46">
                  <c:v>58</c:v>
                </c:pt>
                <c:pt idx="47">
                  <c:v>59</c:v>
                </c:pt>
                <c:pt idx="48">
                  <c:v>64</c:v>
                </c:pt>
                <c:pt idx="49">
                  <c:v>69</c:v>
                </c:pt>
                <c:pt idx="50">
                  <c:v>81</c:v>
                </c:pt>
                <c:pt idx="51">
                  <c:v>84</c:v>
                </c:pt>
              </c:numCache>
            </c:numRef>
          </c:val>
        </c:ser>
        <c:ser>
          <c:idx val="16"/>
          <c:order val="1"/>
          <c:tx>
            <c:strRef>
              <c:f>[4]支援学校グラフ!$V$2</c:f>
              <c:strCache>
                <c:ptCount val="1"/>
                <c:pt idx="0">
                  <c:v>聾学校</c:v>
                </c:pt>
              </c:strCache>
            </c:strRef>
          </c:tx>
          <c:spPr>
            <a:solidFill>
              <a:srgbClr val="FFDE75"/>
            </a:solidFill>
            <a:ln w="12700">
              <a:solidFill>
                <a:srgbClr val="000000"/>
              </a:solidFill>
              <a:prstDash val="solid"/>
            </a:ln>
          </c:spPr>
          <c:invertIfNegative val="0"/>
          <c:cat>
            <c:strRef>
              <c:f>[4]支援学校グラフ!$S$4:$S$65</c:f>
              <c:strCache>
                <c:ptCount val="62"/>
                <c:pt idx="0">
                  <c:v>　昭和30</c:v>
                </c:pt>
                <c:pt idx="1">
                  <c:v>　　　31</c:v>
                </c:pt>
                <c:pt idx="2">
                  <c:v>　　　32</c:v>
                </c:pt>
                <c:pt idx="3">
                  <c:v>　　　33</c:v>
                </c:pt>
                <c:pt idx="4">
                  <c:v>　　　34</c:v>
                </c:pt>
                <c:pt idx="5">
                  <c:v>　　　35</c:v>
                </c:pt>
                <c:pt idx="6">
                  <c:v>　　　36</c:v>
                </c:pt>
                <c:pt idx="7">
                  <c:v>　　　37</c:v>
                </c:pt>
                <c:pt idx="8">
                  <c:v>　　　38</c:v>
                </c:pt>
                <c:pt idx="9">
                  <c:v>　　　39</c:v>
                </c:pt>
                <c:pt idx="10">
                  <c:v>　　　40</c:v>
                </c:pt>
                <c:pt idx="11">
                  <c:v>　　　41</c:v>
                </c:pt>
                <c:pt idx="12">
                  <c:v>　　　42</c:v>
                </c:pt>
                <c:pt idx="13">
                  <c:v>　　　43</c:v>
                </c:pt>
                <c:pt idx="14">
                  <c:v>　　　44</c:v>
                </c:pt>
                <c:pt idx="15">
                  <c:v>　　　45</c:v>
                </c:pt>
                <c:pt idx="16">
                  <c:v>　　　46</c:v>
                </c:pt>
                <c:pt idx="17">
                  <c:v>　　　47</c:v>
                </c:pt>
                <c:pt idx="18">
                  <c:v>　　　48</c:v>
                </c:pt>
                <c:pt idx="19">
                  <c:v>　　　49</c:v>
                </c:pt>
                <c:pt idx="20">
                  <c:v>　　　50</c:v>
                </c:pt>
                <c:pt idx="21">
                  <c:v>　　　51</c:v>
                </c:pt>
                <c:pt idx="22">
                  <c:v>　　　52</c:v>
                </c:pt>
                <c:pt idx="23">
                  <c:v>　　　53</c:v>
                </c:pt>
                <c:pt idx="24">
                  <c:v>　　　54</c:v>
                </c:pt>
                <c:pt idx="25">
                  <c:v>　　　55</c:v>
                </c:pt>
                <c:pt idx="26">
                  <c:v>　　　56</c:v>
                </c:pt>
                <c:pt idx="27">
                  <c:v>　　　57</c:v>
                </c:pt>
                <c:pt idx="28">
                  <c:v>　　　58</c:v>
                </c:pt>
                <c:pt idx="29">
                  <c:v>　　　59</c:v>
                </c:pt>
                <c:pt idx="30">
                  <c:v>　　　60</c:v>
                </c:pt>
                <c:pt idx="31">
                  <c:v>　　　61</c:v>
                </c:pt>
                <c:pt idx="32">
                  <c:v>　　　62</c:v>
                </c:pt>
                <c:pt idx="33">
                  <c:v>　　　63</c:v>
                </c:pt>
                <c:pt idx="34">
                  <c:v>　平成元年</c:v>
                </c:pt>
                <c:pt idx="35">
                  <c:v>　平成2</c:v>
                </c:pt>
                <c:pt idx="36">
                  <c:v>　　　３</c:v>
                </c:pt>
                <c:pt idx="37">
                  <c:v>　　　４</c:v>
                </c:pt>
                <c:pt idx="38">
                  <c:v>　　　５</c:v>
                </c:pt>
                <c:pt idx="39">
                  <c:v>　　　６</c:v>
                </c:pt>
                <c:pt idx="40">
                  <c:v>　　　7</c:v>
                </c:pt>
                <c:pt idx="41">
                  <c:v>　　　８</c:v>
                </c:pt>
                <c:pt idx="42">
                  <c:v>9</c:v>
                </c:pt>
                <c:pt idx="43">
                  <c:v>平成10</c:v>
                </c:pt>
                <c:pt idx="44">
                  <c:v>　　　11</c:v>
                </c:pt>
                <c:pt idx="45">
                  <c:v>　　　12</c:v>
                </c:pt>
                <c:pt idx="46">
                  <c:v>　　　13</c:v>
                </c:pt>
                <c:pt idx="47">
                  <c:v>　　　14</c:v>
                </c:pt>
                <c:pt idx="48">
                  <c:v>　　　15</c:v>
                </c:pt>
                <c:pt idx="49">
                  <c:v>16</c:v>
                </c:pt>
                <c:pt idx="50">
                  <c:v>17</c:v>
                </c:pt>
                <c:pt idx="51">
                  <c:v>18</c:v>
                </c:pt>
                <c:pt idx="52">
                  <c:v>19</c:v>
                </c:pt>
                <c:pt idx="53">
                  <c:v>20</c:v>
                </c:pt>
                <c:pt idx="54">
                  <c:v>21</c:v>
                </c:pt>
                <c:pt idx="55">
                  <c:v>22</c:v>
                </c:pt>
                <c:pt idx="56">
                  <c:v>23</c:v>
                </c:pt>
                <c:pt idx="57">
                  <c:v>24</c:v>
                </c:pt>
                <c:pt idx="58">
                  <c:v>25</c:v>
                </c:pt>
                <c:pt idx="59">
                  <c:v>26</c:v>
                </c:pt>
                <c:pt idx="60">
                  <c:v>27</c:v>
                </c:pt>
                <c:pt idx="61">
                  <c:v>28</c:v>
                </c:pt>
              </c:strCache>
            </c:strRef>
          </c:cat>
          <c:val>
            <c:numRef>
              <c:f>[4]支援学校グラフ!$V$4:$V$55</c:f>
              <c:numCache>
                <c:formatCode>General</c:formatCode>
                <c:ptCount val="52"/>
                <c:pt idx="0">
                  <c:v>358</c:v>
                </c:pt>
                <c:pt idx="1">
                  <c:v>388</c:v>
                </c:pt>
                <c:pt idx="2">
                  <c:v>411</c:v>
                </c:pt>
                <c:pt idx="3">
                  <c:v>431</c:v>
                </c:pt>
                <c:pt idx="4">
                  <c:v>442</c:v>
                </c:pt>
                <c:pt idx="5">
                  <c:v>444</c:v>
                </c:pt>
                <c:pt idx="6">
                  <c:v>412</c:v>
                </c:pt>
                <c:pt idx="7">
                  <c:v>436</c:v>
                </c:pt>
                <c:pt idx="8">
                  <c:v>417</c:v>
                </c:pt>
                <c:pt idx="9">
                  <c:v>409</c:v>
                </c:pt>
                <c:pt idx="10">
                  <c:v>405</c:v>
                </c:pt>
                <c:pt idx="11">
                  <c:v>420</c:v>
                </c:pt>
                <c:pt idx="12">
                  <c:v>409</c:v>
                </c:pt>
                <c:pt idx="13">
                  <c:v>397</c:v>
                </c:pt>
                <c:pt idx="14">
                  <c:v>393</c:v>
                </c:pt>
                <c:pt idx="15">
                  <c:v>377</c:v>
                </c:pt>
                <c:pt idx="16">
                  <c:v>354</c:v>
                </c:pt>
                <c:pt idx="17">
                  <c:v>358</c:v>
                </c:pt>
                <c:pt idx="18">
                  <c:v>363</c:v>
                </c:pt>
                <c:pt idx="19">
                  <c:v>354</c:v>
                </c:pt>
                <c:pt idx="20">
                  <c:v>336</c:v>
                </c:pt>
                <c:pt idx="21">
                  <c:v>315</c:v>
                </c:pt>
                <c:pt idx="22">
                  <c:v>303</c:v>
                </c:pt>
                <c:pt idx="23">
                  <c:v>296</c:v>
                </c:pt>
                <c:pt idx="24">
                  <c:v>284</c:v>
                </c:pt>
                <c:pt idx="25">
                  <c:v>254</c:v>
                </c:pt>
                <c:pt idx="26">
                  <c:v>238</c:v>
                </c:pt>
                <c:pt idx="27">
                  <c:v>216</c:v>
                </c:pt>
                <c:pt idx="28">
                  <c:v>197</c:v>
                </c:pt>
                <c:pt idx="29">
                  <c:v>185</c:v>
                </c:pt>
                <c:pt idx="30">
                  <c:v>185</c:v>
                </c:pt>
                <c:pt idx="31">
                  <c:v>184</c:v>
                </c:pt>
                <c:pt idx="32">
                  <c:v>186</c:v>
                </c:pt>
                <c:pt idx="33">
                  <c:v>179</c:v>
                </c:pt>
                <c:pt idx="34">
                  <c:v>189</c:v>
                </c:pt>
                <c:pt idx="35">
                  <c:v>173</c:v>
                </c:pt>
                <c:pt idx="36">
                  <c:v>168</c:v>
                </c:pt>
                <c:pt idx="37">
                  <c:v>179</c:v>
                </c:pt>
                <c:pt idx="38">
                  <c:v>169</c:v>
                </c:pt>
                <c:pt idx="39">
                  <c:v>163</c:v>
                </c:pt>
                <c:pt idx="40">
                  <c:v>153</c:v>
                </c:pt>
                <c:pt idx="41">
                  <c:v>164</c:v>
                </c:pt>
                <c:pt idx="42">
                  <c:v>161</c:v>
                </c:pt>
                <c:pt idx="43">
                  <c:v>140</c:v>
                </c:pt>
                <c:pt idx="44">
                  <c:v>122</c:v>
                </c:pt>
                <c:pt idx="45">
                  <c:v>119</c:v>
                </c:pt>
                <c:pt idx="46">
                  <c:v>129</c:v>
                </c:pt>
                <c:pt idx="47">
                  <c:v>131</c:v>
                </c:pt>
                <c:pt idx="48">
                  <c:v>129</c:v>
                </c:pt>
                <c:pt idx="49">
                  <c:v>127</c:v>
                </c:pt>
                <c:pt idx="50">
                  <c:v>131</c:v>
                </c:pt>
                <c:pt idx="51">
                  <c:v>125</c:v>
                </c:pt>
              </c:numCache>
            </c:numRef>
          </c:val>
        </c:ser>
        <c:ser>
          <c:idx val="18"/>
          <c:order val="2"/>
          <c:tx>
            <c:strRef>
              <c:f>[4]支援学校グラフ!$X$2</c:f>
              <c:strCache>
                <c:ptCount val="1"/>
                <c:pt idx="0">
                  <c:v>養護学校</c:v>
                </c:pt>
              </c:strCache>
            </c:strRef>
          </c:tx>
          <c:spPr>
            <a:solidFill>
              <a:srgbClr val="92D050"/>
            </a:solidFill>
            <a:ln w="12700">
              <a:solidFill>
                <a:srgbClr val="000000"/>
              </a:solidFill>
              <a:prstDash val="solid"/>
            </a:ln>
          </c:spPr>
          <c:invertIfNegative val="0"/>
          <c:cat>
            <c:strRef>
              <c:f>[4]支援学校グラフ!$S$4:$S$65</c:f>
              <c:strCache>
                <c:ptCount val="62"/>
                <c:pt idx="0">
                  <c:v>　昭和30</c:v>
                </c:pt>
                <c:pt idx="1">
                  <c:v>　　　31</c:v>
                </c:pt>
                <c:pt idx="2">
                  <c:v>　　　32</c:v>
                </c:pt>
                <c:pt idx="3">
                  <c:v>　　　33</c:v>
                </c:pt>
                <c:pt idx="4">
                  <c:v>　　　34</c:v>
                </c:pt>
                <c:pt idx="5">
                  <c:v>　　　35</c:v>
                </c:pt>
                <c:pt idx="6">
                  <c:v>　　　36</c:v>
                </c:pt>
                <c:pt idx="7">
                  <c:v>　　　37</c:v>
                </c:pt>
                <c:pt idx="8">
                  <c:v>　　　38</c:v>
                </c:pt>
                <c:pt idx="9">
                  <c:v>　　　39</c:v>
                </c:pt>
                <c:pt idx="10">
                  <c:v>　　　40</c:v>
                </c:pt>
                <c:pt idx="11">
                  <c:v>　　　41</c:v>
                </c:pt>
                <c:pt idx="12">
                  <c:v>　　　42</c:v>
                </c:pt>
                <c:pt idx="13">
                  <c:v>　　　43</c:v>
                </c:pt>
                <c:pt idx="14">
                  <c:v>　　　44</c:v>
                </c:pt>
                <c:pt idx="15">
                  <c:v>　　　45</c:v>
                </c:pt>
                <c:pt idx="16">
                  <c:v>　　　46</c:v>
                </c:pt>
                <c:pt idx="17">
                  <c:v>　　　47</c:v>
                </c:pt>
                <c:pt idx="18">
                  <c:v>　　　48</c:v>
                </c:pt>
                <c:pt idx="19">
                  <c:v>　　　49</c:v>
                </c:pt>
                <c:pt idx="20">
                  <c:v>　　　50</c:v>
                </c:pt>
                <c:pt idx="21">
                  <c:v>　　　51</c:v>
                </c:pt>
                <c:pt idx="22">
                  <c:v>　　　52</c:v>
                </c:pt>
                <c:pt idx="23">
                  <c:v>　　　53</c:v>
                </c:pt>
                <c:pt idx="24">
                  <c:v>　　　54</c:v>
                </c:pt>
                <c:pt idx="25">
                  <c:v>　　　55</c:v>
                </c:pt>
                <c:pt idx="26">
                  <c:v>　　　56</c:v>
                </c:pt>
                <c:pt idx="27">
                  <c:v>　　　57</c:v>
                </c:pt>
                <c:pt idx="28">
                  <c:v>　　　58</c:v>
                </c:pt>
                <c:pt idx="29">
                  <c:v>　　　59</c:v>
                </c:pt>
                <c:pt idx="30">
                  <c:v>　　　60</c:v>
                </c:pt>
                <c:pt idx="31">
                  <c:v>　　　61</c:v>
                </c:pt>
                <c:pt idx="32">
                  <c:v>　　　62</c:v>
                </c:pt>
                <c:pt idx="33">
                  <c:v>　　　63</c:v>
                </c:pt>
                <c:pt idx="34">
                  <c:v>　平成元年</c:v>
                </c:pt>
                <c:pt idx="35">
                  <c:v>　平成2</c:v>
                </c:pt>
                <c:pt idx="36">
                  <c:v>　　　３</c:v>
                </c:pt>
                <c:pt idx="37">
                  <c:v>　　　４</c:v>
                </c:pt>
                <c:pt idx="38">
                  <c:v>　　　５</c:v>
                </c:pt>
                <c:pt idx="39">
                  <c:v>　　　６</c:v>
                </c:pt>
                <c:pt idx="40">
                  <c:v>　　　7</c:v>
                </c:pt>
                <c:pt idx="41">
                  <c:v>　　　８</c:v>
                </c:pt>
                <c:pt idx="42">
                  <c:v>9</c:v>
                </c:pt>
                <c:pt idx="43">
                  <c:v>平成10</c:v>
                </c:pt>
                <c:pt idx="44">
                  <c:v>　　　11</c:v>
                </c:pt>
                <c:pt idx="45">
                  <c:v>　　　12</c:v>
                </c:pt>
                <c:pt idx="46">
                  <c:v>　　　13</c:v>
                </c:pt>
                <c:pt idx="47">
                  <c:v>　　　14</c:v>
                </c:pt>
                <c:pt idx="48">
                  <c:v>　　　15</c:v>
                </c:pt>
                <c:pt idx="49">
                  <c:v>16</c:v>
                </c:pt>
                <c:pt idx="50">
                  <c:v>17</c:v>
                </c:pt>
                <c:pt idx="51">
                  <c:v>18</c:v>
                </c:pt>
                <c:pt idx="52">
                  <c:v>19</c:v>
                </c:pt>
                <c:pt idx="53">
                  <c:v>20</c:v>
                </c:pt>
                <c:pt idx="54">
                  <c:v>21</c:v>
                </c:pt>
                <c:pt idx="55">
                  <c:v>22</c:v>
                </c:pt>
                <c:pt idx="56">
                  <c:v>23</c:v>
                </c:pt>
                <c:pt idx="57">
                  <c:v>24</c:v>
                </c:pt>
                <c:pt idx="58">
                  <c:v>25</c:v>
                </c:pt>
                <c:pt idx="59">
                  <c:v>26</c:v>
                </c:pt>
                <c:pt idx="60">
                  <c:v>27</c:v>
                </c:pt>
                <c:pt idx="61">
                  <c:v>28</c:v>
                </c:pt>
              </c:strCache>
            </c:strRef>
          </c:cat>
          <c:val>
            <c:numRef>
              <c:f>[4]支援学校グラフ!$X$4:$X$55</c:f>
              <c:numCache>
                <c:formatCode>General</c:formatCode>
                <c:ptCount val="52"/>
                <c:pt idx="0">
                  <c:v>0</c:v>
                </c:pt>
                <c:pt idx="1">
                  <c:v>0</c:v>
                </c:pt>
                <c:pt idx="2">
                  <c:v>0</c:v>
                </c:pt>
                <c:pt idx="3">
                  <c:v>0</c:v>
                </c:pt>
                <c:pt idx="4">
                  <c:v>0</c:v>
                </c:pt>
                <c:pt idx="5">
                  <c:v>0</c:v>
                </c:pt>
                <c:pt idx="6">
                  <c:v>71</c:v>
                </c:pt>
                <c:pt idx="7">
                  <c:v>108</c:v>
                </c:pt>
                <c:pt idx="8">
                  <c:v>126</c:v>
                </c:pt>
                <c:pt idx="9">
                  <c:v>126</c:v>
                </c:pt>
                <c:pt idx="10">
                  <c:v>126</c:v>
                </c:pt>
                <c:pt idx="11">
                  <c:v>131</c:v>
                </c:pt>
                <c:pt idx="12">
                  <c:v>200</c:v>
                </c:pt>
                <c:pt idx="13">
                  <c:v>424</c:v>
                </c:pt>
                <c:pt idx="14">
                  <c:v>441</c:v>
                </c:pt>
                <c:pt idx="15">
                  <c:v>498</c:v>
                </c:pt>
                <c:pt idx="16">
                  <c:v>538</c:v>
                </c:pt>
                <c:pt idx="17">
                  <c:v>616</c:v>
                </c:pt>
                <c:pt idx="18">
                  <c:v>806</c:v>
                </c:pt>
                <c:pt idx="19">
                  <c:v>911</c:v>
                </c:pt>
                <c:pt idx="20">
                  <c:v>943</c:v>
                </c:pt>
                <c:pt idx="21">
                  <c:v>925</c:v>
                </c:pt>
                <c:pt idx="22">
                  <c:v>955</c:v>
                </c:pt>
                <c:pt idx="23">
                  <c:v>1147</c:v>
                </c:pt>
                <c:pt idx="24">
                  <c:v>1339</c:v>
                </c:pt>
                <c:pt idx="25">
                  <c:v>1340</c:v>
                </c:pt>
                <c:pt idx="26">
                  <c:v>1373</c:v>
                </c:pt>
                <c:pt idx="27">
                  <c:v>1380</c:v>
                </c:pt>
                <c:pt idx="28">
                  <c:v>1349</c:v>
                </c:pt>
                <c:pt idx="29">
                  <c:v>1318</c:v>
                </c:pt>
                <c:pt idx="30">
                  <c:v>1338</c:v>
                </c:pt>
                <c:pt idx="31">
                  <c:v>1321</c:v>
                </c:pt>
                <c:pt idx="32">
                  <c:v>1302</c:v>
                </c:pt>
                <c:pt idx="33">
                  <c:v>1308</c:v>
                </c:pt>
                <c:pt idx="34">
                  <c:v>1350</c:v>
                </c:pt>
                <c:pt idx="35">
                  <c:v>1441</c:v>
                </c:pt>
                <c:pt idx="36">
                  <c:v>1484</c:v>
                </c:pt>
                <c:pt idx="37">
                  <c:v>1487</c:v>
                </c:pt>
                <c:pt idx="38">
                  <c:v>1489</c:v>
                </c:pt>
                <c:pt idx="39">
                  <c:v>1505</c:v>
                </c:pt>
                <c:pt idx="40">
                  <c:v>1502</c:v>
                </c:pt>
                <c:pt idx="41">
                  <c:v>1512</c:v>
                </c:pt>
                <c:pt idx="42">
                  <c:v>1484</c:v>
                </c:pt>
                <c:pt idx="43">
                  <c:v>1515</c:v>
                </c:pt>
                <c:pt idx="44">
                  <c:v>1564</c:v>
                </c:pt>
                <c:pt idx="45">
                  <c:v>1586</c:v>
                </c:pt>
                <c:pt idx="46">
                  <c:v>1622</c:v>
                </c:pt>
                <c:pt idx="47">
                  <c:v>1657</c:v>
                </c:pt>
                <c:pt idx="48">
                  <c:v>1722</c:v>
                </c:pt>
                <c:pt idx="49">
                  <c:v>1728</c:v>
                </c:pt>
                <c:pt idx="50">
                  <c:v>1754</c:v>
                </c:pt>
                <c:pt idx="51">
                  <c:v>1804</c:v>
                </c:pt>
              </c:numCache>
            </c:numRef>
          </c:val>
        </c:ser>
        <c:ser>
          <c:idx val="0"/>
          <c:order val="4"/>
          <c:tx>
            <c:strRef>
              <c:f>[4]支援学校グラフ!$Z$2</c:f>
              <c:strCache>
                <c:ptCount val="1"/>
                <c:pt idx="0">
                  <c:v>特別支援学校</c:v>
                </c:pt>
              </c:strCache>
            </c:strRef>
          </c:tx>
          <c:spPr>
            <a:solidFill>
              <a:schemeClr val="accent6">
                <a:lumMod val="40000"/>
                <a:lumOff val="60000"/>
              </a:schemeClr>
            </a:solidFill>
            <a:ln w="12700">
              <a:solidFill>
                <a:srgbClr val="000000"/>
              </a:solidFill>
              <a:prstDash val="solid"/>
            </a:ln>
          </c:spPr>
          <c:invertIfNegative val="0"/>
          <c:cat>
            <c:strRef>
              <c:f>[4]支援学校グラフ!$S$4:$S$65</c:f>
              <c:strCache>
                <c:ptCount val="62"/>
                <c:pt idx="0">
                  <c:v>　昭和30</c:v>
                </c:pt>
                <c:pt idx="1">
                  <c:v>　　　31</c:v>
                </c:pt>
                <c:pt idx="2">
                  <c:v>　　　32</c:v>
                </c:pt>
                <c:pt idx="3">
                  <c:v>　　　33</c:v>
                </c:pt>
                <c:pt idx="4">
                  <c:v>　　　34</c:v>
                </c:pt>
                <c:pt idx="5">
                  <c:v>　　　35</c:v>
                </c:pt>
                <c:pt idx="6">
                  <c:v>　　　36</c:v>
                </c:pt>
                <c:pt idx="7">
                  <c:v>　　　37</c:v>
                </c:pt>
                <c:pt idx="8">
                  <c:v>　　　38</c:v>
                </c:pt>
                <c:pt idx="9">
                  <c:v>　　　39</c:v>
                </c:pt>
                <c:pt idx="10">
                  <c:v>　　　40</c:v>
                </c:pt>
                <c:pt idx="11">
                  <c:v>　　　41</c:v>
                </c:pt>
                <c:pt idx="12">
                  <c:v>　　　42</c:v>
                </c:pt>
                <c:pt idx="13">
                  <c:v>　　　43</c:v>
                </c:pt>
                <c:pt idx="14">
                  <c:v>　　　44</c:v>
                </c:pt>
                <c:pt idx="15">
                  <c:v>　　　45</c:v>
                </c:pt>
                <c:pt idx="16">
                  <c:v>　　　46</c:v>
                </c:pt>
                <c:pt idx="17">
                  <c:v>　　　47</c:v>
                </c:pt>
                <c:pt idx="18">
                  <c:v>　　　48</c:v>
                </c:pt>
                <c:pt idx="19">
                  <c:v>　　　49</c:v>
                </c:pt>
                <c:pt idx="20">
                  <c:v>　　　50</c:v>
                </c:pt>
                <c:pt idx="21">
                  <c:v>　　　51</c:v>
                </c:pt>
                <c:pt idx="22">
                  <c:v>　　　52</c:v>
                </c:pt>
                <c:pt idx="23">
                  <c:v>　　　53</c:v>
                </c:pt>
                <c:pt idx="24">
                  <c:v>　　　54</c:v>
                </c:pt>
                <c:pt idx="25">
                  <c:v>　　　55</c:v>
                </c:pt>
                <c:pt idx="26">
                  <c:v>　　　56</c:v>
                </c:pt>
                <c:pt idx="27">
                  <c:v>　　　57</c:v>
                </c:pt>
                <c:pt idx="28">
                  <c:v>　　　58</c:v>
                </c:pt>
                <c:pt idx="29">
                  <c:v>　　　59</c:v>
                </c:pt>
                <c:pt idx="30">
                  <c:v>　　　60</c:v>
                </c:pt>
                <c:pt idx="31">
                  <c:v>　　　61</c:v>
                </c:pt>
                <c:pt idx="32">
                  <c:v>　　　62</c:v>
                </c:pt>
                <c:pt idx="33">
                  <c:v>　　　63</c:v>
                </c:pt>
                <c:pt idx="34">
                  <c:v>　平成元年</c:v>
                </c:pt>
                <c:pt idx="35">
                  <c:v>　平成2</c:v>
                </c:pt>
                <c:pt idx="36">
                  <c:v>　　　３</c:v>
                </c:pt>
                <c:pt idx="37">
                  <c:v>　　　４</c:v>
                </c:pt>
                <c:pt idx="38">
                  <c:v>　　　５</c:v>
                </c:pt>
                <c:pt idx="39">
                  <c:v>　　　６</c:v>
                </c:pt>
                <c:pt idx="40">
                  <c:v>　　　7</c:v>
                </c:pt>
                <c:pt idx="41">
                  <c:v>　　　８</c:v>
                </c:pt>
                <c:pt idx="42">
                  <c:v>9</c:v>
                </c:pt>
                <c:pt idx="43">
                  <c:v>平成10</c:v>
                </c:pt>
                <c:pt idx="44">
                  <c:v>　　　11</c:v>
                </c:pt>
                <c:pt idx="45">
                  <c:v>　　　12</c:v>
                </c:pt>
                <c:pt idx="46">
                  <c:v>　　　13</c:v>
                </c:pt>
                <c:pt idx="47">
                  <c:v>　　　14</c:v>
                </c:pt>
                <c:pt idx="48">
                  <c:v>　　　15</c:v>
                </c:pt>
                <c:pt idx="49">
                  <c:v>16</c:v>
                </c:pt>
                <c:pt idx="50">
                  <c:v>17</c:v>
                </c:pt>
                <c:pt idx="51">
                  <c:v>18</c:v>
                </c:pt>
                <c:pt idx="52">
                  <c:v>19</c:v>
                </c:pt>
                <c:pt idx="53">
                  <c:v>20</c:v>
                </c:pt>
                <c:pt idx="54">
                  <c:v>21</c:v>
                </c:pt>
                <c:pt idx="55">
                  <c:v>22</c:v>
                </c:pt>
                <c:pt idx="56">
                  <c:v>23</c:v>
                </c:pt>
                <c:pt idx="57">
                  <c:v>24</c:v>
                </c:pt>
                <c:pt idx="58">
                  <c:v>25</c:v>
                </c:pt>
                <c:pt idx="59">
                  <c:v>26</c:v>
                </c:pt>
                <c:pt idx="60">
                  <c:v>27</c:v>
                </c:pt>
                <c:pt idx="61">
                  <c:v>28</c:v>
                </c:pt>
              </c:strCache>
            </c:strRef>
          </c:cat>
          <c:val>
            <c:numRef>
              <c:f>[4]支援学校グラフ!$Z$4:$Z$65</c:f>
              <c:numCache>
                <c:formatCode>General</c:formatCode>
                <c:ptCount val="62"/>
                <c:pt idx="52">
                  <c:v>2090</c:v>
                </c:pt>
                <c:pt idx="53">
                  <c:v>2125</c:v>
                </c:pt>
                <c:pt idx="54">
                  <c:v>2233</c:v>
                </c:pt>
                <c:pt idx="55">
                  <c:v>2289</c:v>
                </c:pt>
                <c:pt idx="56">
                  <c:v>2367</c:v>
                </c:pt>
                <c:pt idx="57">
                  <c:v>2433</c:v>
                </c:pt>
                <c:pt idx="58">
                  <c:v>2474</c:v>
                </c:pt>
                <c:pt idx="59">
                  <c:v>2558</c:v>
                </c:pt>
                <c:pt idx="60">
                  <c:v>2560</c:v>
                </c:pt>
                <c:pt idx="61">
                  <c:v>2528</c:v>
                </c:pt>
              </c:numCache>
            </c:numRef>
          </c:val>
        </c:ser>
        <c:dLbls>
          <c:showLegendKey val="0"/>
          <c:showVal val="0"/>
          <c:showCatName val="0"/>
          <c:showSerName val="0"/>
          <c:showPercent val="0"/>
          <c:showBubbleSize val="0"/>
        </c:dLbls>
        <c:gapWidth val="30"/>
        <c:overlap val="100"/>
        <c:axId val="398429024"/>
        <c:axId val="398429416"/>
      </c:barChart>
      <c:lineChart>
        <c:grouping val="standard"/>
        <c:varyColors val="0"/>
        <c:ser>
          <c:idx val="32"/>
          <c:order val="3"/>
          <c:tx>
            <c:strRef>
              <c:f>[4]支援学校グラフ!$AM$3</c:f>
              <c:strCache>
                <c:ptCount val="1"/>
                <c:pt idx="0">
                  <c:v>特別支援学校数</c:v>
                </c:pt>
              </c:strCache>
            </c:strRef>
          </c:tx>
          <c:spPr>
            <a:ln w="25400">
              <a:solidFill>
                <a:srgbClr val="000000"/>
              </a:solidFill>
              <a:prstDash val="solid"/>
            </a:ln>
          </c:spPr>
          <c:marker>
            <c:symbol val="none"/>
          </c:marker>
          <c:dLbls>
            <c:dLbl>
              <c:idx val="61"/>
              <c:layout>
                <c:manualLayout>
                  <c:x val="-2.3214246979459492E-3"/>
                  <c:y val="6.8573787147574294E-3"/>
                </c:manualLayout>
              </c:layout>
              <c:tx>
                <c:rich>
                  <a:bodyPr wrap="square" lIns="38100" tIns="19050" rIns="38100" bIns="19050" anchor="ctr">
                    <a:noAutofit/>
                  </a:bodyPr>
                  <a:lstStyle/>
                  <a:p>
                    <a:pPr>
                      <a:defRPr/>
                    </a:pPr>
                    <a:r>
                      <a:rPr lang="en-US" altLang="ja-JP" sz="1000" baseline="0"/>
                      <a:t>25</a:t>
                    </a:r>
                    <a:r>
                      <a:rPr lang="ja-JP" altLang="en-US" sz="800" baseline="0"/>
                      <a:t>校</a:t>
                    </a:r>
                  </a:p>
                </c:rich>
              </c:tx>
              <c:spPr>
                <a:solidFill>
                  <a:sysClr val="window" lastClr="FFFFFF"/>
                </a:solidFill>
                <a:ln>
                  <a:solidFill>
                    <a:sysClr val="windowText" lastClr="000000">
                      <a:lumMod val="65000"/>
                      <a:lumOff val="35000"/>
                    </a:sysClr>
                  </a:solidFill>
                </a:ln>
                <a:effectLst/>
              </c:sp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[4]支援学校グラフ!$S$4:$S$64</c:f>
              <c:strCache>
                <c:ptCount val="61"/>
                <c:pt idx="0">
                  <c:v>　昭和30</c:v>
                </c:pt>
                <c:pt idx="1">
                  <c:v>　　　31</c:v>
                </c:pt>
                <c:pt idx="2">
                  <c:v>　　　32</c:v>
                </c:pt>
                <c:pt idx="3">
                  <c:v>　　　33</c:v>
                </c:pt>
                <c:pt idx="4">
                  <c:v>　　　34</c:v>
                </c:pt>
                <c:pt idx="5">
                  <c:v>　　　35</c:v>
                </c:pt>
                <c:pt idx="6">
                  <c:v>　　　36</c:v>
                </c:pt>
                <c:pt idx="7">
                  <c:v>　　　37</c:v>
                </c:pt>
                <c:pt idx="8">
                  <c:v>　　　38</c:v>
                </c:pt>
                <c:pt idx="9">
                  <c:v>　　　39</c:v>
                </c:pt>
                <c:pt idx="10">
                  <c:v>　　　40</c:v>
                </c:pt>
                <c:pt idx="11">
                  <c:v>　　　41</c:v>
                </c:pt>
                <c:pt idx="12">
                  <c:v>　　　42</c:v>
                </c:pt>
                <c:pt idx="13">
                  <c:v>　　　43</c:v>
                </c:pt>
                <c:pt idx="14">
                  <c:v>　　　44</c:v>
                </c:pt>
                <c:pt idx="15">
                  <c:v>　　　45</c:v>
                </c:pt>
                <c:pt idx="16">
                  <c:v>　　　46</c:v>
                </c:pt>
                <c:pt idx="17">
                  <c:v>　　　47</c:v>
                </c:pt>
                <c:pt idx="18">
                  <c:v>　　　48</c:v>
                </c:pt>
                <c:pt idx="19">
                  <c:v>　　　49</c:v>
                </c:pt>
                <c:pt idx="20">
                  <c:v>　　　50</c:v>
                </c:pt>
                <c:pt idx="21">
                  <c:v>　　　51</c:v>
                </c:pt>
                <c:pt idx="22">
                  <c:v>　　　52</c:v>
                </c:pt>
                <c:pt idx="23">
                  <c:v>　　　53</c:v>
                </c:pt>
                <c:pt idx="24">
                  <c:v>　　　54</c:v>
                </c:pt>
                <c:pt idx="25">
                  <c:v>　　　55</c:v>
                </c:pt>
                <c:pt idx="26">
                  <c:v>　　　56</c:v>
                </c:pt>
                <c:pt idx="27">
                  <c:v>　　　57</c:v>
                </c:pt>
                <c:pt idx="28">
                  <c:v>　　　58</c:v>
                </c:pt>
                <c:pt idx="29">
                  <c:v>　　　59</c:v>
                </c:pt>
                <c:pt idx="30">
                  <c:v>　　　60</c:v>
                </c:pt>
                <c:pt idx="31">
                  <c:v>　　　61</c:v>
                </c:pt>
                <c:pt idx="32">
                  <c:v>　　　62</c:v>
                </c:pt>
                <c:pt idx="33">
                  <c:v>　　　63</c:v>
                </c:pt>
                <c:pt idx="34">
                  <c:v>　平成元年</c:v>
                </c:pt>
                <c:pt idx="35">
                  <c:v>　平成2</c:v>
                </c:pt>
                <c:pt idx="36">
                  <c:v>　　　３</c:v>
                </c:pt>
                <c:pt idx="37">
                  <c:v>　　　４</c:v>
                </c:pt>
                <c:pt idx="38">
                  <c:v>　　　５</c:v>
                </c:pt>
                <c:pt idx="39">
                  <c:v>　　　６</c:v>
                </c:pt>
                <c:pt idx="40">
                  <c:v>　　　7</c:v>
                </c:pt>
                <c:pt idx="41">
                  <c:v>　　　８</c:v>
                </c:pt>
                <c:pt idx="42">
                  <c:v>9</c:v>
                </c:pt>
                <c:pt idx="43">
                  <c:v>平成10</c:v>
                </c:pt>
                <c:pt idx="44">
                  <c:v>　　　11</c:v>
                </c:pt>
                <c:pt idx="45">
                  <c:v>　　　12</c:v>
                </c:pt>
                <c:pt idx="46">
                  <c:v>　　　13</c:v>
                </c:pt>
                <c:pt idx="47">
                  <c:v>　　　14</c:v>
                </c:pt>
                <c:pt idx="48">
                  <c:v>　　　15</c:v>
                </c:pt>
                <c:pt idx="49">
                  <c:v>16</c:v>
                </c:pt>
                <c:pt idx="50">
                  <c:v>17</c:v>
                </c:pt>
                <c:pt idx="51">
                  <c:v>18</c:v>
                </c:pt>
                <c:pt idx="52">
                  <c:v>19</c:v>
                </c:pt>
                <c:pt idx="53">
                  <c:v>20</c:v>
                </c:pt>
                <c:pt idx="54">
                  <c:v>21</c:v>
                </c:pt>
                <c:pt idx="55">
                  <c:v>22</c:v>
                </c:pt>
                <c:pt idx="56">
                  <c:v>23</c:v>
                </c:pt>
                <c:pt idx="57">
                  <c:v>24</c:v>
                </c:pt>
                <c:pt idx="58">
                  <c:v>25</c:v>
                </c:pt>
                <c:pt idx="59">
                  <c:v>26</c:v>
                </c:pt>
                <c:pt idx="60">
                  <c:v>27</c:v>
                </c:pt>
              </c:strCache>
            </c:strRef>
          </c:cat>
          <c:val>
            <c:numRef>
              <c:f>[4]支援学校グラフ!$AM$4:$AM$65</c:f>
              <c:numCache>
                <c:formatCode>General</c:formatCode>
                <c:ptCount val="62"/>
                <c:pt idx="0">
                  <c:v>2</c:v>
                </c:pt>
                <c:pt idx="1">
                  <c:v>2</c:v>
                </c:pt>
                <c:pt idx="2">
                  <c:v>2</c:v>
                </c:pt>
                <c:pt idx="3">
                  <c:v>2</c:v>
                </c:pt>
                <c:pt idx="4">
                  <c:v>2</c:v>
                </c:pt>
                <c:pt idx="5">
                  <c:v>2</c:v>
                </c:pt>
                <c:pt idx="6">
                  <c:v>3</c:v>
                </c:pt>
                <c:pt idx="7">
                  <c:v>4</c:v>
                </c:pt>
                <c:pt idx="8">
                  <c:v>5</c:v>
                </c:pt>
                <c:pt idx="9">
                  <c:v>5</c:v>
                </c:pt>
                <c:pt idx="10">
                  <c:v>5</c:v>
                </c:pt>
                <c:pt idx="11">
                  <c:v>5</c:v>
                </c:pt>
                <c:pt idx="12">
                  <c:v>6</c:v>
                </c:pt>
                <c:pt idx="13">
                  <c:v>9</c:v>
                </c:pt>
                <c:pt idx="14">
                  <c:v>9</c:v>
                </c:pt>
                <c:pt idx="15">
                  <c:v>9</c:v>
                </c:pt>
                <c:pt idx="16">
                  <c:v>9</c:v>
                </c:pt>
                <c:pt idx="17">
                  <c:v>9</c:v>
                </c:pt>
                <c:pt idx="18">
                  <c:v>10</c:v>
                </c:pt>
                <c:pt idx="19">
                  <c:v>12</c:v>
                </c:pt>
                <c:pt idx="20">
                  <c:v>12</c:v>
                </c:pt>
                <c:pt idx="21">
                  <c:v>12</c:v>
                </c:pt>
                <c:pt idx="22">
                  <c:v>12</c:v>
                </c:pt>
                <c:pt idx="23">
                  <c:v>14</c:v>
                </c:pt>
                <c:pt idx="24">
                  <c:v>17</c:v>
                </c:pt>
                <c:pt idx="25">
                  <c:v>18</c:v>
                </c:pt>
                <c:pt idx="26">
                  <c:v>18</c:v>
                </c:pt>
                <c:pt idx="27">
                  <c:v>19</c:v>
                </c:pt>
                <c:pt idx="28">
                  <c:v>19</c:v>
                </c:pt>
                <c:pt idx="29">
                  <c:v>19</c:v>
                </c:pt>
                <c:pt idx="30">
                  <c:v>20</c:v>
                </c:pt>
                <c:pt idx="31">
                  <c:v>20</c:v>
                </c:pt>
                <c:pt idx="32">
                  <c:v>20</c:v>
                </c:pt>
                <c:pt idx="33">
                  <c:v>20</c:v>
                </c:pt>
                <c:pt idx="34">
                  <c:v>21</c:v>
                </c:pt>
                <c:pt idx="35">
                  <c:v>21</c:v>
                </c:pt>
                <c:pt idx="36">
                  <c:v>21</c:v>
                </c:pt>
                <c:pt idx="37">
                  <c:v>21</c:v>
                </c:pt>
                <c:pt idx="38">
                  <c:v>21</c:v>
                </c:pt>
                <c:pt idx="39">
                  <c:v>20</c:v>
                </c:pt>
                <c:pt idx="40">
                  <c:v>20</c:v>
                </c:pt>
                <c:pt idx="41">
                  <c:v>20</c:v>
                </c:pt>
                <c:pt idx="42">
                  <c:v>20</c:v>
                </c:pt>
                <c:pt idx="43">
                  <c:v>20</c:v>
                </c:pt>
                <c:pt idx="44">
                  <c:v>20</c:v>
                </c:pt>
                <c:pt idx="45">
                  <c:v>20</c:v>
                </c:pt>
                <c:pt idx="46">
                  <c:v>21</c:v>
                </c:pt>
                <c:pt idx="47">
                  <c:v>21</c:v>
                </c:pt>
                <c:pt idx="48">
                  <c:v>22</c:v>
                </c:pt>
                <c:pt idx="49">
                  <c:v>22</c:v>
                </c:pt>
                <c:pt idx="50">
                  <c:v>22</c:v>
                </c:pt>
                <c:pt idx="51">
                  <c:v>22</c:v>
                </c:pt>
                <c:pt idx="52">
                  <c:v>22</c:v>
                </c:pt>
                <c:pt idx="53">
                  <c:v>22</c:v>
                </c:pt>
                <c:pt idx="54">
                  <c:v>22</c:v>
                </c:pt>
                <c:pt idx="55">
                  <c:v>22</c:v>
                </c:pt>
                <c:pt idx="56">
                  <c:v>23</c:v>
                </c:pt>
                <c:pt idx="57">
                  <c:v>23</c:v>
                </c:pt>
                <c:pt idx="58">
                  <c:v>23</c:v>
                </c:pt>
                <c:pt idx="59">
                  <c:v>24</c:v>
                </c:pt>
                <c:pt idx="60">
                  <c:v>24</c:v>
                </c:pt>
                <c:pt idx="61">
                  <c:v>25</c:v>
                </c:pt>
              </c:numCache>
            </c:numRef>
          </c:val>
          <c:smooth val="0"/>
        </c:ser>
        <c:dLbls>
          <c:showLegendKey val="0"/>
          <c:showVal val="0"/>
          <c:showCatName val="0"/>
          <c:showSerName val="0"/>
          <c:showPercent val="0"/>
          <c:showBubbleSize val="0"/>
        </c:dLbls>
        <c:marker val="1"/>
        <c:smooth val="0"/>
        <c:axId val="398429808"/>
        <c:axId val="398430200"/>
      </c:lineChart>
      <c:catAx>
        <c:axId val="398429024"/>
        <c:scaling>
          <c:orientation val="minMax"/>
        </c:scaling>
        <c:delete val="0"/>
        <c:axPos val="b"/>
        <c:numFmt formatCode="General" sourceLinked="0"/>
        <c:majorTickMark val="none"/>
        <c:minorTickMark val="none"/>
        <c:tickLblPos val="nextTo"/>
        <c:txPr>
          <a:bodyPr/>
          <a:lstStyle/>
          <a:p>
            <a:pPr>
              <a:defRPr sz="1000"/>
            </a:pPr>
            <a:endParaRPr lang="ja-JP"/>
          </a:p>
        </c:txPr>
        <c:crossAx val="398429416"/>
        <c:crosses val="autoZero"/>
        <c:auto val="1"/>
        <c:lblAlgn val="ctr"/>
        <c:lblOffset val="100"/>
        <c:tickLblSkip val="7"/>
        <c:noMultiLvlLbl val="0"/>
      </c:catAx>
      <c:valAx>
        <c:axId val="398429416"/>
        <c:scaling>
          <c:orientation val="minMax"/>
          <c:max val="2700"/>
          <c:min val="0"/>
        </c:scaling>
        <c:delete val="0"/>
        <c:axPos val="r"/>
        <c:majorGridlines>
          <c:spPr>
            <a:ln w="3175">
              <a:solidFill>
                <a:srgbClr val="000000"/>
              </a:solidFill>
              <a:prstDash val="solid"/>
            </a:ln>
          </c:spPr>
        </c:majorGridlines>
        <c:numFmt formatCode="General" sourceLinked="1"/>
        <c:majorTickMark val="in"/>
        <c:minorTickMark val="none"/>
        <c:tickLblPos val="low"/>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398429024"/>
        <c:crosses val="max"/>
        <c:crossBetween val="between"/>
        <c:majorUnit val="500"/>
        <c:minorUnit val="100"/>
      </c:valAx>
      <c:catAx>
        <c:axId val="398429808"/>
        <c:scaling>
          <c:orientation val="minMax"/>
        </c:scaling>
        <c:delete val="1"/>
        <c:axPos val="b"/>
        <c:numFmt formatCode="General" sourceLinked="1"/>
        <c:majorTickMark val="out"/>
        <c:minorTickMark val="none"/>
        <c:tickLblPos val="nextTo"/>
        <c:crossAx val="398430200"/>
        <c:crosses val="autoZero"/>
        <c:auto val="1"/>
        <c:lblAlgn val="ctr"/>
        <c:lblOffset val="100"/>
        <c:noMultiLvlLbl val="0"/>
      </c:catAx>
      <c:valAx>
        <c:axId val="398430200"/>
        <c:scaling>
          <c:orientation val="minMax"/>
        </c:scaling>
        <c:delete val="0"/>
        <c:axPos val="r"/>
        <c:numFmt formatCode="General" sourceLinked="1"/>
        <c:majorTickMark val="none"/>
        <c:minorTickMark val="none"/>
        <c:tickLblPos val="none"/>
        <c:txPr>
          <a:bodyPr/>
          <a:lstStyle/>
          <a:p>
            <a:pPr>
              <a:defRPr sz="1000"/>
            </a:pPr>
            <a:endParaRPr lang="ja-JP"/>
          </a:p>
        </c:txPr>
        <c:crossAx val="398429808"/>
        <c:crosses val="max"/>
        <c:crossBetween val="between"/>
      </c:valAx>
    </c:plotArea>
    <c:legend>
      <c:legendPos val="b"/>
      <c:layout>
        <c:manualLayout>
          <c:xMode val="edge"/>
          <c:yMode val="edge"/>
          <c:x val="0.13052920037887825"/>
          <c:y val="0.94197125560917783"/>
          <c:w val="0.7389414546322205"/>
          <c:h val="4.9903268139869561E-2"/>
        </c:manualLayout>
      </c:layout>
      <c:overlay val="0"/>
      <c:spPr>
        <a:solidFill>
          <a:srgbClr val="FFFFFF"/>
        </a:solidFill>
        <a:ln w="6350">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noFill/>
    </a:ln>
  </c:spPr>
  <c:txPr>
    <a:bodyPr/>
    <a:lstStyle/>
    <a:p>
      <a:pPr>
        <a:defRPr sz="17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236715199125719E-2"/>
          <c:y val="7.2992874165702382E-2"/>
          <c:w val="0.83053655534437509"/>
          <c:h val="0.8199532864613901"/>
        </c:manualLayout>
      </c:layout>
      <c:barChart>
        <c:barDir val="col"/>
        <c:grouping val="stacked"/>
        <c:varyColors val="0"/>
        <c:ser>
          <c:idx val="0"/>
          <c:order val="0"/>
          <c:tx>
            <c:strRef>
              <c:f>[4]支援学校グラフ!$M$28</c:f>
              <c:strCache>
                <c:ptCount val="1"/>
                <c:pt idx="0">
                  <c:v>幼稚部</c:v>
                </c:pt>
              </c:strCache>
            </c:strRef>
          </c:tx>
          <c:spPr>
            <a:solidFill>
              <a:schemeClr val="tx2">
                <a:lumMod val="50000"/>
              </a:schemeClr>
            </a:solidFill>
            <a:ln w="12700">
              <a:solidFill>
                <a:srgbClr val="000000"/>
              </a:solidFill>
              <a:prstDash val="solid"/>
            </a:ln>
          </c:spPr>
          <c:invertIfNegative val="0"/>
          <c:cat>
            <c:strRef>
              <c:f>[4]支援学校グラフ!$L$29:$L$47</c:f>
              <c:strCache>
                <c:ptCount val="19"/>
                <c:pt idx="0">
                  <c:v>S45</c:v>
                </c:pt>
                <c:pt idx="1">
                  <c:v>50</c:v>
                </c:pt>
                <c:pt idx="2">
                  <c:v>55</c:v>
                </c:pt>
                <c:pt idx="3">
                  <c:v>60</c:v>
                </c:pt>
                <c:pt idx="4">
                  <c:v>H2</c:v>
                </c:pt>
                <c:pt idx="5">
                  <c:v>7</c:v>
                </c:pt>
                <c:pt idx="6">
                  <c:v>12</c:v>
                </c:pt>
                <c:pt idx="7">
                  <c:v>17</c:v>
                </c:pt>
                <c:pt idx="8">
                  <c:v>18</c:v>
                </c:pt>
                <c:pt idx="9">
                  <c:v>19</c:v>
                </c:pt>
                <c:pt idx="10">
                  <c:v>20</c:v>
                </c:pt>
                <c:pt idx="11">
                  <c:v>21</c:v>
                </c:pt>
                <c:pt idx="12">
                  <c:v>22</c:v>
                </c:pt>
                <c:pt idx="13">
                  <c:v>23</c:v>
                </c:pt>
                <c:pt idx="14">
                  <c:v>24</c:v>
                </c:pt>
                <c:pt idx="15">
                  <c:v>25</c:v>
                </c:pt>
                <c:pt idx="16">
                  <c:v>26</c:v>
                </c:pt>
                <c:pt idx="17">
                  <c:v>27</c:v>
                </c:pt>
                <c:pt idx="18">
                  <c:v>28</c:v>
                </c:pt>
              </c:strCache>
            </c:strRef>
          </c:cat>
          <c:val>
            <c:numRef>
              <c:f>[4]支援学校グラフ!$M$29:$M$47</c:f>
              <c:numCache>
                <c:formatCode>General</c:formatCode>
                <c:ptCount val="19"/>
                <c:pt idx="0">
                  <c:v>35</c:v>
                </c:pt>
                <c:pt idx="1">
                  <c:v>39</c:v>
                </c:pt>
                <c:pt idx="2">
                  <c:v>32</c:v>
                </c:pt>
                <c:pt idx="3">
                  <c:v>26</c:v>
                </c:pt>
                <c:pt idx="4">
                  <c:v>31</c:v>
                </c:pt>
                <c:pt idx="5">
                  <c:v>19</c:v>
                </c:pt>
                <c:pt idx="6">
                  <c:v>13</c:v>
                </c:pt>
                <c:pt idx="7">
                  <c:v>18</c:v>
                </c:pt>
                <c:pt idx="8">
                  <c:v>16</c:v>
                </c:pt>
                <c:pt idx="9">
                  <c:v>25</c:v>
                </c:pt>
                <c:pt idx="10">
                  <c:v>24</c:v>
                </c:pt>
                <c:pt idx="11">
                  <c:v>32</c:v>
                </c:pt>
                <c:pt idx="12">
                  <c:v>23</c:v>
                </c:pt>
                <c:pt idx="13">
                  <c:v>26</c:v>
                </c:pt>
                <c:pt idx="14">
                  <c:v>24</c:v>
                </c:pt>
                <c:pt idx="15">
                  <c:v>23</c:v>
                </c:pt>
                <c:pt idx="16">
                  <c:v>23</c:v>
                </c:pt>
                <c:pt idx="17">
                  <c:v>20</c:v>
                </c:pt>
                <c:pt idx="18">
                  <c:v>22</c:v>
                </c:pt>
              </c:numCache>
            </c:numRef>
          </c:val>
        </c:ser>
        <c:ser>
          <c:idx val="1"/>
          <c:order val="1"/>
          <c:tx>
            <c:strRef>
              <c:f>[4]支援学校グラフ!$N$28</c:f>
              <c:strCache>
                <c:ptCount val="1"/>
                <c:pt idx="0">
                  <c:v>小学部</c:v>
                </c:pt>
              </c:strCache>
            </c:strRef>
          </c:tx>
          <c:spPr>
            <a:solidFill>
              <a:schemeClr val="accent5">
                <a:lumMod val="40000"/>
                <a:lumOff val="60000"/>
              </a:schemeClr>
            </a:solidFill>
            <a:ln>
              <a:solidFill>
                <a:sysClr val="windowText" lastClr="000000"/>
              </a:solidFill>
            </a:ln>
          </c:spPr>
          <c:invertIfNegative val="0"/>
          <c:dLbls>
            <c:dLbl>
              <c:idx val="0"/>
              <c:layout/>
              <c:spPr>
                <a:noFill/>
                <a:ln w="25400">
                  <a:noFill/>
                </a:ln>
              </c:spPr>
              <c:txPr>
                <a:bodyPr wrap="square" lIns="38100" tIns="19050" rIns="38100" bIns="19050" anchor="ctr">
                  <a:spAutoFit/>
                </a:bodyPr>
                <a:lstStyle/>
                <a:p>
                  <a:pPr>
                    <a:defRPr sz="900" b="1">
                      <a:latin typeface="+mn-lt"/>
                    </a:defRPr>
                  </a:pPr>
                  <a:endParaRPr lang="ja-JP"/>
                </a:p>
              </c:txPr>
              <c:showLegendKey val="0"/>
              <c:showVal val="1"/>
              <c:showCatName val="0"/>
              <c:showSerName val="0"/>
              <c:showPercent val="0"/>
              <c:showBubbleSize val="0"/>
              <c:extLst>
                <c:ext xmlns:c15="http://schemas.microsoft.com/office/drawing/2012/chart" uri="{CE6537A1-D6FC-4f65-9D91-7224C49458BB}">
                  <c15:layout/>
                </c:ext>
              </c:extLst>
            </c:dLbl>
            <c:dLbl>
              <c:idx val="2"/>
              <c:layout/>
              <c:spPr>
                <a:noFill/>
                <a:ln w="25400">
                  <a:noFill/>
                </a:ln>
              </c:spPr>
              <c:txPr>
                <a:bodyPr wrap="square" lIns="38100" tIns="19050" rIns="38100" bIns="19050" anchor="ctr">
                  <a:spAutoFit/>
                </a:bodyPr>
                <a:lstStyle/>
                <a:p>
                  <a:pPr>
                    <a:defRPr sz="900" b="1">
                      <a:latin typeface="+mn-lt"/>
                    </a:defRPr>
                  </a:pPr>
                  <a:endParaRPr lang="ja-JP"/>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a:noFill/>
                <a:ln w="25400">
                  <a:noFill/>
                </a:ln>
              </c:spPr>
              <c:txPr>
                <a:bodyPr wrap="square" lIns="38100" tIns="19050" rIns="38100" bIns="19050" anchor="ctr">
                  <a:spAutoFit/>
                </a:bodyPr>
                <a:lstStyle/>
                <a:p>
                  <a:pPr>
                    <a:defRPr sz="900" b="1">
                      <a:latin typeface="+mn-lt"/>
                    </a:defRPr>
                  </a:pPr>
                  <a:endParaRPr lang="ja-JP"/>
                </a:p>
              </c:txPr>
              <c:showLegendKey val="0"/>
              <c:showVal val="1"/>
              <c:showCatName val="0"/>
              <c:showSerName val="0"/>
              <c:showPercent val="0"/>
              <c:showBubbleSize val="0"/>
              <c:extLst>
                <c:ext xmlns:c15="http://schemas.microsoft.com/office/drawing/2012/chart" uri="{CE6537A1-D6FC-4f65-9D91-7224C49458BB}">
                  <c15:layout/>
                </c:ext>
              </c:extLst>
            </c:dLbl>
            <c:dLbl>
              <c:idx val="8"/>
              <c:layout/>
              <c:spPr>
                <a:noFill/>
                <a:ln w="25400">
                  <a:noFill/>
                </a:ln>
              </c:spPr>
              <c:txPr>
                <a:bodyPr wrap="square" lIns="38100" tIns="19050" rIns="38100" bIns="19050" anchor="ctr">
                  <a:spAutoFit/>
                </a:bodyPr>
                <a:lstStyle/>
                <a:p>
                  <a:pPr>
                    <a:defRPr sz="900" b="1">
                      <a:latin typeface="+mn-lt"/>
                    </a:defRPr>
                  </a:pPr>
                  <a:endParaRPr lang="ja-JP"/>
                </a:p>
              </c:txPr>
              <c:showLegendKey val="0"/>
              <c:showVal val="1"/>
              <c:showCatName val="0"/>
              <c:showSerName val="0"/>
              <c:showPercent val="0"/>
              <c:showBubbleSize val="0"/>
              <c:extLst>
                <c:ext xmlns:c15="http://schemas.microsoft.com/office/drawing/2012/chart" uri="{CE6537A1-D6FC-4f65-9D91-7224C49458BB}">
                  <c15:layout/>
                </c:ext>
              </c:extLst>
            </c:dLbl>
            <c:dLbl>
              <c:idx val="18"/>
              <c:layout/>
              <c:tx>
                <c:rich>
                  <a:bodyPr wrap="square" lIns="38100" tIns="19050" rIns="38100" bIns="19050" anchor="ctr">
                    <a:noAutofit/>
                  </a:bodyPr>
                  <a:lstStyle/>
                  <a:p>
                    <a:pPr>
                      <a:defRPr sz="900" b="1">
                        <a:latin typeface="+mn-lt"/>
                      </a:defRPr>
                    </a:pPr>
                    <a:r>
                      <a:rPr lang="en-US" altLang="ja-JP" b="1">
                        <a:latin typeface="+mn-lt"/>
                      </a:rPr>
                      <a:t>611</a:t>
                    </a:r>
                  </a:p>
                </c:rich>
              </c:tx>
              <c:spPr>
                <a:noFill/>
                <a:ln w="25400">
                  <a:noFill/>
                </a:ln>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[4]支援学校グラフ!$L$29:$L$47</c:f>
              <c:strCache>
                <c:ptCount val="19"/>
                <c:pt idx="0">
                  <c:v>S45</c:v>
                </c:pt>
                <c:pt idx="1">
                  <c:v>50</c:v>
                </c:pt>
                <c:pt idx="2">
                  <c:v>55</c:v>
                </c:pt>
                <c:pt idx="3">
                  <c:v>60</c:v>
                </c:pt>
                <c:pt idx="4">
                  <c:v>H2</c:v>
                </c:pt>
                <c:pt idx="5">
                  <c:v>7</c:v>
                </c:pt>
                <c:pt idx="6">
                  <c:v>12</c:v>
                </c:pt>
                <c:pt idx="7">
                  <c:v>17</c:v>
                </c:pt>
                <c:pt idx="8">
                  <c:v>18</c:v>
                </c:pt>
                <c:pt idx="9">
                  <c:v>19</c:v>
                </c:pt>
                <c:pt idx="10">
                  <c:v>20</c:v>
                </c:pt>
                <c:pt idx="11">
                  <c:v>21</c:v>
                </c:pt>
                <c:pt idx="12">
                  <c:v>22</c:v>
                </c:pt>
                <c:pt idx="13">
                  <c:v>23</c:v>
                </c:pt>
                <c:pt idx="14">
                  <c:v>24</c:v>
                </c:pt>
                <c:pt idx="15">
                  <c:v>25</c:v>
                </c:pt>
                <c:pt idx="16">
                  <c:v>26</c:v>
                </c:pt>
                <c:pt idx="17">
                  <c:v>27</c:v>
                </c:pt>
                <c:pt idx="18">
                  <c:v>28</c:v>
                </c:pt>
              </c:strCache>
            </c:strRef>
          </c:cat>
          <c:val>
            <c:numRef>
              <c:f>[4]支援学校グラフ!$N$29:$N$47</c:f>
              <c:numCache>
                <c:formatCode>General</c:formatCode>
                <c:ptCount val="19"/>
                <c:pt idx="0">
                  <c:v>421</c:v>
                </c:pt>
                <c:pt idx="1">
                  <c:v>607</c:v>
                </c:pt>
                <c:pt idx="2">
                  <c:v>844</c:v>
                </c:pt>
                <c:pt idx="3">
                  <c:v>681</c:v>
                </c:pt>
                <c:pt idx="4">
                  <c:v>689</c:v>
                </c:pt>
                <c:pt idx="5">
                  <c:v>589</c:v>
                </c:pt>
                <c:pt idx="6">
                  <c:v>490</c:v>
                </c:pt>
                <c:pt idx="7">
                  <c:v>534</c:v>
                </c:pt>
                <c:pt idx="8">
                  <c:v>563</c:v>
                </c:pt>
                <c:pt idx="9">
                  <c:v>583</c:v>
                </c:pt>
                <c:pt idx="10">
                  <c:v>603</c:v>
                </c:pt>
                <c:pt idx="11">
                  <c:v>623</c:v>
                </c:pt>
                <c:pt idx="12">
                  <c:v>637</c:v>
                </c:pt>
                <c:pt idx="13">
                  <c:v>659</c:v>
                </c:pt>
                <c:pt idx="14">
                  <c:v>640</c:v>
                </c:pt>
                <c:pt idx="15">
                  <c:v>648</c:v>
                </c:pt>
                <c:pt idx="16">
                  <c:v>655</c:v>
                </c:pt>
                <c:pt idx="17">
                  <c:v>633</c:v>
                </c:pt>
                <c:pt idx="18">
                  <c:v>611</c:v>
                </c:pt>
              </c:numCache>
            </c:numRef>
          </c:val>
        </c:ser>
        <c:ser>
          <c:idx val="2"/>
          <c:order val="2"/>
          <c:tx>
            <c:strRef>
              <c:f>[4]支援学校グラフ!$O$28</c:f>
              <c:strCache>
                <c:ptCount val="1"/>
                <c:pt idx="0">
                  <c:v>中学部</c:v>
                </c:pt>
              </c:strCache>
            </c:strRef>
          </c:tx>
          <c:spPr>
            <a:solidFill>
              <a:srgbClr val="FFDE75"/>
            </a:solidFill>
            <a:ln>
              <a:solidFill>
                <a:sysClr val="windowText" lastClr="000000"/>
              </a:solidFill>
            </a:ln>
          </c:spPr>
          <c:invertIfNegative val="0"/>
          <c:dLbls>
            <c:dLbl>
              <c:idx val="0"/>
              <c:layout/>
              <c:spPr>
                <a:noFill/>
                <a:ln w="25400">
                  <a:noFill/>
                </a:ln>
              </c:spPr>
              <c:txPr>
                <a:bodyPr wrap="square" lIns="38100" tIns="19050" rIns="38100" bIns="19050" anchor="ctr">
                  <a:spAutoFit/>
                </a:bodyPr>
                <a:lstStyle/>
                <a:p>
                  <a:pPr>
                    <a:defRPr sz="900" b="1">
                      <a:latin typeface="+mn-lt"/>
                    </a:defRPr>
                  </a:pPr>
                  <a:endParaRPr lang="ja-JP"/>
                </a:p>
              </c:txPr>
              <c:showLegendKey val="0"/>
              <c:showVal val="1"/>
              <c:showCatName val="0"/>
              <c:showSerName val="0"/>
              <c:showPercent val="0"/>
              <c:showBubbleSize val="0"/>
              <c:extLst>
                <c:ext xmlns:c15="http://schemas.microsoft.com/office/drawing/2012/chart" uri="{CE6537A1-D6FC-4f65-9D91-7224C49458BB}">
                  <c15:layout/>
                </c:ext>
              </c:extLst>
            </c:dLbl>
            <c:dLbl>
              <c:idx val="2"/>
              <c:layout/>
              <c:spPr>
                <a:noFill/>
                <a:ln w="25400">
                  <a:noFill/>
                </a:ln>
              </c:spPr>
              <c:txPr>
                <a:bodyPr wrap="square" lIns="38100" tIns="19050" rIns="38100" bIns="19050" anchor="ctr">
                  <a:spAutoFit/>
                </a:bodyPr>
                <a:lstStyle/>
                <a:p>
                  <a:pPr>
                    <a:defRPr sz="900" b="1">
                      <a:latin typeface="+mn-lt"/>
                    </a:defRPr>
                  </a:pPr>
                  <a:endParaRPr lang="ja-JP"/>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a:noFill/>
                <a:ln w="25400">
                  <a:noFill/>
                </a:ln>
              </c:spPr>
              <c:txPr>
                <a:bodyPr wrap="square" lIns="38100" tIns="19050" rIns="38100" bIns="19050" anchor="ctr">
                  <a:spAutoFit/>
                </a:bodyPr>
                <a:lstStyle/>
                <a:p>
                  <a:pPr>
                    <a:defRPr sz="900" b="1">
                      <a:latin typeface="+mn-lt"/>
                    </a:defRPr>
                  </a:pPr>
                  <a:endParaRPr lang="ja-JP"/>
                </a:p>
              </c:txPr>
              <c:showLegendKey val="0"/>
              <c:showVal val="1"/>
              <c:showCatName val="0"/>
              <c:showSerName val="0"/>
              <c:showPercent val="0"/>
              <c:showBubbleSize val="0"/>
              <c:extLst>
                <c:ext xmlns:c15="http://schemas.microsoft.com/office/drawing/2012/chart" uri="{CE6537A1-D6FC-4f65-9D91-7224C49458BB}">
                  <c15:layout/>
                </c:ext>
              </c:extLst>
            </c:dLbl>
            <c:dLbl>
              <c:idx val="8"/>
              <c:layout/>
              <c:spPr>
                <a:noFill/>
                <a:ln w="25400">
                  <a:noFill/>
                </a:ln>
              </c:spPr>
              <c:txPr>
                <a:bodyPr wrap="square" lIns="38100" tIns="19050" rIns="38100" bIns="19050" anchor="ctr">
                  <a:spAutoFit/>
                </a:bodyPr>
                <a:lstStyle/>
                <a:p>
                  <a:pPr>
                    <a:defRPr sz="900" b="1">
                      <a:latin typeface="+mn-lt"/>
                    </a:defRPr>
                  </a:pPr>
                  <a:endParaRPr lang="ja-JP"/>
                </a:p>
              </c:txPr>
              <c:showLegendKey val="0"/>
              <c:showVal val="1"/>
              <c:showCatName val="0"/>
              <c:showSerName val="0"/>
              <c:showPercent val="0"/>
              <c:showBubbleSize val="0"/>
              <c:extLst>
                <c:ext xmlns:c15="http://schemas.microsoft.com/office/drawing/2012/chart" uri="{CE6537A1-D6FC-4f65-9D91-7224C49458BB}">
                  <c15:layout/>
                </c:ext>
              </c:extLst>
            </c:dLbl>
            <c:dLbl>
              <c:idx val="18"/>
              <c:layout/>
              <c:tx>
                <c:rich>
                  <a:bodyPr wrap="square" lIns="38100" tIns="19050" rIns="38100" bIns="19050" anchor="ctr">
                    <a:noAutofit/>
                  </a:bodyPr>
                  <a:lstStyle/>
                  <a:p>
                    <a:pPr>
                      <a:defRPr sz="900" b="1">
                        <a:latin typeface="+mn-lt"/>
                      </a:defRPr>
                    </a:pPr>
                    <a:r>
                      <a:rPr lang="en-US" altLang="ja-JP" b="1">
                        <a:latin typeface="+mn-lt"/>
                      </a:rPr>
                      <a:t>543</a:t>
                    </a:r>
                  </a:p>
                </c:rich>
              </c:tx>
              <c:spPr>
                <a:noFill/>
                <a:ln w="25400">
                  <a:noFill/>
                </a:ln>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[4]支援学校グラフ!$L$29:$L$47</c:f>
              <c:strCache>
                <c:ptCount val="19"/>
                <c:pt idx="0">
                  <c:v>S45</c:v>
                </c:pt>
                <c:pt idx="1">
                  <c:v>50</c:v>
                </c:pt>
                <c:pt idx="2">
                  <c:v>55</c:v>
                </c:pt>
                <c:pt idx="3">
                  <c:v>60</c:v>
                </c:pt>
                <c:pt idx="4">
                  <c:v>H2</c:v>
                </c:pt>
                <c:pt idx="5">
                  <c:v>7</c:v>
                </c:pt>
                <c:pt idx="6">
                  <c:v>12</c:v>
                </c:pt>
                <c:pt idx="7">
                  <c:v>17</c:v>
                </c:pt>
                <c:pt idx="8">
                  <c:v>18</c:v>
                </c:pt>
                <c:pt idx="9">
                  <c:v>19</c:v>
                </c:pt>
                <c:pt idx="10">
                  <c:v>20</c:v>
                </c:pt>
                <c:pt idx="11">
                  <c:v>21</c:v>
                </c:pt>
                <c:pt idx="12">
                  <c:v>22</c:v>
                </c:pt>
                <c:pt idx="13">
                  <c:v>23</c:v>
                </c:pt>
                <c:pt idx="14">
                  <c:v>24</c:v>
                </c:pt>
                <c:pt idx="15">
                  <c:v>25</c:v>
                </c:pt>
                <c:pt idx="16">
                  <c:v>26</c:v>
                </c:pt>
                <c:pt idx="17">
                  <c:v>27</c:v>
                </c:pt>
                <c:pt idx="18">
                  <c:v>28</c:v>
                </c:pt>
              </c:strCache>
            </c:strRef>
          </c:cat>
          <c:val>
            <c:numRef>
              <c:f>[4]支援学校グラフ!$O$29:$O$47</c:f>
              <c:numCache>
                <c:formatCode>General</c:formatCode>
                <c:ptCount val="19"/>
                <c:pt idx="0">
                  <c:v>289</c:v>
                </c:pt>
                <c:pt idx="1">
                  <c:v>362</c:v>
                </c:pt>
                <c:pt idx="2">
                  <c:v>504</c:v>
                </c:pt>
                <c:pt idx="3">
                  <c:v>554</c:v>
                </c:pt>
                <c:pt idx="4">
                  <c:v>433</c:v>
                </c:pt>
                <c:pt idx="5">
                  <c:v>412</c:v>
                </c:pt>
                <c:pt idx="6">
                  <c:v>389</c:v>
                </c:pt>
                <c:pt idx="7">
                  <c:v>397</c:v>
                </c:pt>
                <c:pt idx="8">
                  <c:v>406</c:v>
                </c:pt>
                <c:pt idx="9">
                  <c:v>403</c:v>
                </c:pt>
                <c:pt idx="10">
                  <c:v>411</c:v>
                </c:pt>
                <c:pt idx="11">
                  <c:v>456</c:v>
                </c:pt>
                <c:pt idx="12">
                  <c:v>472</c:v>
                </c:pt>
                <c:pt idx="13">
                  <c:v>500</c:v>
                </c:pt>
                <c:pt idx="14">
                  <c:v>513</c:v>
                </c:pt>
                <c:pt idx="15">
                  <c:v>496</c:v>
                </c:pt>
                <c:pt idx="16">
                  <c:v>496</c:v>
                </c:pt>
                <c:pt idx="17">
                  <c:v>522</c:v>
                </c:pt>
                <c:pt idx="18">
                  <c:v>543</c:v>
                </c:pt>
              </c:numCache>
            </c:numRef>
          </c:val>
        </c:ser>
        <c:ser>
          <c:idx val="3"/>
          <c:order val="3"/>
          <c:tx>
            <c:strRef>
              <c:f>[4]支援学校グラフ!$P$28</c:f>
              <c:strCache>
                <c:ptCount val="1"/>
                <c:pt idx="0">
                  <c:v>高等部</c:v>
                </c:pt>
              </c:strCache>
            </c:strRef>
          </c:tx>
          <c:spPr>
            <a:solidFill>
              <a:schemeClr val="accent2">
                <a:lumMod val="40000"/>
                <a:lumOff val="60000"/>
              </a:schemeClr>
            </a:solidFill>
            <a:ln>
              <a:solidFill>
                <a:sysClr val="windowText" lastClr="000000"/>
              </a:solidFill>
            </a:ln>
          </c:spPr>
          <c:invertIfNegative val="0"/>
          <c:dLbls>
            <c:dLbl>
              <c:idx val="0"/>
              <c:layout/>
              <c:spPr>
                <a:noFill/>
                <a:ln w="25400">
                  <a:noFill/>
                </a:ln>
              </c:spPr>
              <c:txPr>
                <a:bodyPr wrap="square" lIns="38100" tIns="19050" rIns="38100" bIns="19050" anchor="ctr">
                  <a:spAutoFit/>
                </a:bodyPr>
                <a:lstStyle/>
                <a:p>
                  <a:pPr>
                    <a:defRPr sz="900" b="1">
                      <a:latin typeface="+mn-lt"/>
                    </a:defRPr>
                  </a:pPr>
                  <a:endParaRPr lang="ja-JP"/>
                </a:p>
              </c:txPr>
              <c:showLegendKey val="0"/>
              <c:showVal val="1"/>
              <c:showCatName val="0"/>
              <c:showSerName val="0"/>
              <c:showPercent val="0"/>
              <c:showBubbleSize val="0"/>
              <c:extLst>
                <c:ext xmlns:c15="http://schemas.microsoft.com/office/drawing/2012/chart" uri="{CE6537A1-D6FC-4f65-9D91-7224C49458BB}">
                  <c15:layout/>
                </c:ext>
              </c:extLst>
            </c:dLbl>
            <c:dLbl>
              <c:idx val="2"/>
              <c:layout/>
              <c:spPr>
                <a:noFill/>
                <a:ln w="25400">
                  <a:noFill/>
                </a:ln>
              </c:spPr>
              <c:txPr>
                <a:bodyPr wrap="square" lIns="38100" tIns="19050" rIns="38100" bIns="19050" anchor="ctr">
                  <a:spAutoFit/>
                </a:bodyPr>
                <a:lstStyle/>
                <a:p>
                  <a:pPr>
                    <a:defRPr sz="900" b="1">
                      <a:latin typeface="+mn-lt"/>
                    </a:defRPr>
                  </a:pPr>
                  <a:endParaRPr lang="ja-JP"/>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a:noFill/>
                <a:ln w="25400">
                  <a:noFill/>
                </a:ln>
              </c:spPr>
              <c:txPr>
                <a:bodyPr wrap="square" lIns="38100" tIns="19050" rIns="38100" bIns="19050" anchor="ctr">
                  <a:spAutoFit/>
                </a:bodyPr>
                <a:lstStyle/>
                <a:p>
                  <a:pPr>
                    <a:defRPr sz="900" b="1">
                      <a:latin typeface="+mn-lt"/>
                    </a:defRPr>
                  </a:pPr>
                  <a:endParaRPr lang="ja-JP"/>
                </a:p>
              </c:txPr>
              <c:showLegendKey val="0"/>
              <c:showVal val="1"/>
              <c:showCatName val="0"/>
              <c:showSerName val="0"/>
              <c:showPercent val="0"/>
              <c:showBubbleSize val="0"/>
              <c:extLst>
                <c:ext xmlns:c15="http://schemas.microsoft.com/office/drawing/2012/chart" uri="{CE6537A1-D6FC-4f65-9D91-7224C49458BB}">
                  <c15:layout/>
                </c:ext>
              </c:extLst>
            </c:dLbl>
            <c:dLbl>
              <c:idx val="8"/>
              <c:layout/>
              <c:spPr>
                <a:noFill/>
                <a:ln w="25400">
                  <a:noFill/>
                </a:ln>
              </c:spPr>
              <c:txPr>
                <a:bodyPr wrap="square" lIns="38100" tIns="19050" rIns="38100" bIns="19050" anchor="ctr">
                  <a:spAutoFit/>
                </a:bodyPr>
                <a:lstStyle/>
                <a:p>
                  <a:pPr>
                    <a:defRPr sz="900" b="1">
                      <a:latin typeface="+mn-lt"/>
                    </a:defRPr>
                  </a:pPr>
                  <a:endParaRPr lang="ja-JP"/>
                </a:p>
              </c:txPr>
              <c:showLegendKey val="0"/>
              <c:showVal val="1"/>
              <c:showCatName val="0"/>
              <c:showSerName val="0"/>
              <c:showPercent val="0"/>
              <c:showBubbleSize val="0"/>
              <c:extLst>
                <c:ext xmlns:c15="http://schemas.microsoft.com/office/drawing/2012/chart" uri="{CE6537A1-D6FC-4f65-9D91-7224C49458BB}">
                  <c15:layout/>
                </c:ext>
              </c:extLst>
            </c:dLbl>
            <c:dLbl>
              <c:idx val="18"/>
              <c:layout>
                <c:manualLayout>
                  <c:x val="8.963842536266281E-3"/>
                  <c:y val="-5.9414279052205643E-17"/>
                </c:manualLayout>
              </c:layout>
              <c:tx>
                <c:rich>
                  <a:bodyPr wrap="square" lIns="38100" tIns="19050" rIns="38100" bIns="19050" anchor="ctr">
                    <a:noAutofit/>
                  </a:bodyPr>
                  <a:lstStyle/>
                  <a:p>
                    <a:pPr>
                      <a:defRPr sz="900" b="1">
                        <a:latin typeface="+mn-lt"/>
                      </a:defRPr>
                    </a:pPr>
                    <a:r>
                      <a:rPr lang="en-US" altLang="ja-JP" b="1">
                        <a:latin typeface="+mn-lt"/>
                      </a:rPr>
                      <a:t>1,352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[4]支援学校グラフ!$L$29:$L$47</c:f>
              <c:strCache>
                <c:ptCount val="19"/>
                <c:pt idx="0">
                  <c:v>S45</c:v>
                </c:pt>
                <c:pt idx="1">
                  <c:v>50</c:v>
                </c:pt>
                <c:pt idx="2">
                  <c:v>55</c:v>
                </c:pt>
                <c:pt idx="3">
                  <c:v>60</c:v>
                </c:pt>
                <c:pt idx="4">
                  <c:v>H2</c:v>
                </c:pt>
                <c:pt idx="5">
                  <c:v>7</c:v>
                </c:pt>
                <c:pt idx="6">
                  <c:v>12</c:v>
                </c:pt>
                <c:pt idx="7">
                  <c:v>17</c:v>
                </c:pt>
                <c:pt idx="8">
                  <c:v>18</c:v>
                </c:pt>
                <c:pt idx="9">
                  <c:v>19</c:v>
                </c:pt>
                <c:pt idx="10">
                  <c:v>20</c:v>
                </c:pt>
                <c:pt idx="11">
                  <c:v>21</c:v>
                </c:pt>
                <c:pt idx="12">
                  <c:v>22</c:v>
                </c:pt>
                <c:pt idx="13">
                  <c:v>23</c:v>
                </c:pt>
                <c:pt idx="14">
                  <c:v>24</c:v>
                </c:pt>
                <c:pt idx="15">
                  <c:v>25</c:v>
                </c:pt>
                <c:pt idx="16">
                  <c:v>26</c:v>
                </c:pt>
                <c:pt idx="17">
                  <c:v>27</c:v>
                </c:pt>
                <c:pt idx="18">
                  <c:v>28</c:v>
                </c:pt>
              </c:strCache>
            </c:strRef>
          </c:cat>
          <c:val>
            <c:numRef>
              <c:f>[4]支援学校グラフ!$P$29:$P$47</c:f>
              <c:numCache>
                <c:formatCode>General</c:formatCode>
                <c:ptCount val="19"/>
                <c:pt idx="0">
                  <c:v>278</c:v>
                </c:pt>
                <c:pt idx="1">
                  <c:v>414</c:v>
                </c:pt>
                <c:pt idx="2">
                  <c:v>362</c:v>
                </c:pt>
                <c:pt idx="3">
                  <c:v>374</c:v>
                </c:pt>
                <c:pt idx="4">
                  <c:v>563</c:v>
                </c:pt>
                <c:pt idx="5">
                  <c:v>712</c:v>
                </c:pt>
                <c:pt idx="6">
                  <c:v>874</c:v>
                </c:pt>
                <c:pt idx="7">
                  <c:v>1017</c:v>
                </c:pt>
                <c:pt idx="8">
                  <c:v>1028</c:v>
                </c:pt>
                <c:pt idx="9">
                  <c:v>1079</c:v>
                </c:pt>
                <c:pt idx="10">
                  <c:v>1087</c:v>
                </c:pt>
                <c:pt idx="11">
                  <c:v>1122</c:v>
                </c:pt>
                <c:pt idx="12">
                  <c:v>1157</c:v>
                </c:pt>
                <c:pt idx="13">
                  <c:v>1182</c:v>
                </c:pt>
                <c:pt idx="14">
                  <c:v>1256</c:v>
                </c:pt>
                <c:pt idx="15">
                  <c:v>1307</c:v>
                </c:pt>
                <c:pt idx="16">
                  <c:v>1384</c:v>
                </c:pt>
                <c:pt idx="17">
                  <c:v>1385</c:v>
                </c:pt>
                <c:pt idx="18">
                  <c:v>1352</c:v>
                </c:pt>
              </c:numCache>
            </c:numRef>
          </c:val>
        </c:ser>
        <c:dLbls>
          <c:showLegendKey val="0"/>
          <c:showVal val="0"/>
          <c:showCatName val="0"/>
          <c:showSerName val="0"/>
          <c:showPercent val="0"/>
          <c:showBubbleSize val="0"/>
        </c:dLbls>
        <c:gapWidth val="25"/>
        <c:overlap val="100"/>
        <c:serLines>
          <c:spPr>
            <a:ln w="12700">
              <a:solidFill>
                <a:srgbClr val="000000"/>
              </a:solidFill>
              <a:prstDash val="sysDash"/>
            </a:ln>
          </c:spPr>
        </c:serLines>
        <c:axId val="398430984"/>
        <c:axId val="398431376"/>
      </c:barChart>
      <c:catAx>
        <c:axId val="398430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8431376"/>
        <c:crosses val="autoZero"/>
        <c:auto val="1"/>
        <c:lblAlgn val="ctr"/>
        <c:lblOffset val="0"/>
        <c:tickLblSkip val="1"/>
        <c:tickMarkSkip val="1"/>
        <c:noMultiLvlLbl val="0"/>
      </c:catAx>
      <c:valAx>
        <c:axId val="398431376"/>
        <c:scaling>
          <c:orientation val="minMax"/>
          <c:max val="2600"/>
          <c:min val="0"/>
        </c:scaling>
        <c:delete val="0"/>
        <c:axPos val="l"/>
        <c:majorGridlines>
          <c:spPr>
            <a:ln w="3175">
              <a:solidFill>
                <a:schemeClr val="tx1"/>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8430984"/>
        <c:crosses val="autoZero"/>
        <c:crossBetween val="between"/>
        <c:majorUnit val="200"/>
      </c:valAx>
      <c:spPr>
        <a:solidFill>
          <a:srgbClr val="FFFFFF">
            <a:alpha val="99000"/>
          </a:srgbClr>
        </a:solidFill>
        <a:ln w="12700">
          <a:solidFill>
            <a:srgbClr val="FFFFFF">
              <a:alpha val="97000"/>
            </a:srgbClr>
          </a:solidFill>
          <a:prstDash val="solid"/>
        </a:ln>
      </c:spPr>
    </c:plotArea>
    <c:plotVisOnly val="1"/>
    <c:dispBlanksAs val="gap"/>
    <c:showDLblsOverMax val="0"/>
  </c:chart>
  <c:spPr>
    <a:solidFill>
      <a:srgbClr val="FFFFFF"/>
    </a:solidFill>
    <a:ln w="12700">
      <a:noFill/>
      <a:prstDash val="solid"/>
    </a:ln>
  </c:spPr>
  <c:txPr>
    <a:bodyPr/>
    <a:lstStyle/>
    <a:p>
      <a:pPr>
        <a:defRPr sz="14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41816359286887"/>
          <c:y val="0.16236191615601245"/>
          <c:w val="0.53148679978599234"/>
          <c:h val="0.77859918883905965"/>
        </c:manualLayout>
      </c:layout>
      <c:pieChart>
        <c:varyColors val="1"/>
        <c:ser>
          <c:idx val="0"/>
          <c:order val="0"/>
          <c:spPr>
            <a:ln w="12700">
              <a:solidFill>
                <a:srgbClr val="000000"/>
              </a:solidFill>
              <a:prstDash val="solid"/>
            </a:ln>
          </c:spPr>
          <c:dPt>
            <c:idx val="0"/>
            <c:bubble3D val="0"/>
            <c:explosion val="1"/>
            <c:spPr>
              <a:solidFill>
                <a:schemeClr val="accent1">
                  <a:lumMod val="40000"/>
                  <a:lumOff val="60000"/>
                </a:schemeClr>
              </a:solidFill>
              <a:ln w="12700">
                <a:solidFill>
                  <a:srgbClr val="000000"/>
                </a:solidFill>
                <a:prstDash val="solid"/>
              </a:ln>
            </c:spPr>
          </c:dPt>
          <c:dPt>
            <c:idx val="1"/>
            <c:bubble3D val="0"/>
            <c:spPr>
              <a:pattFill prst="dashHorz">
                <a:fgClr>
                  <a:srgbClr val="000000"/>
                </a:fgClr>
                <a:bgClr>
                  <a:srgbClr val="FFFFFF"/>
                </a:bgClr>
              </a:pattFill>
              <a:ln w="12700">
                <a:solidFill>
                  <a:srgbClr val="000000"/>
                </a:solidFill>
                <a:prstDash val="solid"/>
              </a:ln>
            </c:spPr>
          </c:dPt>
          <c:dPt>
            <c:idx val="2"/>
            <c:bubble3D val="0"/>
            <c:spPr>
              <a:pattFill prst="narHorz">
                <a:fgClr>
                  <a:srgbClr val="000000"/>
                </a:fgClr>
                <a:bgClr>
                  <a:srgbClr val="FFFFFF"/>
                </a:bgClr>
              </a:pattFill>
              <a:ln w="12700">
                <a:solidFill>
                  <a:srgbClr val="000000"/>
                </a:solidFill>
                <a:prstDash val="solid"/>
              </a:ln>
            </c:spPr>
          </c:dPt>
          <c:dPt>
            <c:idx val="3"/>
            <c:bubble3D val="0"/>
            <c:spPr>
              <a:pattFill prst="lgCheck">
                <a:fgClr>
                  <a:srgbClr val="000000"/>
                </a:fgClr>
                <a:bgClr>
                  <a:srgbClr val="FFFFFF"/>
                </a:bgClr>
              </a:pattFill>
              <a:ln w="12700">
                <a:solidFill>
                  <a:srgbClr val="000000"/>
                </a:solidFill>
                <a:prstDash val="solid"/>
              </a:ln>
            </c:spPr>
          </c:dPt>
          <c:dLbls>
            <c:dLbl>
              <c:idx val="0"/>
              <c:layout>
                <c:manualLayout>
                  <c:x val="-9.4576322696505052E-2"/>
                  <c:y val="5.121746928969298E-2"/>
                </c:manualLayout>
              </c:layout>
              <c:tx>
                <c:rich>
                  <a:bodyPr/>
                  <a:lstStyle/>
                  <a:p>
                    <a:r>
                      <a:rPr lang="ja-JP" altLang="en-US"/>
                      <a:t>国公立</a:t>
                    </a:r>
                  </a:p>
                  <a:p>
                    <a:r>
                      <a:rPr lang="en-US" altLang="ja-JP"/>
                      <a:t>82</a:t>
                    </a:r>
                    <a:r>
                      <a:rPr lang="ja-JP" altLang="en-US"/>
                      <a:t>園</a:t>
                    </a:r>
                  </a:p>
                </c:rich>
              </c:tx>
              <c:dLblPos val="bestFit"/>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7.8158861721232223E-2"/>
                  <c:y val="-7.7693579838570337E-2"/>
                </c:manualLayout>
              </c:layout>
              <c:tx>
                <c:rich>
                  <a:bodyPr/>
                  <a:lstStyle/>
                  <a:p>
                    <a:r>
                      <a:rPr lang="ja-JP" altLang="en-US"/>
                      <a:t>学校法人</a:t>
                    </a:r>
                  </a:p>
                  <a:p>
                    <a:r>
                      <a:rPr lang="en-US" altLang="ja-JP"/>
                      <a:t>148</a:t>
                    </a:r>
                    <a:r>
                      <a:rPr lang="ja-JP" altLang="en-US"/>
                      <a:t>園</a:t>
                    </a:r>
                  </a:p>
                </c:rich>
              </c:tx>
              <c:dLblPos val="bestFit"/>
              <c:showLegendKey val="0"/>
              <c:showVal val="0"/>
              <c:showCatName val="0"/>
              <c:showSerName val="0"/>
              <c:showPercent val="0"/>
              <c:showBubbleSize val="0"/>
              <c:extLst>
                <c:ext xmlns:c15="http://schemas.microsoft.com/office/drawing/2012/chart" uri="{CE6537A1-D6FC-4f65-9D91-7224C49458BB}">
                  <c15:layout/>
                </c:ext>
              </c:extLst>
            </c:dLbl>
            <c:dLbl>
              <c:idx val="2"/>
              <c:layout>
                <c:manualLayout>
                  <c:x val="-4.5929410139522037E-2"/>
                  <c:y val="1.170521396424193E-2"/>
                </c:manualLayout>
              </c:layout>
              <c:tx>
                <c:rich>
                  <a:bodyPr/>
                  <a:lstStyle/>
                  <a:p>
                    <a:r>
                      <a:rPr lang="ja-JP" altLang="en-US"/>
                      <a:t>宗教法人</a:t>
                    </a:r>
                  </a:p>
                  <a:p>
                    <a:r>
                      <a:rPr lang="en-US" altLang="ja-JP"/>
                      <a:t>10</a:t>
                    </a:r>
                    <a:r>
                      <a:rPr lang="ja-JP" altLang="en-US"/>
                      <a:t>園</a:t>
                    </a:r>
                  </a:p>
                </c:rich>
              </c:tx>
              <c:dLblPos val="bestFit"/>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6.4800801215637513E-2"/>
                  <c:y val="-6.1093805280609516E-2"/>
                </c:manualLayout>
              </c:layout>
              <c:tx>
                <c:rich>
                  <a:bodyPr/>
                  <a:lstStyle/>
                  <a:p>
                    <a:r>
                      <a:rPr lang="ja-JP" altLang="en-US"/>
                      <a:t>個人</a:t>
                    </a:r>
                  </a:p>
                  <a:p>
                    <a:r>
                      <a:rPr lang="en-US" altLang="ja-JP"/>
                      <a:t>14</a:t>
                    </a:r>
                    <a:r>
                      <a:rPr lang="ja-JP" altLang="en-US"/>
                      <a:t>園</a:t>
                    </a:r>
                  </a:p>
                </c:rich>
              </c:tx>
              <c:dLblPos val="bestFit"/>
              <c:showLegendKey val="0"/>
              <c:showVal val="0"/>
              <c:showCatName val="0"/>
              <c:showSerName val="0"/>
              <c:showPercent val="0"/>
              <c:showBubbleSize val="0"/>
              <c:extLst>
                <c:ext xmlns:c15="http://schemas.microsoft.com/office/drawing/2012/chart" uri="{CE6537A1-D6FC-4f65-9D91-7224C49458BB}">
                  <c15:layout/>
                </c:ext>
              </c:extLst>
            </c:dLbl>
            <c:spPr>
              <a:solidFill>
                <a:schemeClr val="bg1"/>
              </a:solidFill>
              <a:ln>
                <a:solidFill>
                  <a:sysClr val="windowText" lastClr="000000"/>
                </a:solidFill>
                <a:miter lim="800000"/>
              </a:ln>
              <a:effectLst/>
            </c:spPr>
            <c:txPr>
              <a:bodyPr wrap="square" lIns="38100" tIns="19050" rIns="38100" bIns="19050" anchor="ctr">
                <a:spAutoFit/>
              </a:bodyPr>
              <a:lstStyle/>
              <a:p>
                <a:pPr>
                  <a:defRPr sz="1000"/>
                </a:pPr>
                <a:endParaRPr lang="ja-JP"/>
              </a:p>
            </c:txPr>
            <c:dLblPos val="bestFit"/>
            <c:showLegendKey val="0"/>
            <c:showVal val="0"/>
            <c:showCatName val="1"/>
            <c:showSerName val="0"/>
            <c:showPercent val="0"/>
            <c:showBubbleSize val="0"/>
            <c:showLeaderLines val="1"/>
            <c:extLst>
              <c:ext xmlns:c15="http://schemas.microsoft.com/office/drawing/2012/chart" uri="{CE6537A1-D6FC-4f65-9D91-7224C49458BB}"/>
            </c:extLst>
          </c:dLbls>
          <c:cat>
            <c:strRef>
              <c:f>幼稚園・ｸﾞﾗﾌ!$S$6:$V$6</c:f>
              <c:strCache>
                <c:ptCount val="4"/>
                <c:pt idx="0">
                  <c:v>国公立</c:v>
                </c:pt>
                <c:pt idx="1">
                  <c:v>学校法人</c:v>
                </c:pt>
                <c:pt idx="2">
                  <c:v>宗教法人</c:v>
                </c:pt>
                <c:pt idx="3">
                  <c:v>個人</c:v>
                </c:pt>
              </c:strCache>
            </c:strRef>
          </c:cat>
          <c:val>
            <c:numRef>
              <c:f>幼稚園・ｸﾞﾗﾌ!$S$7:$V$7</c:f>
              <c:numCache>
                <c:formatCode>General</c:formatCode>
                <c:ptCount val="4"/>
                <c:pt idx="0">
                  <c:v>82</c:v>
                </c:pt>
                <c:pt idx="1">
                  <c:v>148</c:v>
                </c:pt>
                <c:pt idx="2">
                  <c:v>10</c:v>
                </c:pt>
                <c:pt idx="3">
                  <c:v>14</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47349229642425"/>
          <c:y val="0.12189129291201058"/>
          <c:w val="0.81331656279903308"/>
          <c:h val="0.73753493690026684"/>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 val="-1.8651736126276932E-2"/>
                  <c:y val="-2.5133227830055116E-2"/>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984280190782607E-2"/>
                  <c:y val="-4.9133505516821281E-2"/>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10408319927750967"/>
                  <c:y val="5.6488154285506541E-2"/>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5032314509073462E-2"/>
                  <c:y val="-5.0451963106930099E-2"/>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14048034318290864"/>
                  <c:y val="6.0840103072666525E-2"/>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5.4909265374086302E-2"/>
                  <c:y val="-6.2819383998725484E-2"/>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4.0348138513454104E-2"/>
                  <c:y val="-4.9528745797641292E-2"/>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6.5169192560607339E-2"/>
                  <c:y val="6.1313100660564321E-2"/>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6.5211525978607507E-2"/>
                  <c:y val="-4.7205185613779267E-2"/>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4458741171788785E-3"/>
                  <c:y val="-7.3845839941385424E-2"/>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4.5138994722433892E-2"/>
                  <c:y val="-6.0127963237822109E-2"/>
                </c:manualLayout>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幼稚園・ｸﾞﾗﾌ!$R$14:$R$23</c:f>
              <c:strCache>
                <c:ptCount val="10"/>
                <c:pt idx="0">
                  <c:v>H19.3</c:v>
                </c:pt>
                <c:pt idx="3">
                  <c:v>22.3</c:v>
                </c:pt>
                <c:pt idx="6">
                  <c:v>25.3</c:v>
                </c:pt>
                <c:pt idx="9">
                  <c:v>28.3</c:v>
                </c:pt>
              </c:strCache>
            </c:strRef>
          </c:cat>
          <c:val>
            <c:numRef>
              <c:f>幼稚園・ｸﾞﾗﾌ!$U$14:$U$23</c:f>
              <c:numCache>
                <c:formatCode>0.0_);[Red]\(0.0\)</c:formatCode>
                <c:ptCount val="10"/>
                <c:pt idx="0">
                  <c:v>70.599999999999994</c:v>
                </c:pt>
                <c:pt idx="1">
                  <c:v>68.900000000000006</c:v>
                </c:pt>
                <c:pt idx="2">
                  <c:v>68.400000000000006</c:v>
                </c:pt>
                <c:pt idx="3">
                  <c:v>67.5</c:v>
                </c:pt>
                <c:pt idx="4">
                  <c:v>67.599999999999994</c:v>
                </c:pt>
                <c:pt idx="5">
                  <c:v>66.7</c:v>
                </c:pt>
                <c:pt idx="6">
                  <c:v>66.099999999999994</c:v>
                </c:pt>
                <c:pt idx="7">
                  <c:v>65.8</c:v>
                </c:pt>
                <c:pt idx="8">
                  <c:v>65.599999999999994</c:v>
                </c:pt>
                <c:pt idx="9">
                  <c:v>60.6</c:v>
                </c:pt>
              </c:numCache>
            </c:numRef>
          </c:val>
          <c:smooth val="0"/>
        </c:ser>
        <c:dLbls>
          <c:showLegendKey val="0"/>
          <c:showVal val="0"/>
          <c:showCatName val="0"/>
          <c:showSerName val="0"/>
          <c:showPercent val="0"/>
          <c:showBubbleSize val="0"/>
        </c:dLbls>
        <c:marker val="1"/>
        <c:smooth val="0"/>
        <c:axId val="399835624"/>
        <c:axId val="399836016"/>
      </c:lineChart>
      <c:catAx>
        <c:axId val="399835624"/>
        <c:scaling>
          <c:orientation val="minMax"/>
        </c:scaling>
        <c:delete val="0"/>
        <c:axPos val="b"/>
        <c:numFmt formatCode="General" sourceLinked="1"/>
        <c:majorTickMark val="none"/>
        <c:minorTickMark val="in"/>
        <c:tickLblPos val="nextTo"/>
        <c:spPr>
          <a:ln w="3175">
            <a:solidFill>
              <a:srgbClr val="000000">
                <a:alpha val="97000"/>
              </a:srgbClr>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99836016"/>
        <c:crosses val="autoZero"/>
        <c:auto val="1"/>
        <c:lblAlgn val="ctr"/>
        <c:lblOffset val="0"/>
        <c:tickLblSkip val="1"/>
        <c:tickMarkSkip val="1"/>
        <c:noMultiLvlLbl val="0"/>
      </c:catAx>
      <c:valAx>
        <c:axId val="399836016"/>
        <c:scaling>
          <c:orientation val="minMax"/>
          <c:max val="71"/>
          <c:min val="60"/>
        </c:scaling>
        <c:delete val="0"/>
        <c:axPos val="l"/>
        <c:majorGridlines>
          <c:spPr>
            <a:ln w="3175">
              <a:solidFill>
                <a:srgbClr val="000000">
                  <a:alpha val="91000"/>
                </a:srgbClr>
              </a:solidFill>
              <a:prstDash val="solid"/>
            </a:ln>
          </c:spPr>
        </c:majorGridlines>
        <c:numFmt formatCode="#,##0.0_);[Red]\(#,##0.0\)"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99835624"/>
        <c:crosses val="autoZero"/>
        <c:crossBetween val="between"/>
        <c:majorUnit val="2"/>
      </c:valAx>
      <c:spPr>
        <a:solidFill>
          <a:srgbClr val="FFFFFF"/>
        </a:solidFill>
        <a:ln w="25400">
          <a:noFill/>
        </a:ln>
      </c:spPr>
    </c:plotArea>
    <c:plotVisOnly val="1"/>
    <c:dispBlanksAs val="gap"/>
    <c:showDLblsOverMax val="0"/>
  </c:chart>
  <c:spPr>
    <a:solidFill>
      <a:srgbClr val="FFFFFF"/>
    </a:solidFill>
    <a:ln w="12700">
      <a:solidFill>
        <a:srgbClr val="FFFFFF"/>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866756393001348E-2"/>
          <c:y val="0.10256431658219105"/>
          <c:w val="0.78869448183041724"/>
          <c:h val="0.80983074968021684"/>
        </c:manualLayout>
      </c:layout>
      <c:barChart>
        <c:barDir val="col"/>
        <c:grouping val="stacked"/>
        <c:varyColors val="0"/>
        <c:ser>
          <c:idx val="0"/>
          <c:order val="0"/>
          <c:tx>
            <c:strRef>
              <c:f>幼稚園・ｸﾞﾗﾌ!$T$49</c:f>
              <c:strCache>
                <c:ptCount val="1"/>
                <c:pt idx="0">
                  <c:v>３歳児入園</c:v>
                </c:pt>
              </c:strCache>
            </c:strRef>
          </c:tx>
          <c:spPr>
            <a:solidFill>
              <a:srgbClr val="FFDE75"/>
            </a:solidFill>
            <a:ln w="12700">
              <a:solidFill>
                <a:srgbClr val="000000"/>
              </a:solidFill>
              <a:prstDash val="solid"/>
            </a:ln>
          </c:spPr>
          <c:invertIfNegative val="0"/>
          <c:cat>
            <c:strRef>
              <c:f>幼稚園・ｸﾞﾗﾌ!$S$50:$S$68</c:f>
              <c:strCache>
                <c:ptCount val="19"/>
                <c:pt idx="0">
                  <c:v>H10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strCache>
            </c:strRef>
          </c:cat>
          <c:val>
            <c:numRef>
              <c:f>幼稚園・ｸﾞﾗﾌ!$T$50:$T$68</c:f>
              <c:numCache>
                <c:formatCode>#,##0_);[Red]\(#,##0\)</c:formatCode>
                <c:ptCount val="19"/>
                <c:pt idx="0">
                  <c:v>13939</c:v>
                </c:pt>
                <c:pt idx="1">
                  <c:v>13989</c:v>
                </c:pt>
                <c:pt idx="2">
                  <c:v>14720</c:v>
                </c:pt>
                <c:pt idx="3">
                  <c:v>15166</c:v>
                </c:pt>
                <c:pt idx="4">
                  <c:v>15702</c:v>
                </c:pt>
                <c:pt idx="5">
                  <c:v>16132</c:v>
                </c:pt>
                <c:pt idx="6">
                  <c:v>16543</c:v>
                </c:pt>
                <c:pt idx="7">
                  <c:v>17059</c:v>
                </c:pt>
                <c:pt idx="8">
                  <c:v>17396</c:v>
                </c:pt>
                <c:pt idx="9">
                  <c:v>17746</c:v>
                </c:pt>
                <c:pt idx="10">
                  <c:v>17860</c:v>
                </c:pt>
                <c:pt idx="11">
                  <c:v>17926</c:v>
                </c:pt>
                <c:pt idx="12">
                  <c:v>18169</c:v>
                </c:pt>
                <c:pt idx="13">
                  <c:v>18104</c:v>
                </c:pt>
                <c:pt idx="14">
                  <c:v>19832</c:v>
                </c:pt>
                <c:pt idx="15">
                  <c:v>21198</c:v>
                </c:pt>
                <c:pt idx="16">
                  <c:v>22386</c:v>
                </c:pt>
                <c:pt idx="17">
                  <c:v>21536</c:v>
                </c:pt>
                <c:pt idx="18">
                  <c:v>22642</c:v>
                </c:pt>
              </c:numCache>
            </c:numRef>
          </c:val>
        </c:ser>
        <c:ser>
          <c:idx val="1"/>
          <c:order val="1"/>
          <c:tx>
            <c:strRef>
              <c:f>幼稚園・ｸﾞﾗﾌ!$U$49</c:f>
              <c:strCache>
                <c:ptCount val="1"/>
                <c:pt idx="0">
                  <c:v>４歳児入園</c:v>
                </c:pt>
              </c:strCache>
            </c:strRef>
          </c:tx>
          <c:spPr>
            <a:solidFill>
              <a:srgbClr val="92D050"/>
            </a:solidFill>
            <a:ln w="12700">
              <a:solidFill>
                <a:srgbClr val="000000"/>
              </a:solidFill>
              <a:prstDash val="solid"/>
            </a:ln>
          </c:spPr>
          <c:invertIfNegative val="0"/>
          <c:cat>
            <c:strRef>
              <c:f>幼稚園・ｸﾞﾗﾌ!$S$50:$S$68</c:f>
              <c:strCache>
                <c:ptCount val="19"/>
                <c:pt idx="0">
                  <c:v>H10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strCache>
            </c:strRef>
          </c:cat>
          <c:val>
            <c:numRef>
              <c:f>幼稚園・ｸﾞﾗﾌ!$U$50:$U$68</c:f>
              <c:numCache>
                <c:formatCode>#,##0_);[Red]\(#,##0\)</c:formatCode>
                <c:ptCount val="19"/>
                <c:pt idx="0">
                  <c:v>22481</c:v>
                </c:pt>
                <c:pt idx="1">
                  <c:v>22186</c:v>
                </c:pt>
                <c:pt idx="2">
                  <c:v>21807</c:v>
                </c:pt>
                <c:pt idx="3">
                  <c:v>21051</c:v>
                </c:pt>
                <c:pt idx="4">
                  <c:v>20210</c:v>
                </c:pt>
                <c:pt idx="5">
                  <c:v>19784</c:v>
                </c:pt>
                <c:pt idx="6">
                  <c:v>19174</c:v>
                </c:pt>
                <c:pt idx="7">
                  <c:v>18225</c:v>
                </c:pt>
                <c:pt idx="8">
                  <c:v>17280</c:v>
                </c:pt>
                <c:pt idx="9">
                  <c:v>16189</c:v>
                </c:pt>
                <c:pt idx="10">
                  <c:v>15354</c:v>
                </c:pt>
                <c:pt idx="11">
                  <c:v>14202</c:v>
                </c:pt>
                <c:pt idx="12">
                  <c:v>13087</c:v>
                </c:pt>
                <c:pt idx="13">
                  <c:v>12291</c:v>
                </c:pt>
                <c:pt idx="14">
                  <c:v>12494</c:v>
                </c:pt>
                <c:pt idx="15">
                  <c:v>11415</c:v>
                </c:pt>
                <c:pt idx="16">
                  <c:v>9984</c:v>
                </c:pt>
                <c:pt idx="17">
                  <c:v>8656</c:v>
                </c:pt>
                <c:pt idx="18">
                  <c:v>7538</c:v>
                </c:pt>
              </c:numCache>
            </c:numRef>
          </c:val>
        </c:ser>
        <c:ser>
          <c:idx val="2"/>
          <c:order val="2"/>
          <c:tx>
            <c:strRef>
              <c:f>幼稚園・ｸﾞﾗﾌ!$V$49</c:f>
              <c:strCache>
                <c:ptCount val="1"/>
                <c:pt idx="0">
                  <c:v>５歳児入園</c:v>
                </c:pt>
              </c:strCache>
            </c:strRef>
          </c:tx>
          <c:spPr>
            <a:pattFill prst="pct5">
              <a:fgClr>
                <a:srgbClr val="000000"/>
              </a:fgClr>
              <a:bgClr>
                <a:srgbClr val="FFFFFF"/>
              </a:bgClr>
            </a:pattFill>
            <a:ln w="12700">
              <a:solidFill>
                <a:srgbClr val="000000"/>
              </a:solidFill>
              <a:prstDash val="solid"/>
            </a:ln>
          </c:spPr>
          <c:invertIfNegative val="0"/>
          <c:cat>
            <c:strRef>
              <c:f>幼稚園・ｸﾞﾗﾌ!$S$50:$S$68</c:f>
              <c:strCache>
                <c:ptCount val="19"/>
                <c:pt idx="0">
                  <c:v>H10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strCache>
            </c:strRef>
          </c:cat>
          <c:val>
            <c:numRef>
              <c:f>幼稚園・ｸﾞﾗﾌ!$V$50:$V$68</c:f>
              <c:numCache>
                <c:formatCode>#,##0_);[Red]\(#,##0\)</c:formatCode>
                <c:ptCount val="19"/>
                <c:pt idx="0">
                  <c:v>1699</c:v>
                </c:pt>
                <c:pt idx="1">
                  <c:v>1562</c:v>
                </c:pt>
                <c:pt idx="2">
                  <c:v>1361</c:v>
                </c:pt>
                <c:pt idx="3">
                  <c:v>1126</c:v>
                </c:pt>
                <c:pt idx="4">
                  <c:v>1270</c:v>
                </c:pt>
                <c:pt idx="5">
                  <c:v>1076</c:v>
                </c:pt>
                <c:pt idx="6">
                  <c:v>929</c:v>
                </c:pt>
                <c:pt idx="7">
                  <c:v>1028</c:v>
                </c:pt>
                <c:pt idx="8">
                  <c:v>878</c:v>
                </c:pt>
                <c:pt idx="9">
                  <c:v>878</c:v>
                </c:pt>
                <c:pt idx="10">
                  <c:v>811</c:v>
                </c:pt>
                <c:pt idx="11">
                  <c:v>782</c:v>
                </c:pt>
                <c:pt idx="12">
                  <c:v>768</c:v>
                </c:pt>
                <c:pt idx="13">
                  <c:v>747</c:v>
                </c:pt>
                <c:pt idx="14">
                  <c:v>744</c:v>
                </c:pt>
                <c:pt idx="15">
                  <c:v>659</c:v>
                </c:pt>
                <c:pt idx="16">
                  <c:v>647</c:v>
                </c:pt>
                <c:pt idx="17">
                  <c:v>512</c:v>
                </c:pt>
                <c:pt idx="18">
                  <c:v>466</c:v>
                </c:pt>
              </c:numCache>
            </c:numRef>
          </c:val>
        </c:ser>
        <c:dLbls>
          <c:showLegendKey val="0"/>
          <c:showVal val="0"/>
          <c:showCatName val="0"/>
          <c:showSerName val="0"/>
          <c:showPercent val="0"/>
          <c:showBubbleSize val="0"/>
        </c:dLbls>
        <c:gapWidth val="25"/>
        <c:overlap val="100"/>
        <c:axId val="399836800"/>
        <c:axId val="399837192"/>
      </c:barChart>
      <c:lineChart>
        <c:grouping val="standard"/>
        <c:varyColors val="0"/>
        <c:ser>
          <c:idx val="3"/>
          <c:order val="3"/>
          <c:spPr>
            <a:ln w="25400">
              <a:solidFill>
                <a:srgbClr val="000000"/>
              </a:solidFill>
              <a:prstDash val="solid"/>
            </a:ln>
          </c:spPr>
          <c:marker>
            <c:symbol val="diamond"/>
            <c:size val="5"/>
            <c:spPr>
              <a:solidFill>
                <a:srgbClr val="000000"/>
              </a:solidFill>
              <a:ln>
                <a:solidFill>
                  <a:srgbClr val="000000"/>
                </a:solidFill>
                <a:prstDash val="solid"/>
              </a:ln>
            </c:spPr>
          </c:marker>
          <c:val>
            <c:numRef>
              <c:f>幼稚園・ｸﾞﾗﾌ!$X$28:$X$46</c:f>
              <c:numCache>
                <c:formatCode>#,##0_);[Red]\(#,##0\)</c:formatCode>
                <c:ptCount val="19"/>
                <c:pt idx="0">
                  <c:v>2096</c:v>
                </c:pt>
                <c:pt idx="1">
                  <c:v>2142</c:v>
                </c:pt>
                <c:pt idx="2">
                  <c:v>2184</c:v>
                </c:pt>
                <c:pt idx="3">
                  <c:v>2196</c:v>
                </c:pt>
                <c:pt idx="4">
                  <c:v>2220</c:v>
                </c:pt>
                <c:pt idx="5">
                  <c:v>2217</c:v>
                </c:pt>
                <c:pt idx="6">
                  <c:v>2233</c:v>
                </c:pt>
                <c:pt idx="7">
                  <c:v>2267</c:v>
                </c:pt>
                <c:pt idx="8">
                  <c:v>2305</c:v>
                </c:pt>
                <c:pt idx="9">
                  <c:v>2310</c:v>
                </c:pt>
                <c:pt idx="10">
                  <c:v>2397</c:v>
                </c:pt>
                <c:pt idx="11">
                  <c:v>2388</c:v>
                </c:pt>
                <c:pt idx="12">
                  <c:v>2326</c:v>
                </c:pt>
                <c:pt idx="13">
                  <c:v>2311</c:v>
                </c:pt>
                <c:pt idx="14">
                  <c:v>2326</c:v>
                </c:pt>
                <c:pt idx="15">
                  <c:v>2394</c:v>
                </c:pt>
                <c:pt idx="16">
                  <c:v>2385</c:v>
                </c:pt>
                <c:pt idx="17">
                  <c:v>2246</c:v>
                </c:pt>
                <c:pt idx="18">
                  <c:v>2252</c:v>
                </c:pt>
              </c:numCache>
            </c:numRef>
          </c:val>
          <c:smooth val="0"/>
        </c:ser>
        <c:dLbls>
          <c:showLegendKey val="0"/>
          <c:showVal val="0"/>
          <c:showCatName val="0"/>
          <c:showSerName val="0"/>
          <c:showPercent val="0"/>
          <c:showBubbleSize val="0"/>
        </c:dLbls>
        <c:marker val="1"/>
        <c:smooth val="0"/>
        <c:axId val="399837584"/>
        <c:axId val="399837976"/>
      </c:lineChart>
      <c:catAx>
        <c:axId val="3998368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99837192"/>
        <c:crosses val="autoZero"/>
        <c:auto val="1"/>
        <c:lblAlgn val="ctr"/>
        <c:lblOffset val="100"/>
        <c:tickLblSkip val="1"/>
        <c:tickMarkSkip val="1"/>
        <c:noMultiLvlLbl val="0"/>
      </c:catAx>
      <c:valAx>
        <c:axId val="39983719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n-ea"/>
                <a:ea typeface="+mn-ea"/>
                <a:cs typeface="ＭＳ Ｐゴシック"/>
              </a:defRPr>
            </a:pPr>
            <a:endParaRPr lang="ja-JP"/>
          </a:p>
        </c:txPr>
        <c:crossAx val="399836800"/>
        <c:crosses val="autoZero"/>
        <c:crossBetween val="between"/>
      </c:valAx>
      <c:catAx>
        <c:axId val="399837584"/>
        <c:scaling>
          <c:orientation val="minMax"/>
        </c:scaling>
        <c:delete val="1"/>
        <c:axPos val="b"/>
        <c:majorTickMark val="out"/>
        <c:minorTickMark val="none"/>
        <c:tickLblPos val="nextTo"/>
        <c:crossAx val="399837976"/>
        <c:crosses val="autoZero"/>
        <c:auto val="1"/>
        <c:lblAlgn val="ctr"/>
        <c:lblOffset val="100"/>
        <c:noMultiLvlLbl val="0"/>
      </c:catAx>
      <c:valAx>
        <c:axId val="399837976"/>
        <c:scaling>
          <c:orientation val="minMax"/>
          <c:max val="2500"/>
          <c:min val="0"/>
        </c:scaling>
        <c:delete val="0"/>
        <c:axPos val="r"/>
        <c:numFmt formatCode="#,##0_ ;[Red]\-#,##0\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9837584"/>
        <c:crosses val="max"/>
        <c:crossBetween val="between"/>
        <c:majorUnit val="500"/>
      </c:valAx>
      <c:spPr>
        <a:solidFill>
          <a:srgbClr val="FFFFFF"/>
        </a:solidFill>
        <a:ln w="12700">
          <a:solidFill>
            <a:srgbClr val="FFFFFF"/>
          </a:solidFill>
          <a:prstDash val="solid"/>
        </a:ln>
      </c:spPr>
    </c:plotArea>
    <c:plotVisOnly val="1"/>
    <c:dispBlanksAs val="gap"/>
    <c:showDLblsOverMax val="0"/>
  </c:chart>
  <c:spPr>
    <a:solidFill>
      <a:srgbClr val="FFFFFF"/>
    </a:solidFill>
    <a:ln w="12700">
      <a:solidFill>
        <a:srgbClr val="FFFFFF"/>
      </a:solidFill>
      <a:prstDash val="solid"/>
    </a:ln>
  </c:spPr>
  <c:txPr>
    <a:bodyPr/>
    <a:lstStyle/>
    <a:p>
      <a:pPr>
        <a:defRPr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58541334070501E-2"/>
          <c:y val="9.3751931811000069E-2"/>
          <c:w val="0.83667175699033614"/>
          <c:h val="0.75895039333830405"/>
        </c:manualLayout>
      </c:layout>
      <c:barChart>
        <c:barDir val="col"/>
        <c:grouping val="stacked"/>
        <c:varyColors val="0"/>
        <c:ser>
          <c:idx val="0"/>
          <c:order val="0"/>
          <c:tx>
            <c:strRef>
              <c:f>幼稚園・ｸﾞﾗﾌ!$T$27</c:f>
              <c:strCache>
                <c:ptCount val="1"/>
                <c:pt idx="0">
                  <c:v>３歳児</c:v>
                </c:pt>
              </c:strCache>
            </c:strRef>
          </c:tx>
          <c:spPr>
            <a:solidFill>
              <a:srgbClr val="FFDE75"/>
            </a:solidFill>
            <a:ln>
              <a:solidFill>
                <a:sysClr val="windowText" lastClr="000000"/>
              </a:solidFill>
            </a:ln>
            <a:effectLst/>
          </c:spPr>
          <c:invertIfNegative val="0"/>
          <c:cat>
            <c:strRef>
              <c:f>幼稚園・ｸﾞﾗﾌ!$S$28:$S$46</c:f>
              <c:strCache>
                <c:ptCount val="19"/>
                <c:pt idx="0">
                  <c:v>H10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strCache>
            </c:strRef>
          </c:cat>
          <c:val>
            <c:numRef>
              <c:f>幼稚園・ｸﾞﾗﾌ!$T$28:$T$46</c:f>
              <c:numCache>
                <c:formatCode>#,##0_);[Red]\(#,##0\)</c:formatCode>
                <c:ptCount val="19"/>
                <c:pt idx="0">
                  <c:v>5088</c:v>
                </c:pt>
                <c:pt idx="1">
                  <c:v>4925</c:v>
                </c:pt>
                <c:pt idx="2">
                  <c:v>5249</c:v>
                </c:pt>
                <c:pt idx="3">
                  <c:v>5525</c:v>
                </c:pt>
                <c:pt idx="4">
                  <c:v>5716</c:v>
                </c:pt>
                <c:pt idx="5">
                  <c:v>5732</c:v>
                </c:pt>
                <c:pt idx="6">
                  <c:v>5825</c:v>
                </c:pt>
                <c:pt idx="7">
                  <c:v>6164</c:v>
                </c:pt>
                <c:pt idx="8">
                  <c:v>6106</c:v>
                </c:pt>
                <c:pt idx="9">
                  <c:v>6222</c:v>
                </c:pt>
                <c:pt idx="10">
                  <c:v>6307</c:v>
                </c:pt>
                <c:pt idx="11">
                  <c:v>6188</c:v>
                </c:pt>
                <c:pt idx="12">
                  <c:v>6433</c:v>
                </c:pt>
                <c:pt idx="13">
                  <c:v>6511</c:v>
                </c:pt>
                <c:pt idx="14">
                  <c:v>7378</c:v>
                </c:pt>
                <c:pt idx="15">
                  <c:v>7649</c:v>
                </c:pt>
                <c:pt idx="16">
                  <c:v>8172</c:v>
                </c:pt>
                <c:pt idx="17">
                  <c:v>7698</c:v>
                </c:pt>
                <c:pt idx="18">
                  <c:v>8267</c:v>
                </c:pt>
              </c:numCache>
            </c:numRef>
          </c:val>
        </c:ser>
        <c:ser>
          <c:idx val="1"/>
          <c:order val="1"/>
          <c:tx>
            <c:strRef>
              <c:f>幼稚園・ｸﾞﾗﾌ!$U$27</c:f>
              <c:strCache>
                <c:ptCount val="1"/>
                <c:pt idx="0">
                  <c:v>４歳児</c:v>
                </c:pt>
              </c:strCache>
            </c:strRef>
          </c:tx>
          <c:spPr>
            <a:solidFill>
              <a:srgbClr val="92D050"/>
            </a:solidFill>
            <a:ln>
              <a:solidFill>
                <a:sysClr val="windowText" lastClr="000000"/>
              </a:solidFill>
            </a:ln>
            <a:effectLst/>
          </c:spPr>
          <c:invertIfNegative val="0"/>
          <c:cat>
            <c:strRef>
              <c:f>幼稚園・ｸﾞﾗﾌ!$S$28:$S$46</c:f>
              <c:strCache>
                <c:ptCount val="19"/>
                <c:pt idx="0">
                  <c:v>H10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strCache>
            </c:strRef>
          </c:cat>
          <c:val>
            <c:numRef>
              <c:f>幼稚園・ｸﾞﾗﾌ!$U$28:$U$46</c:f>
              <c:numCache>
                <c:formatCode>#,##0_);[Red]\(#,##0\)</c:formatCode>
                <c:ptCount val="19"/>
                <c:pt idx="0">
                  <c:v>15582</c:v>
                </c:pt>
                <c:pt idx="1">
                  <c:v>16200</c:v>
                </c:pt>
                <c:pt idx="2">
                  <c:v>15541</c:v>
                </c:pt>
                <c:pt idx="3">
                  <c:v>15569</c:v>
                </c:pt>
                <c:pt idx="4">
                  <c:v>15180</c:v>
                </c:pt>
                <c:pt idx="5">
                  <c:v>15422</c:v>
                </c:pt>
                <c:pt idx="6">
                  <c:v>14845</c:v>
                </c:pt>
                <c:pt idx="7">
                  <c:v>14701</c:v>
                </c:pt>
                <c:pt idx="8">
                  <c:v>14268</c:v>
                </c:pt>
                <c:pt idx="9">
                  <c:v>13821</c:v>
                </c:pt>
                <c:pt idx="10">
                  <c:v>13441</c:v>
                </c:pt>
                <c:pt idx="11">
                  <c:v>12787</c:v>
                </c:pt>
                <c:pt idx="12">
                  <c:v>12361</c:v>
                </c:pt>
                <c:pt idx="13">
                  <c:v>12131</c:v>
                </c:pt>
                <c:pt idx="14">
                  <c:v>12687</c:v>
                </c:pt>
                <c:pt idx="15">
                  <c:v>12470</c:v>
                </c:pt>
                <c:pt idx="16">
                  <c:v>12027</c:v>
                </c:pt>
                <c:pt idx="17">
                  <c:v>11374</c:v>
                </c:pt>
                <c:pt idx="18">
                  <c:v>10827</c:v>
                </c:pt>
              </c:numCache>
            </c:numRef>
          </c:val>
        </c:ser>
        <c:ser>
          <c:idx val="2"/>
          <c:order val="2"/>
          <c:tx>
            <c:strRef>
              <c:f>幼稚園・ｸﾞﾗﾌ!$V$27</c:f>
              <c:strCache>
                <c:ptCount val="1"/>
                <c:pt idx="0">
                  <c:v>５歳児</c:v>
                </c:pt>
              </c:strCache>
            </c:strRef>
          </c:tx>
          <c:spPr>
            <a:pattFill prst="pct5">
              <a:fgClr>
                <a:schemeClr val="tx1"/>
              </a:fgClr>
              <a:bgClr>
                <a:schemeClr val="bg1"/>
              </a:bgClr>
            </a:pattFill>
            <a:ln>
              <a:solidFill>
                <a:sysClr val="windowText" lastClr="000000"/>
              </a:solidFill>
            </a:ln>
            <a:effectLst/>
          </c:spPr>
          <c:invertIfNegative val="0"/>
          <c:cat>
            <c:strRef>
              <c:f>幼稚園・ｸﾞﾗﾌ!$S$28:$S$46</c:f>
              <c:strCache>
                <c:ptCount val="19"/>
                <c:pt idx="0">
                  <c:v>H10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strCache>
            </c:strRef>
          </c:cat>
          <c:val>
            <c:numRef>
              <c:f>幼稚園・ｸﾞﾗﾌ!$V$28:$V$46</c:f>
              <c:numCache>
                <c:formatCode>#,##0_);[Red]\(#,##0\)</c:formatCode>
                <c:ptCount val="19"/>
                <c:pt idx="0">
                  <c:v>17449</c:v>
                </c:pt>
                <c:pt idx="1">
                  <c:v>16612</c:v>
                </c:pt>
                <c:pt idx="2">
                  <c:v>17098</c:v>
                </c:pt>
                <c:pt idx="3">
                  <c:v>16249</c:v>
                </c:pt>
                <c:pt idx="4">
                  <c:v>16286</c:v>
                </c:pt>
                <c:pt idx="5">
                  <c:v>15838</c:v>
                </c:pt>
                <c:pt idx="6">
                  <c:v>15976</c:v>
                </c:pt>
                <c:pt idx="7">
                  <c:v>15447</c:v>
                </c:pt>
                <c:pt idx="8">
                  <c:v>15180</c:v>
                </c:pt>
                <c:pt idx="9">
                  <c:v>14770</c:v>
                </c:pt>
                <c:pt idx="10">
                  <c:v>14277</c:v>
                </c:pt>
                <c:pt idx="11">
                  <c:v>13935</c:v>
                </c:pt>
                <c:pt idx="12">
                  <c:v>13230</c:v>
                </c:pt>
                <c:pt idx="13">
                  <c:v>12500</c:v>
                </c:pt>
                <c:pt idx="14">
                  <c:v>13005</c:v>
                </c:pt>
                <c:pt idx="15">
                  <c:v>13153</c:v>
                </c:pt>
                <c:pt idx="16">
                  <c:v>12818</c:v>
                </c:pt>
                <c:pt idx="17">
                  <c:v>11632</c:v>
                </c:pt>
                <c:pt idx="18">
                  <c:v>11552</c:v>
                </c:pt>
              </c:numCache>
            </c:numRef>
          </c:val>
        </c:ser>
        <c:dLbls>
          <c:showLegendKey val="0"/>
          <c:showVal val="0"/>
          <c:showCatName val="0"/>
          <c:showSerName val="0"/>
          <c:showPercent val="0"/>
          <c:showBubbleSize val="0"/>
        </c:dLbls>
        <c:gapWidth val="30"/>
        <c:overlap val="100"/>
        <c:axId val="400679656"/>
        <c:axId val="400680048"/>
      </c:barChart>
      <c:catAx>
        <c:axId val="40067965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crossAx val="400680048"/>
        <c:crosses val="autoZero"/>
        <c:auto val="1"/>
        <c:lblAlgn val="ctr"/>
        <c:lblOffset val="100"/>
        <c:noMultiLvlLbl val="0"/>
      </c:catAx>
      <c:valAx>
        <c:axId val="400680048"/>
        <c:scaling>
          <c:orientation val="minMax"/>
          <c:max val="40000"/>
        </c:scaling>
        <c:delete val="0"/>
        <c:axPos val="l"/>
        <c:majorGridlines>
          <c:spPr>
            <a:ln w="9525" cap="flat" cmpd="sng" algn="ctr">
              <a:solidFill>
                <a:schemeClr val="tx1"/>
              </a:solidFill>
              <a:round/>
            </a:ln>
            <a:effectLst>
              <a:outerShdw blurRad="127000" dist="50800" dir="5400000" algn="ctr" rotWithShape="0">
                <a:srgbClr val="000000">
                  <a:alpha val="43137"/>
                </a:srgbClr>
              </a:outerShdw>
            </a:effectLst>
          </c:spPr>
        </c:majorGridlines>
        <c:numFmt formatCode="#,##0_);[Red]\(#,##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00679656"/>
        <c:crosses val="autoZero"/>
        <c:crossBetween val="between"/>
      </c:valAx>
      <c:spPr>
        <a:noFill/>
        <a:ln w="25400">
          <a:noFill/>
        </a:ln>
      </c:spPr>
    </c:plotArea>
    <c:plotVisOnly val="1"/>
    <c:dispBlanksAs val="gap"/>
    <c:showDLblsOverMax val="0"/>
  </c:chart>
  <c:spPr>
    <a:solidFill>
      <a:schemeClr val="bg1"/>
    </a:solidFill>
    <a:ln w="19050" cap="flat" cmpd="sng" algn="ctr">
      <a:solidFill>
        <a:schemeClr val="bg1"/>
      </a:solidFill>
      <a:round/>
    </a:ln>
    <a:effectLst/>
  </c:spPr>
  <c:txPr>
    <a:bodyPr/>
    <a:lstStyle/>
    <a:p>
      <a:pPr>
        <a:defRPr/>
      </a:pPr>
      <a:endParaRPr lang="ja-JP"/>
    </a:p>
  </c:txPr>
  <c:printSettings>
    <c:headerFooter/>
    <c:pageMargins b="0.75" l="0.7" r="0.7" t="0.75" header="0.3" footer="0.3"/>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小学校・ｸﾞﾗﾌ!#REF!</c:v>
          </c:tx>
          <c:spPr>
            <a:ln w="25400">
              <a:solidFill>
                <a:srgbClr val="000000"/>
              </a:solidFill>
              <a:prstDash val="solid"/>
            </a:ln>
          </c:spPr>
          <c:marker>
            <c:symbol val="none"/>
          </c:marker>
          <c:val>
            <c:numLit>
              <c:formatCode>General</c:formatCode>
              <c:ptCount val="1"/>
              <c:pt idx="0">
                <c:v>0</c:v>
              </c:pt>
            </c:numLit>
          </c:val>
          <c:smooth val="0"/>
        </c:ser>
        <c:dLbls>
          <c:showLegendKey val="0"/>
          <c:showVal val="0"/>
          <c:showCatName val="0"/>
          <c:showSerName val="0"/>
          <c:showPercent val="0"/>
          <c:showBubbleSize val="0"/>
        </c:dLbls>
        <c:smooth val="0"/>
        <c:axId val="282233064"/>
        <c:axId val="398180024"/>
      </c:lineChart>
      <c:catAx>
        <c:axId val="282233064"/>
        <c:scaling>
          <c:orientation val="minMax"/>
        </c:scaling>
        <c:delete val="1"/>
        <c:axPos val="b"/>
        <c:majorTickMark val="out"/>
        <c:minorTickMark val="none"/>
        <c:tickLblPos val="nextTo"/>
        <c:crossAx val="398180024"/>
        <c:crosses val="autoZero"/>
        <c:auto val="1"/>
        <c:lblAlgn val="ctr"/>
        <c:lblOffset val="100"/>
        <c:noMultiLvlLbl val="0"/>
      </c:catAx>
      <c:valAx>
        <c:axId val="398180024"/>
        <c:scaling>
          <c:orientation val="minMax"/>
          <c:min val="400"/>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明朝"/>
                <a:ea typeface="ＭＳ Ｐ明朝"/>
                <a:cs typeface="ＭＳ Ｐ明朝"/>
              </a:defRPr>
            </a:pPr>
            <a:endParaRPr lang="ja-JP"/>
          </a:p>
        </c:txPr>
        <c:crossAx val="282233064"/>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45958957202889"/>
          <c:y val="0.23062654785706649"/>
          <c:w val="0.53148679978599234"/>
          <c:h val="0.77859918883905965"/>
        </c:manualLayout>
      </c:layout>
      <c:doughnutChart>
        <c:varyColors val="1"/>
        <c:ser>
          <c:idx val="0"/>
          <c:order val="0"/>
          <c:spPr>
            <a:solidFill>
              <a:srgbClr val="9999FF"/>
            </a:solidFill>
            <a:ln w="12700">
              <a:solidFill>
                <a:srgbClr val="000000"/>
              </a:solidFill>
              <a:prstDash val="solid"/>
            </a:ln>
          </c:spPr>
          <c:dPt>
            <c:idx val="0"/>
            <c:bubble3D val="0"/>
            <c:explosion val="1"/>
            <c:spPr>
              <a:solidFill>
                <a:schemeClr val="accent3">
                  <a:lumMod val="60000"/>
                  <a:lumOff val="40000"/>
                </a:schemeClr>
              </a:solidFill>
              <a:ln w="12700">
                <a:solidFill>
                  <a:srgbClr val="000000"/>
                </a:solidFill>
                <a:prstDash val="solid"/>
              </a:ln>
            </c:spPr>
          </c:dPt>
          <c:dPt>
            <c:idx val="1"/>
            <c:bubble3D val="0"/>
            <c:spPr>
              <a:solidFill>
                <a:schemeClr val="accent4">
                  <a:lumMod val="40000"/>
                  <a:lumOff val="60000"/>
                </a:schemeClr>
              </a:solidFill>
              <a:ln w="12700">
                <a:solidFill>
                  <a:srgbClr val="000000"/>
                </a:solidFill>
                <a:prstDash val="solid"/>
              </a:ln>
            </c:spPr>
          </c:dPt>
          <c:dPt>
            <c:idx val="2"/>
            <c:bubble3D val="0"/>
            <c:spPr>
              <a:solidFill>
                <a:srgbClr val="FFDE75"/>
              </a:solidFill>
              <a:ln w="12700">
                <a:solidFill>
                  <a:srgbClr val="000000"/>
                </a:solidFill>
                <a:prstDash val="solid"/>
              </a:ln>
            </c:spPr>
          </c:dPt>
          <c:dLbls>
            <c:dLbl>
              <c:idx val="0"/>
              <c:layout>
                <c:manualLayout>
                  <c:x val="7.4282295024002826E-2"/>
                  <c:y val="2.2268407671611506E-2"/>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国公立</a:t>
                    </a:r>
                    <a:r>
                      <a:rPr lang="ja-JP" altLang="en-US" sz="900" baseline="0"/>
                      <a:t>
</a:t>
                    </a:r>
                    <a:r>
                      <a:rPr lang="en-US" altLang="ja-JP" sz="900" baseline="0"/>
                      <a:t>5 </a:t>
                    </a:r>
                    <a:r>
                      <a:rPr lang="ja-JP" altLang="en-US" sz="900" baseline="0"/>
                      <a:t>園</a:t>
                    </a:r>
                  </a:p>
                </c:rich>
              </c:tx>
              <c:numFmt formatCode="General" sourceLinked="0"/>
              <c:spPr>
                <a:solidFill>
                  <a:srgbClr val="FFFFFF"/>
                </a:solidFill>
                <a:ln w="3175">
                  <a:solidFill>
                    <a:sysClr val="windowText" lastClr="000000"/>
                  </a:solidFill>
                  <a:prstDash val="solid"/>
                </a:ln>
              </c:spPr>
              <c:showLegendKey val="0"/>
              <c:showVal val="0"/>
              <c:showCatName val="0"/>
              <c:showSerName val="0"/>
              <c:showPercent val="0"/>
              <c:showBubbleSize val="0"/>
              <c:extLst>
                <c:ext xmlns:c15="http://schemas.microsoft.com/office/drawing/2012/chart" uri="{CE6537A1-D6FC-4f65-9D91-7224C49458BB}">
                  <c15:layout>
                    <c:manualLayout>
                      <c:w val="0.13471502590673573"/>
                      <c:h val="0.11069182389937107"/>
                    </c:manualLayout>
                  </c15:layout>
                </c:ext>
              </c:extLst>
            </c:dLbl>
            <c:dLbl>
              <c:idx val="1"/>
              <c:layout>
                <c:manualLayout>
                  <c:x val="-2.4964573728802033E-2"/>
                  <c:y val="8.3548490607952997E-2"/>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baseline="0"/>
                      <a:t>学校法人
</a:t>
                    </a:r>
                    <a:r>
                      <a:rPr lang="en-US" altLang="ja-JP" sz="900" baseline="0"/>
                      <a:t>10 </a:t>
                    </a:r>
                    <a:r>
                      <a:rPr lang="ja-JP" altLang="en-US" sz="900" baseline="0"/>
                      <a:t>園</a:t>
                    </a:r>
                  </a:p>
                </c:rich>
              </c:tx>
              <c:numFmt formatCode="General" sourceLinked="0"/>
              <c:spPr>
                <a:solidFill>
                  <a:srgbClr val="FFFFFF"/>
                </a:solidFill>
                <a:ln w="3175">
                  <a:solidFill>
                    <a:sysClr val="windowText" lastClr="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2"/>
              <c:layout>
                <c:manualLayout>
                  <c:x val="-0.10707682265105464"/>
                  <c:y val="-0.12019561234091021"/>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社会福祉法人</a:t>
                    </a:r>
                    <a:r>
                      <a:rPr lang="ja-JP" altLang="en-US" sz="900" baseline="0"/>
                      <a:t>
</a:t>
                    </a:r>
                    <a:r>
                      <a:rPr lang="en-US" altLang="ja-JP" sz="900" baseline="0"/>
                      <a:t>2 </a:t>
                    </a:r>
                    <a:r>
                      <a:rPr lang="ja-JP" altLang="en-US" sz="900" baseline="0"/>
                      <a:t>園</a:t>
                    </a:r>
                  </a:p>
                </c:rich>
              </c:tx>
              <c:numFmt formatCode="General" sourceLinked="0"/>
              <c:spPr>
                <a:solidFill>
                  <a:srgbClr val="FFFFFF"/>
                </a:solidFill>
                <a:ln w="3175">
                  <a:solidFill>
                    <a:sysClr val="windowText" lastClr="000000"/>
                  </a:solidFill>
                  <a:prstDash val="solid"/>
                </a:ln>
                <a:effectLst>
                  <a:softEdge rad="0"/>
                </a:effectLst>
              </c:spPr>
              <c:showLegendKey val="0"/>
              <c:showVal val="0"/>
              <c:showCatName val="0"/>
              <c:showSerName val="0"/>
              <c:showPercent val="0"/>
              <c:showBubbleSize val="0"/>
              <c:extLst>
                <c:ext xmlns:c15="http://schemas.microsoft.com/office/drawing/2012/chart" uri="{CE6537A1-D6FC-4f65-9D91-7224C49458BB}">
                  <c15:layout>
                    <c:manualLayout>
                      <c:w val="0.25561312607944731"/>
                      <c:h val="0.11781970649895177"/>
                    </c:manualLayout>
                  </c15:layout>
                </c:ext>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numFmt formatCode="General" sourceLinked="0"/>
            <c:spPr>
              <a:solidFill>
                <a:srgbClr val="FFFFFF"/>
              </a:solidFill>
              <a:ln w="3175">
                <a:solidFill>
                  <a:sysClr val="windowText" lastClr="000000"/>
                </a:solidFill>
                <a:prstDash val="solid"/>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extLst>
          </c:dLbls>
          <c:cat>
            <c:strRef>
              <c:f>幼保連携・ｸﾞﾗﾌ!$U$6:$W$6</c:f>
              <c:strCache>
                <c:ptCount val="3"/>
                <c:pt idx="0">
                  <c:v> 国公立</c:v>
                </c:pt>
                <c:pt idx="1">
                  <c:v>学校法人</c:v>
                </c:pt>
                <c:pt idx="2">
                  <c:v>社会福祉法人</c:v>
                </c:pt>
              </c:strCache>
            </c:strRef>
          </c:cat>
          <c:val>
            <c:numRef>
              <c:f>幼保連携・ｸﾞﾗﾌ!$U$7:$W$7</c:f>
              <c:numCache>
                <c:formatCode>General</c:formatCode>
                <c:ptCount val="3"/>
                <c:pt idx="0">
                  <c:v>5</c:v>
                </c:pt>
                <c:pt idx="1">
                  <c:v>10</c:v>
                </c:pt>
                <c:pt idx="2">
                  <c:v>2</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no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584257612959668"/>
          <c:y val="0.1841133858267717"/>
          <c:w val="0.5410227753788841"/>
          <c:h val="0.67086824146981627"/>
        </c:manualLayout>
      </c:layout>
      <c:doughnutChart>
        <c:varyColors val="1"/>
        <c:ser>
          <c:idx val="0"/>
          <c:order val="0"/>
          <c:spPr>
            <a:noFill/>
            <a:ln w="12700">
              <a:solidFill>
                <a:sysClr val="windowText" lastClr="000000"/>
              </a:solidFill>
              <a:prstDash val="solid"/>
            </a:ln>
          </c:spPr>
          <c:dPt>
            <c:idx val="0"/>
            <c:bubble3D val="0"/>
            <c:spPr>
              <a:solidFill>
                <a:schemeClr val="accent4">
                  <a:lumMod val="60000"/>
                  <a:lumOff val="40000"/>
                </a:schemeClr>
              </a:solidFill>
              <a:ln w="12700">
                <a:solidFill>
                  <a:sysClr val="windowText" lastClr="000000"/>
                </a:solidFill>
                <a:prstDash val="solid"/>
              </a:ln>
            </c:spPr>
          </c:dPt>
          <c:dPt>
            <c:idx val="1"/>
            <c:bubble3D val="0"/>
            <c:spPr>
              <a:solidFill>
                <a:schemeClr val="accent6">
                  <a:lumMod val="40000"/>
                  <a:lumOff val="60000"/>
                </a:schemeClr>
              </a:solidFill>
              <a:ln w="12700">
                <a:solidFill>
                  <a:sysClr val="windowText" lastClr="000000"/>
                </a:solidFill>
                <a:prstDash val="solid"/>
              </a:ln>
            </c:spPr>
          </c:dPt>
          <c:dPt>
            <c:idx val="2"/>
            <c:bubble3D val="0"/>
            <c:spPr>
              <a:solidFill>
                <a:srgbClr val="92D050"/>
              </a:solidFill>
              <a:ln w="12700">
                <a:solidFill>
                  <a:sysClr val="windowText" lastClr="000000"/>
                </a:solidFill>
                <a:prstDash val="solid"/>
              </a:ln>
            </c:spPr>
          </c:dPt>
          <c:dLbls>
            <c:dLbl>
              <c:idx val="0"/>
              <c:layout>
                <c:manualLayout>
                  <c:x val="0.10984054412553269"/>
                  <c:y val="-0.17135508563101853"/>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幼保連携型</a:t>
                    </a:r>
                  </a:p>
                  <a:p>
                    <a:pPr>
                      <a:defRPr sz="825"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認定こども園</a:t>
                    </a:r>
                  </a:p>
                  <a:p>
                    <a:pPr>
                      <a:defRPr sz="825"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758</a:t>
                    </a:r>
                    <a:r>
                      <a:rPr lang="ja-JP" altLang="en-US" sz="900" b="0" i="0" u="none" strike="noStrike" baseline="0">
                        <a:solidFill>
                          <a:srgbClr val="000000"/>
                        </a:solidFill>
                        <a:latin typeface="ＭＳ Ｐゴシック"/>
                        <a:ea typeface="ＭＳ Ｐゴシック"/>
                      </a:rPr>
                      <a:t>人</a:t>
                    </a:r>
                  </a:p>
                </c:rich>
              </c:tx>
              <c:spPr>
                <a:solidFill>
                  <a:sysClr val="window" lastClr="FFFFFF"/>
                </a:solidFill>
                <a:ln w="3175">
                  <a:solidFill>
                    <a:sysClr val="windowText" lastClr="000000"/>
                  </a:solid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7.4334659780430662E-2"/>
                  <c:y val="9.4816447944006982E-2"/>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幼稚園</a:t>
                    </a:r>
                  </a:p>
                  <a:p>
                    <a:pPr>
                      <a:defRPr sz="825"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11,715</a:t>
                    </a:r>
                    <a:r>
                      <a:rPr lang="ja-JP" altLang="en-US" sz="1000" b="0" i="0" u="none" strike="noStrike" baseline="0">
                        <a:solidFill>
                          <a:srgbClr val="000000"/>
                        </a:solidFill>
                        <a:latin typeface="ＭＳ Ｐゴシック"/>
                        <a:ea typeface="ＭＳ Ｐゴシック"/>
                      </a:rPr>
                      <a:t>人</a:t>
                    </a:r>
                  </a:p>
                </c:rich>
              </c:tx>
              <c:spPr>
                <a:solidFill>
                  <a:sysClr val="window" lastClr="FFFFFF"/>
                </a:solidFill>
                <a:ln w="3175">
                  <a:solidFill>
                    <a:sysClr val="windowText" lastClr="000000"/>
                  </a:solidFill>
                </a:ln>
              </c:spPr>
              <c:showLegendKey val="0"/>
              <c:showVal val="0"/>
              <c:showCatName val="0"/>
              <c:showSerName val="0"/>
              <c:showPercent val="0"/>
              <c:showBubbleSize val="0"/>
              <c:extLst>
                <c:ext xmlns:c15="http://schemas.microsoft.com/office/drawing/2012/chart" uri="{CE6537A1-D6FC-4f65-9D91-7224C49458BB}">
                  <c15:layout/>
                </c:ext>
              </c:extLst>
            </c:dLbl>
            <c:dLbl>
              <c:idx val="2"/>
              <c:layout>
                <c:manualLayout>
                  <c:x val="-0.10573448480230294"/>
                  <c:y val="1.6268416447944006E-2"/>
                </c:manualLayout>
              </c:layout>
              <c:tx>
                <c:rich>
                  <a:bodyPr/>
                  <a:lstStyle/>
                  <a:p>
                    <a:pPr>
                      <a:defRPr sz="825"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その他</a:t>
                    </a:r>
                  </a:p>
                  <a:p>
                    <a:pPr>
                      <a:defRPr sz="825"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6,849</a:t>
                    </a:r>
                    <a:r>
                      <a:rPr lang="ja-JP" altLang="en-US" sz="900" b="0" i="0" u="none" strike="noStrike" baseline="0">
                        <a:solidFill>
                          <a:srgbClr val="000000"/>
                        </a:solidFill>
                        <a:latin typeface="ＭＳ Ｐゴシック"/>
                        <a:ea typeface="ＭＳ Ｐゴシック"/>
                      </a:rPr>
                      <a:t>人</a:t>
                    </a:r>
                  </a:p>
                </c:rich>
              </c:tx>
              <c:spPr>
                <a:solidFill>
                  <a:sysClr val="window" lastClr="FFFFFF"/>
                </a:solidFill>
                <a:ln w="3175">
                  <a:solidFill>
                    <a:schemeClr val="tx1"/>
                  </a:solidFill>
                </a:ln>
              </c:spPr>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5032314509073462E-2"/>
                  <c:y val="-5.0451963106930099E-2"/>
                </c:manualLayout>
              </c:layout>
              <c:spPr>
                <a:solidFill>
                  <a:sysClr val="window" lastClr="FFFFFF"/>
                </a:solidFill>
                <a:ln w="3175">
                  <a:solidFill>
                    <a:schemeClr val="tx1"/>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4"/>
              <c:layout>
                <c:manualLayout>
                  <c:x val="-0.14048034318290864"/>
                  <c:y val="6.0840103072666525E-2"/>
                </c:manualLayout>
              </c:layout>
              <c:spPr>
                <a:solidFill>
                  <a:sysClr val="window" lastClr="FFFFFF"/>
                </a:solidFill>
                <a:ln w="3175">
                  <a:solidFill>
                    <a:schemeClr val="tx1"/>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5"/>
              <c:layout>
                <c:manualLayout>
                  <c:x val="-5.4909265374086302E-2"/>
                  <c:y val="-6.2819383998725484E-2"/>
                </c:manualLayout>
              </c:layout>
              <c:spPr>
                <a:solidFill>
                  <a:sysClr val="window" lastClr="FFFFFF"/>
                </a:solidFill>
                <a:ln w="3175">
                  <a:solidFill>
                    <a:schemeClr val="tx1"/>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6"/>
              <c:layout>
                <c:manualLayout>
                  <c:x val="-4.0348138513454104E-2"/>
                  <c:y val="-4.9528745797641292E-2"/>
                </c:manualLayout>
              </c:layout>
              <c:spPr>
                <a:solidFill>
                  <a:sysClr val="window" lastClr="FFFFFF"/>
                </a:solidFill>
                <a:ln w="3175">
                  <a:solidFill>
                    <a:schemeClr val="tx1"/>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7"/>
              <c:layout>
                <c:manualLayout>
                  <c:x val="-6.5169192560607339E-2"/>
                  <c:y val="6.1313100660564321E-2"/>
                </c:manualLayout>
              </c:layout>
              <c:spPr>
                <a:solidFill>
                  <a:sysClr val="window" lastClr="FFFFFF"/>
                </a:solidFill>
                <a:ln w="3175">
                  <a:solidFill>
                    <a:schemeClr val="tx1"/>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8"/>
              <c:layout>
                <c:manualLayout>
                  <c:x val="-6.5211525978607507E-2"/>
                  <c:y val="-4.7205185613779267E-2"/>
                </c:manualLayout>
              </c:layout>
              <c:spPr>
                <a:solidFill>
                  <a:sysClr val="window" lastClr="FFFFFF"/>
                </a:solidFill>
                <a:ln w="3175">
                  <a:solidFill>
                    <a:schemeClr val="tx1"/>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9"/>
              <c:layout>
                <c:manualLayout>
                  <c:x val="-0.11645330623994582"/>
                  <c:y val="1.5369639267925866E-3"/>
                </c:manualLayout>
              </c:layout>
              <c:spPr>
                <a:solidFill>
                  <a:sysClr val="window" lastClr="FFFFFF"/>
                </a:solidFill>
                <a:ln w="3175">
                  <a:solidFill>
                    <a:schemeClr val="tx1"/>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Lst>
            </c:dLbl>
            <c:dLbl>
              <c:idx val="10"/>
              <c:layout>
                <c:manualLayout>
                  <c:x val="-4.5138994722433892E-2"/>
                  <c:y val="-6.0127963237822109E-2"/>
                </c:manualLayout>
              </c:layout>
              <c:spPr>
                <a:solidFill>
                  <a:sysClr val="window" lastClr="FFFFFF"/>
                </a:solidFill>
                <a:ln w="3175">
                  <a:solidFill>
                    <a:schemeClr val="tx1"/>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Lst>
            </c:dLbl>
            <c:spPr>
              <a:solidFill>
                <a:sysClr val="window" lastClr="FFFFFF"/>
              </a:solidFill>
              <a:ln w="3175">
                <a:solidFill>
                  <a:schemeClr val="tx1"/>
                </a:solid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extLst>
          </c:dLbls>
          <c:cat>
            <c:strRef>
              <c:f>幼保連携・ｸﾞﾗﾌ!$U$13:$W$13</c:f>
              <c:strCache>
                <c:ptCount val="3"/>
                <c:pt idx="0">
                  <c:v>幼保修了</c:v>
                </c:pt>
                <c:pt idx="1">
                  <c:v>幼稚園</c:v>
                </c:pt>
                <c:pt idx="2">
                  <c:v>左記以外</c:v>
                </c:pt>
              </c:strCache>
            </c:strRef>
          </c:cat>
          <c:val>
            <c:numRef>
              <c:f>幼保連携・ｸﾞﾗﾌ!$U$14:$W$14</c:f>
              <c:numCache>
                <c:formatCode>#,##0_);[Red]\(#,##0\)</c:formatCode>
                <c:ptCount val="3"/>
                <c:pt idx="0">
                  <c:v>758</c:v>
                </c:pt>
                <c:pt idx="1">
                  <c:v>11715</c:v>
                </c:pt>
                <c:pt idx="2">
                  <c:v>6849</c:v>
                </c:pt>
              </c:numCache>
            </c:numRef>
          </c:val>
        </c:ser>
        <c:dLbls>
          <c:showLegendKey val="0"/>
          <c:showVal val="0"/>
          <c:showCatName val="0"/>
          <c:showSerName val="0"/>
          <c:showPercent val="0"/>
          <c:showBubbleSize val="0"/>
          <c:showLeaderLines val="0"/>
        </c:dLbls>
        <c:firstSliceAng val="0"/>
        <c:holeSize val="50"/>
      </c:doughnutChart>
      <c:spPr>
        <a:solidFill>
          <a:srgbClr val="FFFFFF"/>
        </a:solidFill>
        <a:ln w="25400">
          <a:noFill/>
        </a:ln>
      </c:spPr>
    </c:plotArea>
    <c:plotVisOnly val="1"/>
    <c:dispBlanksAs val="gap"/>
    <c:showDLblsOverMax val="0"/>
  </c:chart>
  <c:spPr>
    <a:noFill/>
    <a:ln w="12700">
      <a:noFill/>
      <a:prstDash val="solid"/>
    </a:ln>
    <a:effectLst>
      <a:glow rad="127000">
        <a:schemeClr val="bg1"/>
      </a:glow>
    </a:effectLst>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44444444444444"/>
          <c:y val="0.12666065838155774"/>
          <c:w val="0.36844259636084808"/>
          <c:h val="0.80983074968021684"/>
        </c:manualLayout>
      </c:layout>
      <c:barChart>
        <c:barDir val="col"/>
        <c:grouping val="stacked"/>
        <c:varyColors val="0"/>
        <c:ser>
          <c:idx val="4"/>
          <c:order val="0"/>
          <c:tx>
            <c:strRef>
              <c:f>幼保連携・ｸﾞﾗﾌ!$U$36</c:f>
              <c:strCache>
                <c:ptCount val="1"/>
                <c:pt idx="0">
                  <c:v>０～２歳児入園</c:v>
                </c:pt>
              </c:strCache>
            </c:strRef>
          </c:tx>
          <c:spPr>
            <a:solidFill>
              <a:srgbClr val="FF99FF"/>
            </a:solidFill>
            <a:ln>
              <a:solidFill>
                <a:sysClr val="windowText" lastClr="000000"/>
              </a:solidFill>
            </a:ln>
          </c:spPr>
          <c:invertIfNegative val="0"/>
          <c:val>
            <c:numRef>
              <c:f>幼保連携・ｸﾞﾗﾌ!$U$37:$U$38</c:f>
              <c:numCache>
                <c:formatCode>General</c:formatCode>
                <c:ptCount val="2"/>
                <c:pt idx="0">
                  <c:v>503</c:v>
                </c:pt>
                <c:pt idx="1">
                  <c:v>562</c:v>
                </c:pt>
              </c:numCache>
            </c:numRef>
          </c:val>
        </c:ser>
        <c:ser>
          <c:idx val="0"/>
          <c:order val="1"/>
          <c:tx>
            <c:strRef>
              <c:f>幼保連携・ｸﾞﾗﾌ!$V$36</c:f>
              <c:strCache>
                <c:ptCount val="1"/>
                <c:pt idx="0">
                  <c:v>３歳児入園</c:v>
                </c:pt>
              </c:strCache>
            </c:strRef>
          </c:tx>
          <c:spPr>
            <a:solidFill>
              <a:srgbClr val="FFDE75"/>
            </a:solidFill>
            <a:ln w="12700">
              <a:solidFill>
                <a:srgbClr val="000000"/>
              </a:solidFill>
              <a:prstDash val="solid"/>
            </a:ln>
          </c:spPr>
          <c:invertIfNegative val="0"/>
          <c:cat>
            <c:strRef>
              <c:f>幼保連携・ｸﾞﾗﾌ!$T$37:$T$38</c:f>
              <c:strCache>
                <c:ptCount val="2"/>
                <c:pt idx="0">
                  <c:v>H27</c:v>
                </c:pt>
                <c:pt idx="1">
                  <c:v>28</c:v>
                </c:pt>
              </c:strCache>
            </c:strRef>
          </c:cat>
          <c:val>
            <c:numRef>
              <c:f>幼保連携・ｸﾞﾗﾌ!$V$37:$V$38</c:f>
              <c:numCache>
                <c:formatCode>#,##0_);[Red]\(#,##0\)</c:formatCode>
                <c:ptCount val="2"/>
                <c:pt idx="0">
                  <c:v>583</c:v>
                </c:pt>
                <c:pt idx="1">
                  <c:v>1133</c:v>
                </c:pt>
              </c:numCache>
            </c:numRef>
          </c:val>
        </c:ser>
        <c:ser>
          <c:idx val="1"/>
          <c:order val="2"/>
          <c:tx>
            <c:strRef>
              <c:f>幼保連携・ｸﾞﾗﾌ!$W$36</c:f>
              <c:strCache>
                <c:ptCount val="1"/>
                <c:pt idx="0">
                  <c:v>４歳児入園</c:v>
                </c:pt>
              </c:strCache>
            </c:strRef>
          </c:tx>
          <c:spPr>
            <a:solidFill>
              <a:srgbClr val="92D050"/>
            </a:solidFill>
            <a:ln w="12700">
              <a:solidFill>
                <a:srgbClr val="000000"/>
              </a:solidFill>
              <a:prstDash val="solid"/>
            </a:ln>
          </c:spPr>
          <c:invertIfNegative val="0"/>
          <c:cat>
            <c:strRef>
              <c:f>幼保連携・ｸﾞﾗﾌ!$T$37:$T$38</c:f>
              <c:strCache>
                <c:ptCount val="2"/>
                <c:pt idx="0">
                  <c:v>H27</c:v>
                </c:pt>
                <c:pt idx="1">
                  <c:v>28</c:v>
                </c:pt>
              </c:strCache>
            </c:strRef>
          </c:cat>
          <c:val>
            <c:numRef>
              <c:f>幼保連携・ｸﾞﾗﾌ!$W$37:$W$38</c:f>
              <c:numCache>
                <c:formatCode>#,##0_);[Red]\(#,##0\)</c:formatCode>
                <c:ptCount val="2"/>
                <c:pt idx="0">
                  <c:v>761</c:v>
                </c:pt>
                <c:pt idx="1">
                  <c:v>879</c:v>
                </c:pt>
              </c:numCache>
            </c:numRef>
          </c:val>
        </c:ser>
        <c:ser>
          <c:idx val="2"/>
          <c:order val="3"/>
          <c:tx>
            <c:strRef>
              <c:f>幼保連携・ｸﾞﾗﾌ!$X$36</c:f>
              <c:strCache>
                <c:ptCount val="1"/>
                <c:pt idx="0">
                  <c:v>５歳児入園</c:v>
                </c:pt>
              </c:strCache>
            </c:strRef>
          </c:tx>
          <c:spPr>
            <a:pattFill prst="pct5">
              <a:fgClr>
                <a:schemeClr val="tx1"/>
              </a:fgClr>
              <a:bgClr>
                <a:schemeClr val="bg1"/>
              </a:bgClr>
            </a:pattFill>
            <a:ln w="3175" cap="flat">
              <a:solidFill>
                <a:srgbClr val="000000"/>
              </a:solidFill>
              <a:prstDash val="solid"/>
            </a:ln>
          </c:spPr>
          <c:invertIfNegative val="0"/>
          <c:cat>
            <c:strRef>
              <c:f>幼保連携・ｸﾞﾗﾌ!$T$37:$T$38</c:f>
              <c:strCache>
                <c:ptCount val="2"/>
                <c:pt idx="0">
                  <c:v>H27</c:v>
                </c:pt>
                <c:pt idx="1">
                  <c:v>28</c:v>
                </c:pt>
              </c:strCache>
            </c:strRef>
          </c:cat>
          <c:val>
            <c:numRef>
              <c:f>幼保連携・ｸﾞﾗﾌ!$X$37:$X$38</c:f>
              <c:numCache>
                <c:formatCode>#,##0_);[Red]\(#,##0\)</c:formatCode>
                <c:ptCount val="2"/>
                <c:pt idx="0">
                  <c:v>763</c:v>
                </c:pt>
                <c:pt idx="1">
                  <c:v>167</c:v>
                </c:pt>
              </c:numCache>
            </c:numRef>
          </c:val>
        </c:ser>
        <c:dLbls>
          <c:showLegendKey val="0"/>
          <c:showVal val="0"/>
          <c:showCatName val="0"/>
          <c:showSerName val="0"/>
          <c:showPercent val="0"/>
          <c:showBubbleSize val="0"/>
        </c:dLbls>
        <c:gapWidth val="100"/>
        <c:overlap val="100"/>
        <c:axId val="400681616"/>
        <c:axId val="400682008"/>
      </c:barChart>
      <c:lineChart>
        <c:grouping val="standard"/>
        <c:varyColors val="0"/>
        <c:ser>
          <c:idx val="3"/>
          <c:order val="4"/>
          <c:spPr>
            <a:ln w="25400">
              <a:solidFill>
                <a:srgbClr val="000000"/>
              </a:solidFill>
              <a:prstDash val="solid"/>
            </a:ln>
          </c:spPr>
          <c:marker>
            <c:symbol val="diamond"/>
            <c:size val="5"/>
            <c:spPr>
              <a:solidFill>
                <a:srgbClr val="000000"/>
              </a:solidFill>
              <a:ln>
                <a:solidFill>
                  <a:srgbClr val="000000"/>
                </a:solidFill>
                <a:prstDash val="solid"/>
              </a:ln>
            </c:spPr>
          </c:marker>
          <c:val>
            <c:numRef>
              <c:f>幼保連携・ｸﾞﾗﾌ!$AB$28:$AB$29</c:f>
              <c:numCache>
                <c:formatCode>#,##0_);[Red]\(#,##0\)</c:formatCode>
                <c:ptCount val="2"/>
                <c:pt idx="0">
                  <c:v>278</c:v>
                </c:pt>
                <c:pt idx="1">
                  <c:v>339</c:v>
                </c:pt>
              </c:numCache>
            </c:numRef>
          </c:val>
          <c:smooth val="0"/>
        </c:ser>
        <c:dLbls>
          <c:showLegendKey val="0"/>
          <c:showVal val="0"/>
          <c:showCatName val="0"/>
          <c:showSerName val="0"/>
          <c:showPercent val="0"/>
          <c:showBubbleSize val="0"/>
        </c:dLbls>
        <c:marker val="1"/>
        <c:smooth val="0"/>
        <c:axId val="400682400"/>
        <c:axId val="400682792"/>
      </c:lineChart>
      <c:catAx>
        <c:axId val="400681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400682008"/>
        <c:crosses val="autoZero"/>
        <c:auto val="1"/>
        <c:lblAlgn val="ctr"/>
        <c:lblOffset val="100"/>
        <c:tickLblSkip val="1"/>
        <c:tickMarkSkip val="1"/>
        <c:noMultiLvlLbl val="0"/>
      </c:catAx>
      <c:valAx>
        <c:axId val="400682008"/>
        <c:scaling>
          <c:orientation val="minMax"/>
          <c:max val="300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400681616"/>
        <c:crosses val="autoZero"/>
        <c:crossBetween val="between"/>
      </c:valAx>
      <c:catAx>
        <c:axId val="400682400"/>
        <c:scaling>
          <c:orientation val="minMax"/>
        </c:scaling>
        <c:delete val="1"/>
        <c:axPos val="b"/>
        <c:majorTickMark val="out"/>
        <c:minorTickMark val="none"/>
        <c:tickLblPos val="nextTo"/>
        <c:crossAx val="400682792"/>
        <c:crosses val="autoZero"/>
        <c:auto val="1"/>
        <c:lblAlgn val="ctr"/>
        <c:lblOffset val="100"/>
        <c:noMultiLvlLbl val="0"/>
      </c:catAx>
      <c:valAx>
        <c:axId val="400682792"/>
        <c:scaling>
          <c:orientation val="minMax"/>
          <c:max val="350"/>
          <c:min val="0"/>
        </c:scaling>
        <c:delete val="0"/>
        <c:axPos val="r"/>
        <c:numFmt formatCode="#,##0_ ;[Red]\-#,##0\ " sourceLinked="0"/>
        <c:majorTickMark val="in"/>
        <c:minorTickMark val="none"/>
        <c:tickLblPos val="nextTo"/>
        <c:spPr>
          <a:ln w="3175">
            <a:solidFill>
              <a:srgbClr val="000000"/>
            </a:solidFill>
            <a:prstDash val="solid"/>
          </a:ln>
        </c:spPr>
        <c:txPr>
          <a:bodyPr rot="0" vert="horz"/>
          <a:lstStyle/>
          <a:p>
            <a:pPr>
              <a:defRPr/>
            </a:pPr>
            <a:endParaRPr lang="ja-JP"/>
          </a:p>
        </c:txPr>
        <c:crossAx val="400682400"/>
        <c:crosses val="max"/>
        <c:crossBetween val="between"/>
        <c:majorUnit val="50"/>
      </c:valAx>
      <c:spPr>
        <a:solidFill>
          <a:srgbClr val="FFFFFF"/>
        </a:solidFill>
        <a:ln w="12700">
          <a:solidFill>
            <a:srgbClr val="FFFFFF"/>
          </a:solidFill>
          <a:prstDash val="solid"/>
        </a:ln>
      </c:spPr>
    </c:plotArea>
    <c:legend>
      <c:legendPos val="r"/>
      <c:legendEntry>
        <c:idx val="4"/>
        <c:delete val="1"/>
      </c:legendEntry>
      <c:layout>
        <c:manualLayout>
          <c:xMode val="edge"/>
          <c:yMode val="edge"/>
          <c:x val="0.69638385089504262"/>
          <c:y val="0.26102887139107611"/>
          <c:w val="0.30361614910495738"/>
          <c:h val="0.51554909482468536"/>
        </c:manualLayout>
      </c:layout>
      <c:overlay val="0"/>
    </c:legend>
    <c:plotVisOnly val="1"/>
    <c:dispBlanksAs val="gap"/>
    <c:showDLblsOverMax val="0"/>
  </c:chart>
  <c:spPr>
    <a:solidFill>
      <a:srgbClr val="FFFFFF">
        <a:alpha val="94000"/>
      </a:srgbClr>
    </a:solidFill>
    <a:ln w="12700">
      <a:solidFill>
        <a:srgbClr val="FFFFFF"/>
      </a:solidFill>
      <a:prstDash val="solid"/>
    </a:ln>
  </c:spPr>
  <c:txPr>
    <a:bodyPr/>
    <a:lstStyle/>
    <a:p>
      <a:pPr>
        <a:defRPr sz="900" b="0" i="0" u="none" strike="noStrike" baseline="0">
          <a:solidFill>
            <a:srgbClr val="000000"/>
          </a:solidFill>
          <a:latin typeface="+mn-ea"/>
          <a:ea typeface="+mn-ea"/>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58541334070501E-2"/>
          <c:y val="9.3751931811000069E-2"/>
          <c:w val="0.47793708078156899"/>
          <c:h val="0.79488015648987276"/>
        </c:manualLayout>
      </c:layout>
      <c:barChart>
        <c:barDir val="col"/>
        <c:grouping val="stacked"/>
        <c:varyColors val="0"/>
        <c:ser>
          <c:idx val="0"/>
          <c:order val="0"/>
          <c:tx>
            <c:strRef>
              <c:f>幼保連携・ｸﾞﾗﾌ!$U$27</c:f>
              <c:strCache>
                <c:ptCount val="1"/>
                <c:pt idx="0">
                  <c:v>０歳児</c:v>
                </c:pt>
              </c:strCache>
            </c:strRef>
          </c:tx>
          <c:spPr>
            <a:pattFill prst="pct75">
              <a:fgClr>
                <a:schemeClr val="tx1"/>
              </a:fgClr>
              <a:bgClr>
                <a:schemeClr val="bg1"/>
              </a:bgClr>
            </a:pattFill>
            <a:ln>
              <a:solidFill>
                <a:sysClr val="windowText" lastClr="000000"/>
              </a:solidFill>
            </a:ln>
            <a:effectLst/>
          </c:spPr>
          <c:invertIfNegative val="0"/>
          <c:cat>
            <c:strRef>
              <c:f>幼保連携・ｸﾞﾗﾌ!$T$28:$T$29</c:f>
              <c:strCache>
                <c:ptCount val="2"/>
                <c:pt idx="0">
                  <c:v>H27</c:v>
                </c:pt>
                <c:pt idx="1">
                  <c:v>28</c:v>
                </c:pt>
              </c:strCache>
            </c:strRef>
          </c:cat>
          <c:val>
            <c:numRef>
              <c:f>幼保連携・ｸﾞﾗﾌ!$U$28:$U$29</c:f>
              <c:numCache>
                <c:formatCode>General</c:formatCode>
                <c:ptCount val="2"/>
                <c:pt idx="0">
                  <c:v>48</c:v>
                </c:pt>
                <c:pt idx="1">
                  <c:v>43</c:v>
                </c:pt>
              </c:numCache>
            </c:numRef>
          </c:val>
        </c:ser>
        <c:ser>
          <c:idx val="1"/>
          <c:order val="1"/>
          <c:tx>
            <c:strRef>
              <c:f>幼保連携・ｸﾞﾗﾌ!$V$27</c:f>
              <c:strCache>
                <c:ptCount val="1"/>
                <c:pt idx="0">
                  <c:v>１歳児</c:v>
                </c:pt>
              </c:strCache>
            </c:strRef>
          </c:tx>
          <c:spPr>
            <a:solidFill>
              <a:srgbClr val="FF99FF"/>
            </a:solidFill>
            <a:ln>
              <a:solidFill>
                <a:sysClr val="windowText" lastClr="000000"/>
              </a:solidFill>
            </a:ln>
            <a:effectLst/>
          </c:spPr>
          <c:invertIfNegative val="0"/>
          <c:cat>
            <c:strRef>
              <c:f>幼保連携・ｸﾞﾗﾌ!$T$28:$T$29</c:f>
              <c:strCache>
                <c:ptCount val="2"/>
                <c:pt idx="0">
                  <c:v>H27</c:v>
                </c:pt>
                <c:pt idx="1">
                  <c:v>28</c:v>
                </c:pt>
              </c:strCache>
            </c:strRef>
          </c:cat>
          <c:val>
            <c:numRef>
              <c:f>幼保連携・ｸﾞﾗﾌ!$V$28:$V$29</c:f>
              <c:numCache>
                <c:formatCode>General</c:formatCode>
                <c:ptCount val="2"/>
                <c:pt idx="0">
                  <c:v>196</c:v>
                </c:pt>
                <c:pt idx="1">
                  <c:v>202</c:v>
                </c:pt>
              </c:numCache>
            </c:numRef>
          </c:val>
        </c:ser>
        <c:ser>
          <c:idx val="2"/>
          <c:order val="2"/>
          <c:tx>
            <c:strRef>
              <c:f>幼保連携・ｸﾞﾗﾌ!$W$27</c:f>
              <c:strCache>
                <c:ptCount val="1"/>
                <c:pt idx="0">
                  <c:v>２歳児</c:v>
                </c:pt>
              </c:strCache>
            </c:strRef>
          </c:tx>
          <c:spPr>
            <a:pattFill prst="dashVert">
              <a:fgClr>
                <a:schemeClr val="tx1"/>
              </a:fgClr>
              <a:bgClr>
                <a:schemeClr val="bg1"/>
              </a:bgClr>
            </a:pattFill>
            <a:ln>
              <a:solidFill>
                <a:sysClr val="windowText" lastClr="000000"/>
              </a:solidFill>
            </a:ln>
            <a:effectLst/>
          </c:spPr>
          <c:invertIfNegative val="0"/>
          <c:cat>
            <c:strRef>
              <c:f>幼保連携・ｸﾞﾗﾌ!$T$28:$T$29</c:f>
              <c:strCache>
                <c:ptCount val="2"/>
                <c:pt idx="0">
                  <c:v>H27</c:v>
                </c:pt>
                <c:pt idx="1">
                  <c:v>28</c:v>
                </c:pt>
              </c:strCache>
            </c:strRef>
          </c:cat>
          <c:val>
            <c:numRef>
              <c:f>幼保連携・ｸﾞﾗﾌ!$W$28:$W$29</c:f>
              <c:numCache>
                <c:formatCode>General</c:formatCode>
                <c:ptCount val="2"/>
                <c:pt idx="0">
                  <c:v>206</c:v>
                </c:pt>
                <c:pt idx="1">
                  <c:v>230</c:v>
                </c:pt>
              </c:numCache>
            </c:numRef>
          </c:val>
        </c:ser>
        <c:ser>
          <c:idx val="3"/>
          <c:order val="3"/>
          <c:tx>
            <c:strRef>
              <c:f>幼保連携・ｸﾞﾗﾌ!$X$27</c:f>
              <c:strCache>
                <c:ptCount val="1"/>
                <c:pt idx="0">
                  <c:v>３歳児</c:v>
                </c:pt>
              </c:strCache>
            </c:strRef>
          </c:tx>
          <c:spPr>
            <a:solidFill>
              <a:srgbClr val="FFDE75"/>
            </a:solidFill>
            <a:ln>
              <a:solidFill>
                <a:sysClr val="windowText" lastClr="000000"/>
              </a:solidFill>
            </a:ln>
          </c:spPr>
          <c:invertIfNegative val="0"/>
          <c:cat>
            <c:strRef>
              <c:f>幼保連携・ｸﾞﾗﾌ!$T$28:$T$29</c:f>
              <c:strCache>
                <c:ptCount val="2"/>
                <c:pt idx="0">
                  <c:v>H27</c:v>
                </c:pt>
                <c:pt idx="1">
                  <c:v>28</c:v>
                </c:pt>
              </c:strCache>
            </c:strRef>
          </c:cat>
          <c:val>
            <c:numRef>
              <c:f>幼保連携・ｸﾞﾗﾌ!$X$28:$X$29</c:f>
              <c:numCache>
                <c:formatCode>#,##0_);[Red]\(#,##0\)</c:formatCode>
                <c:ptCount val="2"/>
                <c:pt idx="0">
                  <c:v>638</c:v>
                </c:pt>
                <c:pt idx="1">
                  <c:v>704</c:v>
                </c:pt>
              </c:numCache>
            </c:numRef>
          </c:val>
        </c:ser>
        <c:ser>
          <c:idx val="4"/>
          <c:order val="4"/>
          <c:tx>
            <c:strRef>
              <c:f>幼保連携・ｸﾞﾗﾌ!$Y$27</c:f>
              <c:strCache>
                <c:ptCount val="1"/>
                <c:pt idx="0">
                  <c:v>４歳児</c:v>
                </c:pt>
              </c:strCache>
            </c:strRef>
          </c:tx>
          <c:spPr>
            <a:solidFill>
              <a:srgbClr val="92D050"/>
            </a:solidFill>
            <a:ln>
              <a:solidFill>
                <a:sysClr val="windowText" lastClr="000000"/>
              </a:solidFill>
            </a:ln>
          </c:spPr>
          <c:invertIfNegative val="0"/>
          <c:cat>
            <c:strRef>
              <c:f>幼保連携・ｸﾞﾗﾌ!$T$28:$T$29</c:f>
              <c:strCache>
                <c:ptCount val="2"/>
                <c:pt idx="0">
                  <c:v>H27</c:v>
                </c:pt>
                <c:pt idx="1">
                  <c:v>28</c:v>
                </c:pt>
              </c:strCache>
            </c:strRef>
          </c:cat>
          <c:val>
            <c:numRef>
              <c:f>幼保連携・ｸﾞﾗﾌ!$Y$28:$Y$29</c:f>
              <c:numCache>
                <c:formatCode>#,##0_);[Red]\(#,##0\)</c:formatCode>
                <c:ptCount val="2"/>
                <c:pt idx="0">
                  <c:v>761</c:v>
                </c:pt>
                <c:pt idx="1">
                  <c:v>749</c:v>
                </c:pt>
              </c:numCache>
            </c:numRef>
          </c:val>
        </c:ser>
        <c:ser>
          <c:idx val="5"/>
          <c:order val="5"/>
          <c:tx>
            <c:strRef>
              <c:f>幼保連携・ｸﾞﾗﾌ!$Z$27</c:f>
              <c:strCache>
                <c:ptCount val="1"/>
                <c:pt idx="0">
                  <c:v>５歳児</c:v>
                </c:pt>
              </c:strCache>
            </c:strRef>
          </c:tx>
          <c:spPr>
            <a:pattFill prst="pct5">
              <a:fgClr>
                <a:schemeClr val="tx1"/>
              </a:fgClr>
              <a:bgClr>
                <a:schemeClr val="bg1"/>
              </a:bgClr>
            </a:pattFill>
            <a:ln>
              <a:solidFill>
                <a:sysClr val="windowText" lastClr="000000"/>
              </a:solidFill>
            </a:ln>
          </c:spPr>
          <c:invertIfNegative val="0"/>
          <c:cat>
            <c:strRef>
              <c:f>幼保連携・ｸﾞﾗﾌ!$T$28:$T$29</c:f>
              <c:strCache>
                <c:ptCount val="2"/>
                <c:pt idx="0">
                  <c:v>H27</c:v>
                </c:pt>
                <c:pt idx="1">
                  <c:v>28</c:v>
                </c:pt>
              </c:strCache>
            </c:strRef>
          </c:cat>
          <c:val>
            <c:numRef>
              <c:f>幼保連携・ｸﾞﾗﾌ!$Z$28:$Z$29</c:f>
              <c:numCache>
                <c:formatCode>#,##0_);[Red]\(#,##0\)</c:formatCode>
                <c:ptCount val="2"/>
                <c:pt idx="0">
                  <c:v>763</c:v>
                </c:pt>
                <c:pt idx="1">
                  <c:v>813</c:v>
                </c:pt>
              </c:numCache>
            </c:numRef>
          </c:val>
        </c:ser>
        <c:dLbls>
          <c:showLegendKey val="0"/>
          <c:showVal val="0"/>
          <c:showCatName val="0"/>
          <c:showSerName val="0"/>
          <c:showPercent val="0"/>
          <c:showBubbleSize val="0"/>
        </c:dLbls>
        <c:gapWidth val="100"/>
        <c:overlap val="100"/>
        <c:axId val="400963216"/>
        <c:axId val="400963608"/>
      </c:barChart>
      <c:catAx>
        <c:axId val="40096321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crossAx val="400963608"/>
        <c:crosses val="autoZero"/>
        <c:auto val="1"/>
        <c:lblAlgn val="ctr"/>
        <c:lblOffset val="100"/>
        <c:noMultiLvlLbl val="0"/>
      </c:catAx>
      <c:valAx>
        <c:axId val="400963608"/>
        <c:scaling>
          <c:orientation val="minMax"/>
          <c:max val="3000"/>
        </c:scaling>
        <c:delete val="0"/>
        <c:axPos val="l"/>
        <c:majorGridlines>
          <c:spPr>
            <a:ln w="9525" cap="flat" cmpd="sng" algn="ctr">
              <a:solidFill>
                <a:schemeClr val="tx1"/>
              </a:solidFill>
              <a:round/>
            </a:ln>
            <a:effectLst>
              <a:outerShdw blurRad="127000" dist="50800" dir="5400000" algn="ctr" rotWithShape="0">
                <a:srgbClr val="000000">
                  <a:alpha val="43137"/>
                </a:srgbClr>
              </a:outerShdw>
            </a:effectLst>
          </c:spPr>
        </c:majorGridlines>
        <c:numFmt formatCode="General"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crossAx val="400963216"/>
        <c:crosses val="autoZero"/>
        <c:crossBetween val="between"/>
      </c:valAx>
      <c:spPr>
        <a:noFill/>
        <a:ln w="25400">
          <a:noFill/>
        </a:ln>
      </c:spPr>
    </c:plotArea>
    <c:legend>
      <c:legendPos val="r"/>
      <c:layout>
        <c:manualLayout>
          <c:xMode val="edge"/>
          <c:yMode val="edge"/>
          <c:x val="0.71351377952755901"/>
          <c:y val="0.23769828525734038"/>
          <c:w val="0.25713181685622633"/>
          <c:h val="0.57357632507238809"/>
        </c:manualLayout>
      </c:layout>
      <c:overlay val="0"/>
      <c:txPr>
        <a:bodyPr/>
        <a:lstStyle/>
        <a:p>
          <a:pPr>
            <a:defRPr sz="1000" baseline="0"/>
          </a:pPr>
          <a:endParaRPr lang="ja-JP"/>
        </a:p>
      </c:txPr>
    </c:legend>
    <c:plotVisOnly val="1"/>
    <c:dispBlanksAs val="gap"/>
    <c:showDLblsOverMax val="0"/>
  </c:chart>
  <c:spPr>
    <a:solidFill>
      <a:schemeClr val="bg1"/>
    </a:solidFill>
    <a:ln w="19050" cap="flat" cmpd="sng" algn="ctr">
      <a:solidFill>
        <a:schemeClr val="bg1"/>
      </a:solidFill>
      <a:round/>
    </a:ln>
    <a:effectLst>
      <a:outerShdw blurRad="50800" dist="50800" dir="5400000" sx="9000" sy="9000" algn="ctr" rotWithShape="0">
        <a:srgbClr val="000000">
          <a:alpha val="43137"/>
        </a:srgbClr>
      </a:outerShdw>
    </a:effectLst>
  </c:spPr>
  <c:txPr>
    <a:bodyPr/>
    <a:lstStyle/>
    <a:p>
      <a:pPr>
        <a:defRPr/>
      </a:pPr>
      <a:endParaRPr lang="ja-JP"/>
    </a:p>
  </c:txPr>
  <c:printSettings>
    <c:headerFooter/>
    <c:pageMargins b="0.75" l="0.7" r="0.7" t="0.75" header="0.3" footer="0.3"/>
    <c:pageSetup paperSize="9" orientation="landscape"/>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173915176490801E-2"/>
          <c:y val="0.12312829448731555"/>
          <c:w val="0.88600556070435588"/>
          <c:h val="0.80033342893145942"/>
        </c:manualLayout>
      </c:layout>
      <c:barChart>
        <c:barDir val="bar"/>
        <c:grouping val="percentStacked"/>
        <c:varyColors val="0"/>
        <c:ser>
          <c:idx val="0"/>
          <c:order val="0"/>
          <c:tx>
            <c:strRef>
              <c:f>専修・ｸﾞﾗﾌ!$AQ$4</c:f>
              <c:strCache>
                <c:ptCount val="1"/>
                <c:pt idx="0">
                  <c:v>工業関係</c:v>
                </c:pt>
              </c:strCache>
            </c:strRef>
          </c:tx>
          <c:spPr>
            <a:solidFill>
              <a:srgbClr val="8080FF"/>
            </a:solidFill>
            <a:ln w="3175">
              <a:solidFill>
                <a:srgbClr val="000000"/>
              </a:solidFill>
              <a:prstDash val="solid"/>
            </a:ln>
          </c:spPr>
          <c:invertIfNegative val="0"/>
          <c:dLbls>
            <c:spPr>
              <a:solidFill>
                <a:srgbClr val="FFFFFF"/>
              </a:solidFill>
              <a:ln w="3175">
                <a:solidFill>
                  <a:srgbClr val="000000"/>
                </a:solidFill>
                <a:prstDash val="solid"/>
              </a:ln>
              <a:effectLst>
                <a:outerShdw dist="35921" dir="2700000" algn="br">
                  <a:srgbClr val="000000"/>
                </a:outerShdw>
              </a:effectLst>
            </c:spPr>
            <c:txPr>
              <a:bodyPr wrap="square" lIns="38100" tIns="19050" rIns="38100" bIns="19050" anchor="ctr">
                <a:spAutoFit/>
              </a:bodyPr>
              <a:lstStyle/>
              <a:p>
                <a:pPr>
                  <a:defRPr sz="1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専修・ｸﾞﾗﾌ!$AP$5:$AP$14</c:f>
              <c:numCache>
                <c:formatCode>General</c:formatCode>
                <c:ptCount val="10"/>
                <c:pt idx="0">
                  <c:v>28</c:v>
                </c:pt>
                <c:pt idx="1">
                  <c:v>27</c:v>
                </c:pt>
                <c:pt idx="2">
                  <c:v>26</c:v>
                </c:pt>
                <c:pt idx="3">
                  <c:v>25</c:v>
                </c:pt>
                <c:pt idx="4">
                  <c:v>24</c:v>
                </c:pt>
                <c:pt idx="5">
                  <c:v>23</c:v>
                </c:pt>
                <c:pt idx="6">
                  <c:v>22</c:v>
                </c:pt>
                <c:pt idx="7">
                  <c:v>21</c:v>
                </c:pt>
                <c:pt idx="8">
                  <c:v>20</c:v>
                </c:pt>
                <c:pt idx="9">
                  <c:v>19</c:v>
                </c:pt>
              </c:numCache>
            </c:numRef>
          </c:cat>
          <c:val>
            <c:numRef>
              <c:f>専修・ｸﾞﾗﾌ!$AQ$5:$AQ$14</c:f>
              <c:numCache>
                <c:formatCode>0.0_ </c:formatCode>
                <c:ptCount val="10"/>
                <c:pt idx="0">
                  <c:v>12</c:v>
                </c:pt>
                <c:pt idx="1">
                  <c:v>11.6</c:v>
                </c:pt>
                <c:pt idx="2">
                  <c:v>11.8</c:v>
                </c:pt>
                <c:pt idx="3">
                  <c:v>11.4</c:v>
                </c:pt>
                <c:pt idx="4">
                  <c:v>11.6</c:v>
                </c:pt>
                <c:pt idx="5">
                  <c:v>12.2</c:v>
                </c:pt>
                <c:pt idx="6">
                  <c:v>12</c:v>
                </c:pt>
                <c:pt idx="7">
                  <c:v>14.4</c:v>
                </c:pt>
                <c:pt idx="8">
                  <c:v>17.100000000000001</c:v>
                </c:pt>
                <c:pt idx="9">
                  <c:v>17.600000000000001</c:v>
                </c:pt>
              </c:numCache>
            </c:numRef>
          </c:val>
        </c:ser>
        <c:ser>
          <c:idx val="1"/>
          <c:order val="1"/>
          <c:tx>
            <c:strRef>
              <c:f>専修・ｸﾞﾗﾌ!$AR$4</c:f>
              <c:strCache>
                <c:ptCount val="1"/>
                <c:pt idx="0">
                  <c:v>農業関係</c:v>
                </c:pt>
              </c:strCache>
            </c:strRef>
          </c:tx>
          <c:spPr>
            <a:solidFill>
              <a:srgbClr val="802060"/>
            </a:solidFill>
            <a:ln w="3175">
              <a:solidFill>
                <a:srgbClr val="000000"/>
              </a:solidFill>
              <a:prstDash val="solid"/>
            </a:ln>
          </c:spPr>
          <c:invertIfNegative val="0"/>
          <c:dLbls>
            <c:numFmt formatCode="#,##0.0_);[Red]\(#,##0.0\)" sourceLinked="0"/>
            <c:spPr>
              <a:solidFill>
                <a:srgbClr val="FFFFFF"/>
              </a:solidFill>
              <a:ln w="3175">
                <a:solidFill>
                  <a:srgbClr val="000000"/>
                </a:solidFill>
                <a:prstDash val="solid"/>
              </a:ln>
              <a:effectLst>
                <a:outerShdw dist="35921" dir="2700000" algn="br">
                  <a:srgbClr val="000000"/>
                </a:outerShdw>
              </a:effectLst>
            </c:spPr>
            <c:txPr>
              <a:bodyPr wrap="square" lIns="38100" tIns="19050" rIns="38100" bIns="19050" anchor="ctr">
                <a:spAutoFit/>
              </a:bodyPr>
              <a:lstStyle/>
              <a:p>
                <a:pPr>
                  <a:defRPr sz="12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専修・ｸﾞﾗﾌ!$AP$5:$AP$14</c:f>
              <c:numCache>
                <c:formatCode>General</c:formatCode>
                <c:ptCount val="10"/>
                <c:pt idx="0">
                  <c:v>28</c:v>
                </c:pt>
                <c:pt idx="1">
                  <c:v>27</c:v>
                </c:pt>
                <c:pt idx="2">
                  <c:v>26</c:v>
                </c:pt>
                <c:pt idx="3">
                  <c:v>25</c:v>
                </c:pt>
                <c:pt idx="4">
                  <c:v>24</c:v>
                </c:pt>
                <c:pt idx="5">
                  <c:v>23</c:v>
                </c:pt>
                <c:pt idx="6">
                  <c:v>22</c:v>
                </c:pt>
                <c:pt idx="7">
                  <c:v>21</c:v>
                </c:pt>
                <c:pt idx="8">
                  <c:v>20</c:v>
                </c:pt>
                <c:pt idx="9">
                  <c:v>19</c:v>
                </c:pt>
              </c:numCache>
            </c:numRef>
          </c:cat>
          <c:val>
            <c:numRef>
              <c:f>専修・ｸﾞﾗﾌ!$AR$5:$AR$14</c:f>
              <c:numCache>
                <c:formatCode>0.0_ </c:formatCode>
                <c:ptCount val="10"/>
                <c:pt idx="0">
                  <c:v>0.6</c:v>
                </c:pt>
                <c:pt idx="1">
                  <c:v>0.6</c:v>
                </c:pt>
                <c:pt idx="2">
                  <c:v>0.6</c:v>
                </c:pt>
                <c:pt idx="3">
                  <c:v>0.6</c:v>
                </c:pt>
                <c:pt idx="4">
                  <c:v>0.6</c:v>
                </c:pt>
                <c:pt idx="5">
                  <c:v>0.6</c:v>
                </c:pt>
                <c:pt idx="6">
                  <c:v>0.7</c:v>
                </c:pt>
                <c:pt idx="7">
                  <c:v>0.5</c:v>
                </c:pt>
                <c:pt idx="8">
                  <c:v>0.2</c:v>
                </c:pt>
                <c:pt idx="9">
                  <c:v>0.2</c:v>
                </c:pt>
              </c:numCache>
            </c:numRef>
          </c:val>
        </c:ser>
        <c:ser>
          <c:idx val="2"/>
          <c:order val="2"/>
          <c:tx>
            <c:strRef>
              <c:f>専修・ｸﾞﾗﾌ!$AS$4</c:f>
              <c:strCache>
                <c:ptCount val="1"/>
                <c:pt idx="0">
                  <c:v>医療関係</c:v>
                </c:pt>
              </c:strCache>
            </c:strRef>
          </c:tx>
          <c:spPr>
            <a:solidFill>
              <a:srgbClr val="FFFFC0"/>
            </a:solidFill>
            <a:ln w="3175">
              <a:solidFill>
                <a:srgbClr val="000000"/>
              </a:solidFill>
              <a:prstDash val="solid"/>
            </a:ln>
          </c:spPr>
          <c:invertIfNegative val="0"/>
          <c:dLbls>
            <c:dLbl>
              <c:idx val="3"/>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dLbl>
            <c:spPr>
              <a:solidFill>
                <a:srgbClr val="FFFFFF"/>
              </a:solidFill>
              <a:ln w="3175">
                <a:solidFill>
                  <a:srgbClr val="000000"/>
                </a:solidFill>
                <a:prstDash val="solid"/>
              </a:ln>
              <a:effectLst>
                <a:outerShdw dist="35921" dir="2700000" algn="br">
                  <a:srgbClr val="000000"/>
                </a:outerShdw>
              </a:effectLst>
            </c:spPr>
            <c:txPr>
              <a:bodyPr wrap="square" lIns="38100" tIns="19050" rIns="38100" bIns="19050" anchor="ctr">
                <a:spAutoFit/>
              </a:bodyPr>
              <a:lstStyle/>
              <a:p>
                <a:pPr>
                  <a:defRPr sz="12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専修・ｸﾞﾗﾌ!$AP$5:$AP$14</c:f>
              <c:numCache>
                <c:formatCode>General</c:formatCode>
                <c:ptCount val="10"/>
                <c:pt idx="0">
                  <c:v>28</c:v>
                </c:pt>
                <c:pt idx="1">
                  <c:v>27</c:v>
                </c:pt>
                <c:pt idx="2">
                  <c:v>26</c:v>
                </c:pt>
                <c:pt idx="3">
                  <c:v>25</c:v>
                </c:pt>
                <c:pt idx="4">
                  <c:v>24</c:v>
                </c:pt>
                <c:pt idx="5">
                  <c:v>23</c:v>
                </c:pt>
                <c:pt idx="6">
                  <c:v>22</c:v>
                </c:pt>
                <c:pt idx="7">
                  <c:v>21</c:v>
                </c:pt>
                <c:pt idx="8">
                  <c:v>20</c:v>
                </c:pt>
                <c:pt idx="9">
                  <c:v>19</c:v>
                </c:pt>
              </c:numCache>
            </c:numRef>
          </c:cat>
          <c:val>
            <c:numRef>
              <c:f>専修・ｸﾞﾗﾌ!$AS$5:$AS$14</c:f>
              <c:numCache>
                <c:formatCode>0.0_ </c:formatCode>
                <c:ptCount val="10"/>
                <c:pt idx="0">
                  <c:v>21.2</c:v>
                </c:pt>
                <c:pt idx="1">
                  <c:v>22.1</c:v>
                </c:pt>
                <c:pt idx="2">
                  <c:v>21</c:v>
                </c:pt>
                <c:pt idx="3">
                  <c:v>21.7</c:v>
                </c:pt>
                <c:pt idx="4">
                  <c:v>22</c:v>
                </c:pt>
                <c:pt idx="5">
                  <c:v>20.8</c:v>
                </c:pt>
                <c:pt idx="6">
                  <c:v>19.5</c:v>
                </c:pt>
                <c:pt idx="7">
                  <c:v>19.100000000000001</c:v>
                </c:pt>
                <c:pt idx="8">
                  <c:v>17.8</c:v>
                </c:pt>
                <c:pt idx="9">
                  <c:v>16.5</c:v>
                </c:pt>
              </c:numCache>
            </c:numRef>
          </c:val>
        </c:ser>
        <c:ser>
          <c:idx val="3"/>
          <c:order val="3"/>
          <c:tx>
            <c:strRef>
              <c:f>専修・ｸﾞﾗﾌ!$AT$4</c:f>
              <c:strCache>
                <c:ptCount val="1"/>
                <c:pt idx="0">
                  <c:v>衛生関係</c:v>
                </c:pt>
              </c:strCache>
            </c:strRef>
          </c:tx>
          <c:spPr>
            <a:pattFill prst="dkDnDiag">
              <a:fgClr>
                <a:srgbClr val="0000FF"/>
              </a:fgClr>
              <a:bgClr>
                <a:srgbClr val="FFFFFF"/>
              </a:bgClr>
            </a:pattFill>
            <a:ln w="3175">
              <a:solidFill>
                <a:srgbClr val="000000"/>
              </a:solidFill>
              <a:prstDash val="solid"/>
            </a:ln>
          </c:spPr>
          <c:invertIfNegative val="0"/>
          <c:dLbls>
            <c:dLbl>
              <c:idx val="3"/>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dLbl>
            <c:spPr>
              <a:solidFill>
                <a:srgbClr val="FFFFFF"/>
              </a:solidFill>
              <a:ln w="3175">
                <a:solidFill>
                  <a:srgbClr val="000000"/>
                </a:solidFill>
                <a:prstDash val="solid"/>
              </a:ln>
              <a:effectLst>
                <a:outerShdw dist="35921" dir="2700000" algn="br">
                  <a:srgbClr val="000000"/>
                </a:outerShdw>
              </a:effectLst>
            </c:spPr>
            <c:txPr>
              <a:bodyPr wrap="square" lIns="38100" tIns="19050" rIns="38100" bIns="19050" anchor="ctr">
                <a:spAutoFit/>
              </a:bodyPr>
              <a:lstStyle/>
              <a:p>
                <a:pPr>
                  <a:defRPr sz="12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専修・ｸﾞﾗﾌ!$AP$5:$AP$14</c:f>
              <c:numCache>
                <c:formatCode>General</c:formatCode>
                <c:ptCount val="10"/>
                <c:pt idx="0">
                  <c:v>28</c:v>
                </c:pt>
                <c:pt idx="1">
                  <c:v>27</c:v>
                </c:pt>
                <c:pt idx="2">
                  <c:v>26</c:v>
                </c:pt>
                <c:pt idx="3">
                  <c:v>25</c:v>
                </c:pt>
                <c:pt idx="4">
                  <c:v>24</c:v>
                </c:pt>
                <c:pt idx="5">
                  <c:v>23</c:v>
                </c:pt>
                <c:pt idx="6">
                  <c:v>22</c:v>
                </c:pt>
                <c:pt idx="7">
                  <c:v>21</c:v>
                </c:pt>
                <c:pt idx="8">
                  <c:v>20</c:v>
                </c:pt>
                <c:pt idx="9">
                  <c:v>19</c:v>
                </c:pt>
              </c:numCache>
            </c:numRef>
          </c:cat>
          <c:val>
            <c:numRef>
              <c:f>専修・ｸﾞﾗﾌ!$AT$5:$AT$14</c:f>
              <c:numCache>
                <c:formatCode>0.0_ </c:formatCode>
                <c:ptCount val="10"/>
                <c:pt idx="0">
                  <c:v>10.8</c:v>
                </c:pt>
                <c:pt idx="1">
                  <c:v>10.8</c:v>
                </c:pt>
                <c:pt idx="2">
                  <c:v>10.7</c:v>
                </c:pt>
                <c:pt idx="3">
                  <c:v>9.6999999999999993</c:v>
                </c:pt>
                <c:pt idx="4">
                  <c:v>9.5</c:v>
                </c:pt>
                <c:pt idx="5">
                  <c:v>9.5</c:v>
                </c:pt>
                <c:pt idx="6">
                  <c:v>9.6</c:v>
                </c:pt>
                <c:pt idx="7">
                  <c:v>10.3</c:v>
                </c:pt>
                <c:pt idx="8">
                  <c:v>10.3</c:v>
                </c:pt>
                <c:pt idx="9">
                  <c:v>9.8000000000000007</c:v>
                </c:pt>
              </c:numCache>
            </c:numRef>
          </c:val>
        </c:ser>
        <c:ser>
          <c:idx val="4"/>
          <c:order val="4"/>
          <c:tx>
            <c:strRef>
              <c:f>専修・ｸﾞﾗﾌ!$AU$4</c:f>
              <c:strCache>
                <c:ptCount val="1"/>
                <c:pt idx="0">
                  <c:v>教育・社会福祉関係</c:v>
                </c:pt>
              </c:strCache>
            </c:strRef>
          </c:tx>
          <c:spPr>
            <a:pattFill prst="ltUpDiag">
              <a:fgClr>
                <a:srgbClr val="FFFFFF"/>
              </a:fgClr>
              <a:bgClr>
                <a:srgbClr val="000000"/>
              </a:bgClr>
            </a:pattFill>
            <a:ln w="3175">
              <a:solidFill>
                <a:srgbClr val="000000"/>
              </a:solidFill>
              <a:prstDash val="solid"/>
            </a:ln>
          </c:spPr>
          <c:invertIfNegative val="0"/>
          <c:dLbls>
            <c:dLbl>
              <c:idx val="3"/>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dLbl>
            <c:spPr>
              <a:solidFill>
                <a:srgbClr val="FFFFFF"/>
              </a:solidFill>
              <a:ln w="3175">
                <a:solidFill>
                  <a:srgbClr val="000000"/>
                </a:solidFill>
                <a:prstDash val="solid"/>
              </a:ln>
              <a:effectLst>
                <a:outerShdw dist="35921" dir="2700000" algn="br">
                  <a:srgbClr val="000000"/>
                </a:outerShdw>
              </a:effectLst>
            </c:spPr>
            <c:txPr>
              <a:bodyPr wrap="square" lIns="38100" tIns="19050" rIns="38100" bIns="19050" anchor="ctr">
                <a:spAutoFit/>
              </a:bodyPr>
              <a:lstStyle/>
              <a:p>
                <a:pPr>
                  <a:defRPr sz="12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専修・ｸﾞﾗﾌ!$AP$5:$AP$14</c:f>
              <c:numCache>
                <c:formatCode>General</c:formatCode>
                <c:ptCount val="10"/>
                <c:pt idx="0">
                  <c:v>28</c:v>
                </c:pt>
                <c:pt idx="1">
                  <c:v>27</c:v>
                </c:pt>
                <c:pt idx="2">
                  <c:v>26</c:v>
                </c:pt>
                <c:pt idx="3">
                  <c:v>25</c:v>
                </c:pt>
                <c:pt idx="4">
                  <c:v>24</c:v>
                </c:pt>
                <c:pt idx="5">
                  <c:v>23</c:v>
                </c:pt>
                <c:pt idx="6">
                  <c:v>22</c:v>
                </c:pt>
                <c:pt idx="7">
                  <c:v>21</c:v>
                </c:pt>
                <c:pt idx="8">
                  <c:v>20</c:v>
                </c:pt>
                <c:pt idx="9">
                  <c:v>19</c:v>
                </c:pt>
              </c:numCache>
            </c:numRef>
          </c:cat>
          <c:val>
            <c:numRef>
              <c:f>専修・ｸﾞﾗﾌ!$AU$5:$AU$14</c:f>
              <c:numCache>
                <c:formatCode>0.0_ </c:formatCode>
                <c:ptCount val="10"/>
                <c:pt idx="0">
                  <c:v>8.3000000000000007</c:v>
                </c:pt>
                <c:pt idx="1">
                  <c:v>9</c:v>
                </c:pt>
                <c:pt idx="2">
                  <c:v>8.9</c:v>
                </c:pt>
                <c:pt idx="3">
                  <c:v>8.8000000000000007</c:v>
                </c:pt>
                <c:pt idx="4">
                  <c:v>8.3000000000000007</c:v>
                </c:pt>
                <c:pt idx="5">
                  <c:v>7.9</c:v>
                </c:pt>
                <c:pt idx="6">
                  <c:v>7.4</c:v>
                </c:pt>
                <c:pt idx="7">
                  <c:v>8.1</c:v>
                </c:pt>
                <c:pt idx="8">
                  <c:v>9.9</c:v>
                </c:pt>
                <c:pt idx="9">
                  <c:v>12</c:v>
                </c:pt>
              </c:numCache>
            </c:numRef>
          </c:val>
        </c:ser>
        <c:ser>
          <c:idx val="5"/>
          <c:order val="5"/>
          <c:tx>
            <c:strRef>
              <c:f>専修・ｸﾞﾗﾌ!$AV$4</c:f>
              <c:strCache>
                <c:ptCount val="1"/>
                <c:pt idx="0">
                  <c:v>商業実務関係</c:v>
                </c:pt>
              </c:strCache>
            </c:strRef>
          </c:tx>
          <c:spPr>
            <a:pattFill prst="dkVert">
              <a:fgClr>
                <a:srgbClr val="FFFFFF"/>
              </a:fgClr>
              <a:bgClr>
                <a:srgbClr val="0000FF"/>
              </a:bgClr>
            </a:pattFill>
            <a:ln w="3175">
              <a:solidFill>
                <a:srgbClr val="000000"/>
              </a:solidFill>
              <a:prstDash val="solid"/>
            </a:ln>
          </c:spPr>
          <c:invertIfNegative val="0"/>
          <c:dLbls>
            <c:dLbl>
              <c:idx val="3"/>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dLbl>
            <c:spPr>
              <a:solidFill>
                <a:srgbClr val="FFFFFF"/>
              </a:solidFill>
              <a:ln w="3175">
                <a:solidFill>
                  <a:srgbClr val="000000"/>
                </a:solidFill>
                <a:prstDash val="solid"/>
              </a:ln>
              <a:effectLst>
                <a:outerShdw dist="35921" dir="2700000" algn="br">
                  <a:srgbClr val="000000"/>
                </a:outerShdw>
              </a:effectLst>
            </c:spPr>
            <c:txPr>
              <a:bodyPr wrap="square" lIns="38100" tIns="19050" rIns="38100" bIns="19050" anchor="ctr">
                <a:spAutoFit/>
              </a:bodyPr>
              <a:lstStyle/>
              <a:p>
                <a:pPr>
                  <a:defRPr sz="12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専修・ｸﾞﾗﾌ!$AP$5:$AP$14</c:f>
              <c:numCache>
                <c:formatCode>General</c:formatCode>
                <c:ptCount val="10"/>
                <c:pt idx="0">
                  <c:v>28</c:v>
                </c:pt>
                <c:pt idx="1">
                  <c:v>27</c:v>
                </c:pt>
                <c:pt idx="2">
                  <c:v>26</c:v>
                </c:pt>
                <c:pt idx="3">
                  <c:v>25</c:v>
                </c:pt>
                <c:pt idx="4">
                  <c:v>24</c:v>
                </c:pt>
                <c:pt idx="5">
                  <c:v>23</c:v>
                </c:pt>
                <c:pt idx="6">
                  <c:v>22</c:v>
                </c:pt>
                <c:pt idx="7">
                  <c:v>21</c:v>
                </c:pt>
                <c:pt idx="8">
                  <c:v>20</c:v>
                </c:pt>
                <c:pt idx="9">
                  <c:v>19</c:v>
                </c:pt>
              </c:numCache>
            </c:numRef>
          </c:cat>
          <c:val>
            <c:numRef>
              <c:f>専修・ｸﾞﾗﾌ!$AV$5:$AV$14</c:f>
              <c:numCache>
                <c:formatCode>0.0_ </c:formatCode>
                <c:ptCount val="10"/>
                <c:pt idx="0">
                  <c:v>17.5</c:v>
                </c:pt>
                <c:pt idx="1">
                  <c:v>16.899999999999999</c:v>
                </c:pt>
                <c:pt idx="2">
                  <c:v>14.5</c:v>
                </c:pt>
                <c:pt idx="3">
                  <c:v>14.4</c:v>
                </c:pt>
                <c:pt idx="4">
                  <c:v>14.3</c:v>
                </c:pt>
                <c:pt idx="5">
                  <c:v>18.3</c:v>
                </c:pt>
                <c:pt idx="6">
                  <c:v>14.7</c:v>
                </c:pt>
                <c:pt idx="7">
                  <c:v>13.3</c:v>
                </c:pt>
                <c:pt idx="8">
                  <c:v>12.5</c:v>
                </c:pt>
                <c:pt idx="9">
                  <c:v>13.2</c:v>
                </c:pt>
              </c:numCache>
            </c:numRef>
          </c:val>
        </c:ser>
        <c:ser>
          <c:idx val="6"/>
          <c:order val="6"/>
          <c:tx>
            <c:strRef>
              <c:f>専修・ｸﾞﾗﾌ!$AW$4</c:f>
              <c:strCache>
                <c:ptCount val="1"/>
                <c:pt idx="0">
                  <c:v>服飾・家政関係</c:v>
                </c:pt>
              </c:strCache>
            </c:strRef>
          </c:tx>
          <c:spPr>
            <a:pattFill prst="ltHorz">
              <a:fgClr>
                <a:srgbClr val="FFFFFF"/>
              </a:fgClr>
              <a:bgClr>
                <a:srgbClr val="0000FF"/>
              </a:bgClr>
            </a:pattFill>
            <a:ln w="3175">
              <a:solidFill>
                <a:srgbClr val="000000"/>
              </a:solidFill>
              <a:prstDash val="solid"/>
            </a:ln>
          </c:spPr>
          <c:invertIfNegative val="0"/>
          <c:dLbls>
            <c:dLbl>
              <c:idx val="3"/>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dLbl>
            <c:dLbl>
              <c:idx val="4"/>
              <c:layout>
                <c:manualLayout>
                  <c:x val="-2.4922118380062306E-3"/>
                  <c:y val="4.4370493621741546E-3"/>
                </c:manualLayout>
              </c:layout>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3175">
                <a:solidFill>
                  <a:srgbClr val="000000"/>
                </a:solidFill>
                <a:prstDash val="solid"/>
              </a:ln>
              <a:effectLst>
                <a:outerShdw dist="35921" dir="2700000" algn="br">
                  <a:srgbClr val="000000"/>
                </a:outerShdw>
              </a:effectLst>
            </c:spPr>
            <c:txPr>
              <a:bodyPr wrap="square" lIns="38100" tIns="19050" rIns="38100" bIns="19050" anchor="ctr">
                <a:spAutoFit/>
              </a:bodyPr>
              <a:lstStyle/>
              <a:p>
                <a:pPr>
                  <a:defRPr sz="12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専修・ｸﾞﾗﾌ!$AP$5:$AP$14</c:f>
              <c:numCache>
                <c:formatCode>General</c:formatCode>
                <c:ptCount val="10"/>
                <c:pt idx="0">
                  <c:v>28</c:v>
                </c:pt>
                <c:pt idx="1">
                  <c:v>27</c:v>
                </c:pt>
                <c:pt idx="2">
                  <c:v>26</c:v>
                </c:pt>
                <c:pt idx="3">
                  <c:v>25</c:v>
                </c:pt>
                <c:pt idx="4">
                  <c:v>24</c:v>
                </c:pt>
                <c:pt idx="5">
                  <c:v>23</c:v>
                </c:pt>
                <c:pt idx="6">
                  <c:v>22</c:v>
                </c:pt>
                <c:pt idx="7">
                  <c:v>21</c:v>
                </c:pt>
                <c:pt idx="8">
                  <c:v>20</c:v>
                </c:pt>
                <c:pt idx="9">
                  <c:v>19</c:v>
                </c:pt>
              </c:numCache>
            </c:numRef>
          </c:cat>
          <c:val>
            <c:numRef>
              <c:f>専修・ｸﾞﾗﾌ!$AW$5:$AW$14</c:f>
              <c:numCache>
                <c:formatCode>0.0_ </c:formatCode>
                <c:ptCount val="10"/>
                <c:pt idx="0">
                  <c:v>1.2</c:v>
                </c:pt>
                <c:pt idx="1">
                  <c:v>1.3</c:v>
                </c:pt>
                <c:pt idx="2">
                  <c:v>1.4</c:v>
                </c:pt>
                <c:pt idx="3">
                  <c:v>1.5</c:v>
                </c:pt>
                <c:pt idx="4">
                  <c:v>1.6</c:v>
                </c:pt>
                <c:pt idx="5">
                  <c:v>1.9</c:v>
                </c:pt>
                <c:pt idx="6">
                  <c:v>1.8</c:v>
                </c:pt>
                <c:pt idx="7">
                  <c:v>2</c:v>
                </c:pt>
                <c:pt idx="8">
                  <c:v>2.2999999999999998</c:v>
                </c:pt>
                <c:pt idx="9">
                  <c:v>2.6</c:v>
                </c:pt>
              </c:numCache>
            </c:numRef>
          </c:val>
        </c:ser>
        <c:ser>
          <c:idx val="7"/>
          <c:order val="7"/>
          <c:tx>
            <c:strRef>
              <c:f>専修・ｸﾞﾗﾌ!$AX$4</c:f>
              <c:strCache>
                <c:ptCount val="1"/>
                <c:pt idx="0">
                  <c:v>文化・教養関係</c:v>
                </c:pt>
              </c:strCache>
            </c:strRef>
          </c:tx>
          <c:spPr>
            <a:solidFill>
              <a:srgbClr val="C0C0FF"/>
            </a:solidFill>
            <a:ln w="12700">
              <a:solidFill>
                <a:srgbClr val="000000"/>
              </a:solidFill>
              <a:prstDash val="solid"/>
            </a:ln>
          </c:spPr>
          <c:invertIfNegative val="0"/>
          <c:dLbls>
            <c:dLbl>
              <c:idx val="3"/>
              <c:spPr>
                <a:solidFill>
                  <a:srgbClr val="FFFFFF"/>
                </a:solidFill>
                <a:ln w="3175">
                  <a:solidFill>
                    <a:srgbClr val="000000"/>
                  </a:solidFill>
                  <a:prstDash val="solid"/>
                </a:ln>
                <a:effectLst>
                  <a:outerShdw dist="35921" dir="2700000" algn="br">
                    <a:srgbClr val="000000"/>
                  </a:outerShdw>
                </a:effectLst>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dLbl>
            <c:spPr>
              <a:solidFill>
                <a:srgbClr val="FFFFFF"/>
              </a:solidFill>
              <a:ln w="3175">
                <a:solidFill>
                  <a:srgbClr val="000000"/>
                </a:solidFill>
                <a:prstDash val="solid"/>
              </a:ln>
              <a:effectLst>
                <a:outerShdw dist="35921" dir="2700000" algn="br">
                  <a:srgbClr val="000000"/>
                </a:outerShdw>
              </a:effectLst>
            </c:spPr>
            <c:txPr>
              <a:bodyPr wrap="square" lIns="38100" tIns="19050" rIns="38100" bIns="19050" anchor="ctr">
                <a:spAutoFit/>
              </a:bodyPr>
              <a:lstStyle/>
              <a:p>
                <a:pPr>
                  <a:defRPr sz="11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専修・ｸﾞﾗﾌ!$AP$5:$AP$14</c:f>
              <c:numCache>
                <c:formatCode>General</c:formatCode>
                <c:ptCount val="10"/>
                <c:pt idx="0">
                  <c:v>28</c:v>
                </c:pt>
                <c:pt idx="1">
                  <c:v>27</c:v>
                </c:pt>
                <c:pt idx="2">
                  <c:v>26</c:v>
                </c:pt>
                <c:pt idx="3">
                  <c:v>25</c:v>
                </c:pt>
                <c:pt idx="4">
                  <c:v>24</c:v>
                </c:pt>
                <c:pt idx="5">
                  <c:v>23</c:v>
                </c:pt>
                <c:pt idx="6">
                  <c:v>22</c:v>
                </c:pt>
                <c:pt idx="7">
                  <c:v>21</c:v>
                </c:pt>
                <c:pt idx="8">
                  <c:v>20</c:v>
                </c:pt>
                <c:pt idx="9">
                  <c:v>19</c:v>
                </c:pt>
              </c:numCache>
            </c:numRef>
          </c:cat>
          <c:val>
            <c:numRef>
              <c:f>専修・ｸﾞﾗﾌ!$AX$5:$AX$14</c:f>
              <c:numCache>
                <c:formatCode>0.0_ </c:formatCode>
                <c:ptCount val="10"/>
                <c:pt idx="0">
                  <c:v>28.3</c:v>
                </c:pt>
                <c:pt idx="1">
                  <c:v>27.8</c:v>
                </c:pt>
                <c:pt idx="2">
                  <c:v>31.1</c:v>
                </c:pt>
                <c:pt idx="3">
                  <c:v>31.8</c:v>
                </c:pt>
                <c:pt idx="4">
                  <c:v>31.9</c:v>
                </c:pt>
                <c:pt idx="5">
                  <c:v>28.9</c:v>
                </c:pt>
                <c:pt idx="6">
                  <c:v>34.1</c:v>
                </c:pt>
                <c:pt idx="7">
                  <c:v>32.4</c:v>
                </c:pt>
                <c:pt idx="8">
                  <c:v>29.9</c:v>
                </c:pt>
                <c:pt idx="9">
                  <c:v>28</c:v>
                </c:pt>
              </c:numCache>
            </c:numRef>
          </c:val>
        </c:ser>
        <c:dLbls>
          <c:showLegendKey val="0"/>
          <c:showVal val="0"/>
          <c:showCatName val="0"/>
          <c:showSerName val="0"/>
          <c:showPercent val="0"/>
          <c:showBubbleSize val="0"/>
        </c:dLbls>
        <c:gapWidth val="50"/>
        <c:overlap val="100"/>
        <c:serLines>
          <c:spPr>
            <a:ln w="3175">
              <a:solidFill>
                <a:srgbClr val="000000"/>
              </a:solidFill>
              <a:prstDash val="solid"/>
            </a:ln>
          </c:spPr>
        </c:serLines>
        <c:axId val="400964392"/>
        <c:axId val="400964784"/>
      </c:barChart>
      <c:catAx>
        <c:axId val="400964392"/>
        <c:scaling>
          <c:orientation val="minMax"/>
        </c:scaling>
        <c:delete val="0"/>
        <c:axPos val="l"/>
        <c:numFmt formatCode="General" sourceLinked="1"/>
        <c:majorTickMark val="in"/>
        <c:minorTickMark val="none"/>
        <c:tickLblPos val="nextTo"/>
        <c:spPr>
          <a:ln w="9525">
            <a:noFill/>
          </a:ln>
        </c:spPr>
        <c:txPr>
          <a:bodyPr rot="0" vert="horz"/>
          <a:lstStyle/>
          <a:p>
            <a:pPr>
              <a:defRPr sz="1200" b="1" i="0" u="none" strike="noStrike" baseline="0">
                <a:solidFill>
                  <a:srgbClr val="000000"/>
                </a:solidFill>
                <a:latin typeface="ＭＳ Ｐゴシック"/>
                <a:ea typeface="ＭＳ Ｐゴシック"/>
                <a:cs typeface="ＭＳ Ｐゴシック"/>
              </a:defRPr>
            </a:pPr>
            <a:endParaRPr lang="ja-JP"/>
          </a:p>
        </c:txPr>
        <c:crossAx val="400964784"/>
        <c:crosses val="autoZero"/>
        <c:auto val="0"/>
        <c:lblAlgn val="ctr"/>
        <c:lblOffset val="100"/>
        <c:tickLblSkip val="1"/>
        <c:tickMarkSkip val="1"/>
        <c:noMultiLvlLbl val="0"/>
      </c:catAx>
      <c:valAx>
        <c:axId val="400964784"/>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00964392"/>
        <c:crosses val="autoZero"/>
        <c:crossBetween val="between"/>
      </c:valAx>
      <c:spPr>
        <a:solidFill>
          <a:srgbClr val="FFFFFF"/>
        </a:solidFill>
        <a:ln w="25400">
          <a:noFill/>
        </a:ln>
      </c:spPr>
    </c:plotArea>
    <c:legend>
      <c:legendPos val="t"/>
      <c:layout>
        <c:manualLayout>
          <c:xMode val="edge"/>
          <c:yMode val="edge"/>
          <c:x val="8.8340078985453929E-2"/>
          <c:y val="3.1613959647449133E-2"/>
          <c:w val="0.85321127382441686"/>
          <c:h val="8.9850161134921419E-2"/>
        </c:manualLayout>
      </c:layout>
      <c:overlay val="0"/>
      <c:spPr>
        <a:solidFill>
          <a:srgbClr val="FFFFFF"/>
        </a:solidFill>
        <a:ln w="25400">
          <a:noFill/>
        </a:ln>
      </c:spPr>
      <c:txPr>
        <a:bodyPr/>
        <a:lstStyle/>
        <a:p>
          <a:pPr>
            <a:defRPr sz="1100" b="1"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標準明朝"/>
          <a:ea typeface="標準明朝"/>
          <a:cs typeface="標準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3125438389"/>
          <c:y val="0.15139442231075698"/>
          <c:w val="0.81349521598778518"/>
          <c:h val="0.81673306772908372"/>
        </c:manualLayout>
      </c:layout>
      <c:pieChart>
        <c:varyColors val="1"/>
        <c:ser>
          <c:idx val="0"/>
          <c:order val="0"/>
          <c:spPr>
            <a:ln>
              <a:solidFill>
                <a:srgbClr val="4F81BD"/>
              </a:solidFill>
            </a:ln>
          </c:spPr>
          <c:dPt>
            <c:idx val="0"/>
            <c:bubble3D val="0"/>
          </c:dPt>
          <c:dPt>
            <c:idx val="1"/>
            <c:bubble3D val="0"/>
            <c:spPr>
              <a:pattFill prst="pct5"/>
              <a:ln>
                <a:solidFill>
                  <a:srgbClr val="4F81BD"/>
                </a:solidFill>
              </a:ln>
            </c:spPr>
          </c:dPt>
          <c:dPt>
            <c:idx val="2"/>
            <c:bubble3D val="0"/>
          </c:dPt>
          <c:dPt>
            <c:idx val="3"/>
            <c:bubble3D val="0"/>
            <c:spPr>
              <a:pattFill prst="lgGrid"/>
              <a:ln>
                <a:solidFill>
                  <a:srgbClr val="4F81BD"/>
                </a:solidFill>
              </a:ln>
            </c:spPr>
          </c:dPt>
          <c:dPt>
            <c:idx val="4"/>
            <c:bubble3D val="0"/>
          </c:dPt>
          <c:dPt>
            <c:idx val="5"/>
            <c:bubble3D val="0"/>
            <c:spPr>
              <a:solidFill>
                <a:schemeClr val="accent2">
                  <a:lumMod val="40000"/>
                  <a:lumOff val="60000"/>
                </a:schemeClr>
              </a:solidFill>
              <a:ln>
                <a:solidFill>
                  <a:srgbClr val="4F81BD"/>
                </a:solidFill>
              </a:ln>
            </c:spPr>
          </c:dPt>
          <c:dLbls>
            <c:dLbl>
              <c:idx val="0"/>
              <c:layout>
                <c:manualLayout>
                  <c:x val="-0.21957681563263037"/>
                  <c:y val="-1.385587257866531E-2"/>
                </c:manualLayout>
              </c:layout>
              <c:numFmt formatCode="0.0%" sourceLinked="0"/>
              <c:spPr>
                <a:solidFill>
                  <a:schemeClr val="bg1"/>
                </a:solidFill>
                <a:ln>
                  <a:solidFill>
                    <a:srgbClr val="4F81BD"/>
                  </a:solidFill>
                </a:ln>
              </c:spPr>
              <c:txPr>
                <a:bodyPr wrap="square" lIns="38100" tIns="19050" rIns="38100" bIns="19050" anchor="ctr">
                  <a:sp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819016335496046E-2"/>
                  <c:y val="7.985656607127381E-2"/>
                </c:manualLayout>
              </c:layout>
              <c:numFmt formatCode="0.0%" sourceLinked="0"/>
              <c:spPr>
                <a:solidFill>
                  <a:schemeClr val="bg1"/>
                </a:solidFill>
                <a:ln>
                  <a:solidFill>
                    <a:srgbClr val="4F81BD"/>
                  </a:solidFill>
                </a:ln>
              </c:spPr>
              <c:txPr>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7.7523299661983971E-2"/>
                  <c:y val="2.1447262058022214E-2"/>
                </c:manualLayout>
              </c:layout>
              <c:numFmt formatCode="0.0%" sourceLinked="0"/>
              <c:spPr>
                <a:solidFill>
                  <a:schemeClr val="bg1"/>
                </a:solidFill>
                <a:ln>
                  <a:solidFill>
                    <a:srgbClr val="4F81BD"/>
                  </a:solidFill>
                </a:ln>
              </c:spPr>
              <c:txPr>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4"/>
              <c:delete val="1"/>
              <c:extLst>
                <c:ext xmlns:c15="http://schemas.microsoft.com/office/drawing/2012/chart" uri="{CE6537A1-D6FC-4f65-9D91-7224C49458BB}"/>
              </c:extLst>
            </c:dLbl>
            <c:dLbl>
              <c:idx val="5"/>
              <c:layout>
                <c:manualLayout>
                  <c:x val="8.6601147561269479E-2"/>
                  <c:y val="0.1749784065836392"/>
                </c:manualLayout>
              </c:layout>
              <c:numFmt formatCode="0.0%" sourceLinked="0"/>
              <c:spPr>
                <a:solidFill>
                  <a:schemeClr val="bg1"/>
                </a:solidFill>
                <a:ln>
                  <a:solidFill>
                    <a:srgbClr val="4F81BD"/>
                  </a:solidFill>
                </a:ln>
              </c:spPr>
              <c:txPr>
                <a:bodyPr wrap="square" lIns="38100" tIns="19050" rIns="38100" bIns="19050" anchor="ctr">
                  <a:sp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chemeClr val="bg1"/>
              </a:solidFill>
              <a:ln>
                <a:solidFill>
                  <a:srgbClr val="4F81BD"/>
                </a:solidFill>
              </a:ln>
            </c:spPr>
            <c:dLblPos val="bestFit"/>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専修・ｸﾞﾗﾌ!$AF$40:$AF$45</c:f>
              <c:strCache>
                <c:ptCount val="6"/>
                <c:pt idx="0">
                  <c:v>美容</c:v>
                </c:pt>
                <c:pt idx="1">
                  <c:v>調理</c:v>
                </c:pt>
                <c:pt idx="2">
                  <c:v>製菓・製パン</c:v>
                </c:pt>
                <c:pt idx="3">
                  <c:v>理容</c:v>
                </c:pt>
                <c:pt idx="4">
                  <c:v>栄養</c:v>
                </c:pt>
                <c:pt idx="5">
                  <c:v>その他</c:v>
                </c:pt>
              </c:strCache>
            </c:strRef>
          </c:cat>
          <c:val>
            <c:numRef>
              <c:f>専修・ｸﾞﾗﾌ!$AG$40:$AG$45</c:f>
              <c:numCache>
                <c:formatCode>#,##0;\-#,##0;\-</c:formatCode>
                <c:ptCount val="6"/>
                <c:pt idx="0">
                  <c:v>851</c:v>
                </c:pt>
                <c:pt idx="1">
                  <c:v>356</c:v>
                </c:pt>
                <c:pt idx="2">
                  <c:v>296</c:v>
                </c:pt>
                <c:pt idx="3">
                  <c:v>28</c:v>
                </c:pt>
                <c:pt idx="4">
                  <c:v>0</c:v>
                </c:pt>
                <c:pt idx="5">
                  <c:v>186</c:v>
                </c:pt>
              </c:numCache>
            </c:numRef>
          </c:val>
        </c:ser>
        <c:ser>
          <c:idx val="1"/>
          <c:order val="1"/>
          <c:dPt>
            <c:idx val="0"/>
            <c:bubble3D val="0"/>
          </c:dPt>
          <c:dPt>
            <c:idx val="1"/>
            <c:bubble3D val="0"/>
          </c:dPt>
          <c:dPt>
            <c:idx val="2"/>
            <c:bubble3D val="0"/>
          </c:dPt>
          <c:dPt>
            <c:idx val="3"/>
            <c:bubble3D val="0"/>
          </c:dPt>
          <c:dPt>
            <c:idx val="4"/>
            <c:bubble3D val="0"/>
          </c:dPt>
          <c:dPt>
            <c:idx val="5"/>
            <c:bubble3D val="0"/>
          </c:dPt>
          <c:cat>
            <c:strRef>
              <c:f>専修・ｸﾞﾗﾌ!$AF$40:$AF$45</c:f>
              <c:strCache>
                <c:ptCount val="6"/>
                <c:pt idx="0">
                  <c:v>美容</c:v>
                </c:pt>
                <c:pt idx="1">
                  <c:v>調理</c:v>
                </c:pt>
                <c:pt idx="2">
                  <c:v>製菓・製パン</c:v>
                </c:pt>
                <c:pt idx="3">
                  <c:v>理容</c:v>
                </c:pt>
                <c:pt idx="4">
                  <c:v>栄養</c:v>
                </c:pt>
                <c:pt idx="5">
                  <c:v>その他</c:v>
                </c:pt>
              </c:strCache>
            </c:strRef>
          </c:cat>
          <c:val>
            <c:numRef>
              <c:f>専修・ｸﾞﾗﾌ!$AH$40:$AH$45</c:f>
              <c:numCache>
                <c:formatCode>General</c:formatCode>
                <c:ptCount val="6"/>
                <c:pt idx="0">
                  <c:v>49.6</c:v>
                </c:pt>
                <c:pt idx="1">
                  <c:v>20.7</c:v>
                </c:pt>
                <c:pt idx="2">
                  <c:v>17.2</c:v>
                </c:pt>
                <c:pt idx="3">
                  <c:v>1.6</c:v>
                </c:pt>
                <c:pt idx="4">
                  <c:v>0</c:v>
                </c:pt>
                <c:pt idx="5">
                  <c:v>10.8</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2728671455253"/>
          <c:y val="0.19329944516429118"/>
          <c:w val="0.72243346007604559"/>
          <c:h val="0.66202090592334495"/>
        </c:manualLayout>
      </c:layout>
      <c:pieChart>
        <c:varyColors val="1"/>
        <c:ser>
          <c:idx val="0"/>
          <c:order val="0"/>
          <c:spPr>
            <a:ln>
              <a:solidFill>
                <a:srgbClr val="4F81BD"/>
              </a:solidFill>
            </a:ln>
          </c:spPr>
          <c:dPt>
            <c:idx val="0"/>
            <c:bubble3D val="0"/>
          </c:dPt>
          <c:dPt>
            <c:idx val="1"/>
            <c:bubble3D val="0"/>
            <c:spPr>
              <a:pattFill prst="pct5"/>
              <a:ln>
                <a:solidFill>
                  <a:srgbClr val="4F81BD"/>
                </a:solidFill>
              </a:ln>
            </c:spPr>
          </c:dPt>
          <c:dPt>
            <c:idx val="2"/>
            <c:bubble3D val="0"/>
          </c:dPt>
          <c:dPt>
            <c:idx val="3"/>
            <c:bubble3D val="0"/>
            <c:spPr>
              <a:pattFill prst="lgGrid"/>
              <a:ln>
                <a:solidFill>
                  <a:srgbClr val="4F81BD"/>
                </a:solidFill>
              </a:ln>
            </c:spPr>
          </c:dPt>
          <c:dPt>
            <c:idx val="4"/>
            <c:bubble3D val="0"/>
            <c:spPr>
              <a:solidFill>
                <a:schemeClr val="accent2">
                  <a:lumMod val="40000"/>
                  <a:lumOff val="60000"/>
                </a:schemeClr>
              </a:solidFill>
              <a:ln>
                <a:solidFill>
                  <a:srgbClr val="4F81BD"/>
                </a:solidFill>
              </a:ln>
            </c:spPr>
          </c:dPt>
          <c:dPt>
            <c:idx val="5"/>
            <c:bubble3D val="0"/>
            <c:spPr>
              <a:pattFill prst="smCheck"/>
              <a:ln>
                <a:solidFill>
                  <a:srgbClr val="4F81BD"/>
                </a:solidFill>
              </a:ln>
            </c:spPr>
          </c:dPt>
          <c:dPt>
            <c:idx val="6"/>
            <c:bubble3D val="0"/>
            <c:spPr>
              <a:solidFill>
                <a:schemeClr val="bg2">
                  <a:lumMod val="90000"/>
                </a:schemeClr>
              </a:solidFill>
              <a:ln>
                <a:solidFill>
                  <a:srgbClr val="4F81BD"/>
                </a:solidFill>
              </a:ln>
            </c:spPr>
          </c:dPt>
          <c:dPt>
            <c:idx val="7"/>
            <c:bubble3D val="0"/>
            <c:spPr>
              <a:pattFill prst="pct50"/>
              <a:ln>
                <a:solidFill>
                  <a:srgbClr val="4F81BD"/>
                </a:solidFill>
              </a:ln>
            </c:spPr>
          </c:dPt>
          <c:dPt>
            <c:idx val="8"/>
            <c:bubble3D val="0"/>
          </c:dPt>
          <c:dPt>
            <c:idx val="9"/>
            <c:bubble3D val="0"/>
          </c:dPt>
          <c:dPt>
            <c:idx val="10"/>
            <c:bubble3D val="0"/>
          </c:dPt>
          <c:dPt>
            <c:idx val="11"/>
            <c:bubble3D val="0"/>
          </c:dPt>
          <c:dLbls>
            <c:dLbl>
              <c:idx val="1"/>
              <c:layout>
                <c:manualLayout>
                  <c:x val="-5.5436691103267419E-2"/>
                  <c:y val="6.4682215355991918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3744857824004092E-2"/>
                  <c:y val="-2.0694042991461589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3154110054861171"/>
                  <c:y val="1.8349880178021225E-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3604969244487357E-2"/>
                  <c:y val="6.6457997098188816E-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392688198044336"/>
                  <c:y val="3.3126293995859216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1.5501959103249613E-2"/>
                  <c:y val="3.6793913419050465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505156841068219"/>
                  <c:y val="-0.1214847669357786"/>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537034947995398"/>
                  <c:y val="-0.4275539054453637"/>
                </c:manualLayout>
              </c:layout>
              <c:tx>
                <c:rich>
                  <a:bodyPr/>
                  <a:lstStyle/>
                  <a:p>
                    <a:r>
                      <a:rPr lang="ja-JP" altLang="en-US" baseline="0"/>
                      <a:t>その他
</a:t>
                    </a:r>
                    <a:r>
                      <a:rPr lang="en-US" altLang="ja-JP" baseline="0"/>
                      <a:t>38.9%</a:t>
                    </a:r>
                  </a:p>
                </c:rich>
              </c:tx>
              <c:dLblPos val="bestFit"/>
              <c:showLegendKey val="0"/>
              <c:showVal val="0"/>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layout>
                <c:manualLayout>
                  <c:x val="0.26337871317487177"/>
                  <c:y val="-3.4820535968035846E-2"/>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solidFill>
                <a:sysClr val="window" lastClr="FFFFFF"/>
              </a:solidFill>
              <a:ln>
                <a:solidFill>
                  <a:srgbClr val="000000"/>
                </a:solidFill>
              </a:ln>
            </c:spPr>
            <c:txPr>
              <a:bodyPr/>
              <a:lstStyle/>
              <a:p>
                <a:pPr>
                  <a:defRPr sz="900"/>
                </a:pPr>
                <a:endParaRPr lang="ja-JP"/>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(専修・ｸﾞﾗﾌ!$AJ$24:$AJ$31,専修・ｸﾞﾗﾌ!$AJ$35)</c:f>
              <c:strCache>
                <c:ptCount val="9"/>
                <c:pt idx="0">
                  <c:v>動物</c:v>
                </c:pt>
                <c:pt idx="1">
                  <c:v> デザイン</c:v>
                </c:pt>
                <c:pt idx="2">
                  <c:v>スポーツ</c:v>
                </c:pt>
                <c:pt idx="3">
                  <c:v>外 国 語</c:v>
                </c:pt>
                <c:pt idx="4">
                  <c:v>法律行政</c:v>
                </c:pt>
                <c:pt idx="5">
                  <c:v>音楽</c:v>
                </c:pt>
                <c:pt idx="6">
                  <c:v>演劇・映画</c:v>
                </c:pt>
                <c:pt idx="7">
                  <c:v>美術</c:v>
                </c:pt>
                <c:pt idx="8">
                  <c:v>そ の 他</c:v>
                </c:pt>
              </c:strCache>
            </c:strRef>
          </c:cat>
          <c:val>
            <c:numRef>
              <c:f>専修・ｸﾞﾗﾌ!$AK$24:$AK$35</c:f>
              <c:numCache>
                <c:formatCode>#,##0;\-#,##0;\-</c:formatCode>
                <c:ptCount val="12"/>
                <c:pt idx="0">
                  <c:v>634</c:v>
                </c:pt>
                <c:pt idx="1">
                  <c:v>615</c:v>
                </c:pt>
                <c:pt idx="2">
                  <c:v>412</c:v>
                </c:pt>
                <c:pt idx="3">
                  <c:v>348</c:v>
                </c:pt>
                <c:pt idx="4">
                  <c:v>345</c:v>
                </c:pt>
                <c:pt idx="5">
                  <c:v>305</c:v>
                </c:pt>
                <c:pt idx="6">
                  <c:v>49</c:v>
                </c:pt>
                <c:pt idx="7">
                  <c:v>34</c:v>
                </c:pt>
                <c:pt idx="8">
                  <c:v>0</c:v>
                </c:pt>
                <c:pt idx="9">
                  <c:v>0</c:v>
                </c:pt>
                <c:pt idx="10">
                  <c:v>0</c:v>
                </c:pt>
                <c:pt idx="11">
                  <c:v>1745</c:v>
                </c:pt>
              </c:numCache>
            </c:numRef>
          </c:val>
        </c:ser>
        <c:ser>
          <c:idx val="1"/>
          <c:order val="1"/>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dPt>
            <c:idx val="11"/>
            <c:bubble3D val="0"/>
          </c:dPt>
          <c:cat>
            <c:strRef>
              <c:f>(専修・ｸﾞﾗﾌ!$AJ$24:$AJ$31,専修・ｸﾞﾗﾌ!$AJ$35)</c:f>
              <c:strCache>
                <c:ptCount val="9"/>
                <c:pt idx="0">
                  <c:v>動物</c:v>
                </c:pt>
                <c:pt idx="1">
                  <c:v> デザイン</c:v>
                </c:pt>
                <c:pt idx="2">
                  <c:v>スポーツ</c:v>
                </c:pt>
                <c:pt idx="3">
                  <c:v>外 国 語</c:v>
                </c:pt>
                <c:pt idx="4">
                  <c:v>法律行政</c:v>
                </c:pt>
                <c:pt idx="5">
                  <c:v>音楽</c:v>
                </c:pt>
                <c:pt idx="6">
                  <c:v>演劇・映画</c:v>
                </c:pt>
                <c:pt idx="7">
                  <c:v>美術</c:v>
                </c:pt>
                <c:pt idx="8">
                  <c:v>そ の 他</c:v>
                </c:pt>
              </c:strCache>
            </c:strRef>
          </c:cat>
          <c:val>
            <c:numRef>
              <c:f>専修・ｸﾞﾗﾌ!$AL$24:$AL$35</c:f>
              <c:numCache>
                <c:formatCode>General</c:formatCode>
                <c:ptCount val="12"/>
                <c:pt idx="0">
                  <c:v>14.1</c:v>
                </c:pt>
                <c:pt idx="1">
                  <c:v>13.7</c:v>
                </c:pt>
                <c:pt idx="2">
                  <c:v>9.1999999999999993</c:v>
                </c:pt>
                <c:pt idx="3">
                  <c:v>7.8</c:v>
                </c:pt>
                <c:pt idx="4">
                  <c:v>7.7</c:v>
                </c:pt>
                <c:pt idx="5">
                  <c:v>6.8</c:v>
                </c:pt>
                <c:pt idx="6">
                  <c:v>1.1000000000000001</c:v>
                </c:pt>
                <c:pt idx="7">
                  <c:v>0.8</c:v>
                </c:pt>
                <c:pt idx="8">
                  <c:v>0</c:v>
                </c:pt>
                <c:pt idx="9">
                  <c:v>0</c:v>
                </c:pt>
                <c:pt idx="10">
                  <c:v>0</c:v>
                </c:pt>
                <c:pt idx="11">
                  <c:v>38.9</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noFill/>
    </a:ln>
  </c:sp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8095897045596"/>
          <c:y val="0.17460385123640268"/>
          <c:w val="0.78137806288363265"/>
          <c:h val="0.76587598383240263"/>
        </c:manualLayout>
      </c:layout>
      <c:pieChart>
        <c:varyColors val="1"/>
        <c:ser>
          <c:idx val="0"/>
          <c:order val="0"/>
          <c:spPr>
            <a:ln>
              <a:solidFill>
                <a:srgbClr val="4F81BD"/>
              </a:solidFill>
            </a:ln>
          </c:spPr>
          <c:dPt>
            <c:idx val="0"/>
            <c:bubble3D val="0"/>
          </c:dPt>
          <c:dPt>
            <c:idx val="1"/>
            <c:bubble3D val="0"/>
            <c:spPr>
              <a:pattFill prst="pct5"/>
              <a:ln>
                <a:solidFill>
                  <a:srgbClr val="4F81BD"/>
                </a:solidFill>
              </a:ln>
            </c:spPr>
          </c:dPt>
          <c:dPt>
            <c:idx val="2"/>
            <c:bubble3D val="0"/>
          </c:dPt>
          <c:dLbls>
            <c:dLbl>
              <c:idx val="1"/>
              <c:layout>
                <c:manualLayout>
                  <c:x val="0.17131657409679313"/>
                  <c:y val="0.139286013161398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3414410088982778"/>
                  <c:y val="4.1683552996735602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delete val="1"/>
              <c:extLst>
                <c:ext xmlns:c15="http://schemas.microsoft.com/office/drawing/2012/chart" uri="{CE6537A1-D6FC-4f65-9D91-7224C49458BB}"/>
              </c:extLst>
            </c:dLbl>
            <c:dLbl>
              <c:idx val="4"/>
              <c:layout>
                <c:manualLayout>
                  <c:x val="0.13188264422412785"/>
                  <c:y val="5.2502603841186518E-2"/>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solidFill>
                <a:schemeClr val="bg1"/>
              </a:solidFill>
              <a:ln>
                <a:solidFill>
                  <a:srgbClr val="000000"/>
                </a:solidFill>
              </a:ln>
            </c:spPr>
            <c:txPr>
              <a:bodyPr/>
              <a:lstStyle/>
              <a:p>
                <a:pPr>
                  <a:defRPr sz="900"/>
                </a:pPr>
                <a:endParaRPr lang="ja-JP"/>
              </a:p>
            </c:txPr>
            <c:dLblPos val="bestFit"/>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専修・ｸﾞﾗﾌ!$AF$52:$AF$54</c:f>
              <c:strCache>
                <c:ptCount val="3"/>
                <c:pt idx="0">
                  <c:v>保育士養成</c:v>
                </c:pt>
                <c:pt idx="1">
                  <c:v>介護福祉</c:v>
                </c:pt>
                <c:pt idx="2">
                  <c:v>社会福祉</c:v>
                </c:pt>
              </c:strCache>
            </c:strRef>
          </c:cat>
          <c:val>
            <c:numRef>
              <c:f>専修・ｸﾞﾗﾌ!$AG$52:$AG$54</c:f>
              <c:numCache>
                <c:formatCode>#,##0;\-#,##0;\-</c:formatCode>
                <c:ptCount val="3"/>
                <c:pt idx="0">
                  <c:v>947</c:v>
                </c:pt>
                <c:pt idx="1">
                  <c:v>279</c:v>
                </c:pt>
                <c:pt idx="2">
                  <c:v>91</c:v>
                </c:pt>
              </c:numCache>
            </c:numRef>
          </c:val>
        </c:ser>
        <c:ser>
          <c:idx val="1"/>
          <c:order val="1"/>
          <c:dPt>
            <c:idx val="0"/>
            <c:bubble3D val="0"/>
          </c:dPt>
          <c:dPt>
            <c:idx val="1"/>
            <c:bubble3D val="0"/>
          </c:dPt>
          <c:dPt>
            <c:idx val="2"/>
            <c:bubble3D val="0"/>
          </c:dPt>
          <c:cat>
            <c:strRef>
              <c:f>専修・ｸﾞﾗﾌ!$AF$52:$AF$54</c:f>
              <c:strCache>
                <c:ptCount val="3"/>
                <c:pt idx="0">
                  <c:v>保育士養成</c:v>
                </c:pt>
                <c:pt idx="1">
                  <c:v>介護福祉</c:v>
                </c:pt>
                <c:pt idx="2">
                  <c:v>社会福祉</c:v>
                </c:pt>
              </c:strCache>
            </c:strRef>
          </c:cat>
          <c:val>
            <c:numRef>
              <c:f>専修・ｸﾞﾗﾌ!$AH$52:$AH$54</c:f>
              <c:numCache>
                <c:formatCode>General</c:formatCode>
                <c:ptCount val="3"/>
                <c:pt idx="0">
                  <c:v>71.900000000000006</c:v>
                </c:pt>
                <c:pt idx="1">
                  <c:v>21.2</c:v>
                </c:pt>
                <c:pt idx="2">
                  <c:v>6.9</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03096158470047"/>
          <c:y val="0.1877401660536625"/>
          <c:w val="0.7272754175374998"/>
          <c:h val="0.73563493637353472"/>
        </c:manualLayout>
      </c:layout>
      <c:pieChart>
        <c:varyColors val="1"/>
        <c:ser>
          <c:idx val="0"/>
          <c:order val="0"/>
          <c:spPr>
            <a:ln>
              <a:solidFill>
                <a:srgbClr val="4F81BD"/>
              </a:solidFill>
            </a:ln>
          </c:spPr>
          <c:dPt>
            <c:idx val="0"/>
            <c:bubble3D val="0"/>
          </c:dPt>
          <c:dPt>
            <c:idx val="1"/>
            <c:bubble3D val="0"/>
            <c:spPr>
              <a:pattFill prst="pct5"/>
              <a:ln>
                <a:solidFill>
                  <a:srgbClr val="4F81BD"/>
                </a:solidFill>
              </a:ln>
            </c:spPr>
          </c:dPt>
          <c:dPt>
            <c:idx val="2"/>
            <c:bubble3D val="0"/>
          </c:dPt>
          <c:dPt>
            <c:idx val="3"/>
            <c:bubble3D val="0"/>
            <c:spPr>
              <a:solidFill>
                <a:schemeClr val="accent2">
                  <a:lumMod val="40000"/>
                  <a:lumOff val="60000"/>
                </a:schemeClr>
              </a:solidFill>
              <a:ln>
                <a:solidFill>
                  <a:srgbClr val="4F81BD"/>
                </a:solidFill>
              </a:ln>
            </c:spPr>
          </c:dPt>
          <c:dPt>
            <c:idx val="4"/>
            <c:bubble3D val="0"/>
            <c:spPr>
              <a:pattFill prst="smCheck"/>
              <a:ln>
                <a:solidFill>
                  <a:srgbClr val="4F81BD"/>
                </a:solidFill>
              </a:ln>
            </c:spPr>
          </c:dPt>
          <c:dPt>
            <c:idx val="5"/>
            <c:bubble3D val="0"/>
            <c:spPr>
              <a:solidFill>
                <a:schemeClr val="bg2">
                  <a:lumMod val="90000"/>
                </a:schemeClr>
              </a:solidFill>
              <a:ln>
                <a:solidFill>
                  <a:srgbClr val="4F81BD"/>
                </a:solidFill>
              </a:ln>
            </c:spPr>
          </c:dPt>
          <c:dPt>
            <c:idx val="6"/>
            <c:bubble3D val="0"/>
            <c:spPr>
              <a:pattFill prst="pct50"/>
              <a:ln>
                <a:solidFill>
                  <a:srgbClr val="4F81BD"/>
                </a:solidFill>
              </a:ln>
            </c:spPr>
          </c:dPt>
          <c:dPt>
            <c:idx val="7"/>
            <c:bubble3D val="0"/>
          </c:dPt>
          <c:dPt>
            <c:idx val="8"/>
            <c:bubble3D val="0"/>
          </c:dPt>
          <c:dLbls>
            <c:dLbl>
              <c:idx val="2"/>
              <c:layout>
                <c:manualLayout>
                  <c:x val="3.3661817203597476E-2"/>
                  <c:y val="-2.7096433089748673E-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1.0428308649784428E-2"/>
                  <c:y val="-4.4583545761815745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8857867835772611E-2"/>
                  <c:y val="-4.6881172227572272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4.3965944700125784E-2"/>
                  <c:y val="-8.4718744689287945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5.3485142612021142E-3"/>
                  <c:y val="-0.19850903529145189"/>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7"/>
              <c:delete val="1"/>
              <c:extLst>
                <c:ext xmlns:c15="http://schemas.microsoft.com/office/drawing/2012/chart" uri="{CE6537A1-D6FC-4f65-9D91-7224C49458BB}"/>
              </c:extLst>
            </c:dLbl>
            <c:numFmt formatCode="0.0%" sourceLinked="0"/>
            <c:spPr>
              <a:solidFill>
                <a:sysClr val="window" lastClr="FFFFFF"/>
              </a:solidFill>
              <a:ln>
                <a:solidFill>
                  <a:srgbClr val="000000"/>
                </a:solidFill>
              </a:ln>
            </c:spPr>
            <c:txPr>
              <a:bodyPr/>
              <a:lstStyle/>
              <a:p>
                <a:pPr>
                  <a:defRPr sz="900"/>
                </a:pPr>
                <a:endParaRPr lang="ja-JP"/>
              </a:p>
            </c:txPr>
            <c:dLblPos val="bestFit"/>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専修・ｸﾞﾗﾌ!$AJ$52:$AJ$60</c:f>
              <c:strCache>
                <c:ptCount val="9"/>
                <c:pt idx="0">
                  <c:v>ビジネス</c:v>
                </c:pt>
                <c:pt idx="1">
                  <c:v>旅行</c:v>
                </c:pt>
                <c:pt idx="2">
                  <c:v>商業</c:v>
                </c:pt>
                <c:pt idx="3">
                  <c:v>経理・簿記</c:v>
                </c:pt>
                <c:pt idx="4">
                  <c:v>情報</c:v>
                </c:pt>
                <c:pt idx="5">
                  <c:v>秘書</c:v>
                </c:pt>
                <c:pt idx="6">
                  <c:v>経営</c:v>
                </c:pt>
                <c:pt idx="7">
                  <c:v>タイピスト</c:v>
                </c:pt>
                <c:pt idx="8">
                  <c:v>その他</c:v>
                </c:pt>
              </c:strCache>
            </c:strRef>
          </c:cat>
          <c:val>
            <c:numRef>
              <c:f>専修・ｸﾞﾗﾌ!$AK$52:$AK$60</c:f>
              <c:numCache>
                <c:formatCode>#,##0;\-#,##0;\-</c:formatCode>
                <c:ptCount val="9"/>
                <c:pt idx="0">
                  <c:v>813</c:v>
                </c:pt>
                <c:pt idx="1">
                  <c:v>493</c:v>
                </c:pt>
                <c:pt idx="2">
                  <c:v>280</c:v>
                </c:pt>
                <c:pt idx="3">
                  <c:v>256</c:v>
                </c:pt>
                <c:pt idx="4">
                  <c:v>229</c:v>
                </c:pt>
                <c:pt idx="5">
                  <c:v>149</c:v>
                </c:pt>
                <c:pt idx="6">
                  <c:v>30</c:v>
                </c:pt>
                <c:pt idx="7">
                  <c:v>0</c:v>
                </c:pt>
                <c:pt idx="8">
                  <c:v>523</c:v>
                </c:pt>
              </c:numCache>
            </c:numRef>
          </c:val>
        </c:ser>
        <c:ser>
          <c:idx val="1"/>
          <c:order val="1"/>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cat>
            <c:strRef>
              <c:f>専修・ｸﾞﾗﾌ!$AJ$52:$AJ$60</c:f>
              <c:strCache>
                <c:ptCount val="9"/>
                <c:pt idx="0">
                  <c:v>ビジネス</c:v>
                </c:pt>
                <c:pt idx="1">
                  <c:v>旅行</c:v>
                </c:pt>
                <c:pt idx="2">
                  <c:v>商業</c:v>
                </c:pt>
                <c:pt idx="3">
                  <c:v>経理・簿記</c:v>
                </c:pt>
                <c:pt idx="4">
                  <c:v>情報</c:v>
                </c:pt>
                <c:pt idx="5">
                  <c:v>秘書</c:v>
                </c:pt>
                <c:pt idx="6">
                  <c:v>経営</c:v>
                </c:pt>
                <c:pt idx="7">
                  <c:v>タイピスト</c:v>
                </c:pt>
                <c:pt idx="8">
                  <c:v>その他</c:v>
                </c:pt>
              </c:strCache>
            </c:strRef>
          </c:cat>
          <c:val>
            <c:numRef>
              <c:f>専修・ｸﾞﾗﾌ!$AL$52:$AL$60</c:f>
              <c:numCache>
                <c:formatCode>0.0_ </c:formatCode>
                <c:ptCount val="9"/>
                <c:pt idx="0">
                  <c:v>29.3</c:v>
                </c:pt>
                <c:pt idx="1">
                  <c:v>17.8</c:v>
                </c:pt>
                <c:pt idx="2">
                  <c:v>10.1</c:v>
                </c:pt>
                <c:pt idx="3">
                  <c:v>9.1999999999999993</c:v>
                </c:pt>
                <c:pt idx="4">
                  <c:v>8.3000000000000007</c:v>
                </c:pt>
                <c:pt idx="5">
                  <c:v>5.4</c:v>
                </c:pt>
                <c:pt idx="6">
                  <c:v>1.1000000000000001</c:v>
                </c:pt>
                <c:pt idx="7">
                  <c:v>0</c:v>
                </c:pt>
                <c:pt idx="8">
                  <c:v>18.899999999999999</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266903914590749"/>
          <c:y val="0.19788020007488141"/>
          <c:w val="0.72953736654804269"/>
          <c:h val="0.72438287527411949"/>
        </c:manualLayout>
      </c:layout>
      <c:pieChart>
        <c:varyColors val="1"/>
        <c:ser>
          <c:idx val="0"/>
          <c:order val="0"/>
          <c:spPr>
            <a:ln>
              <a:solidFill>
                <a:srgbClr val="4F81BD"/>
              </a:solidFill>
            </a:ln>
          </c:spPr>
          <c:dPt>
            <c:idx val="0"/>
            <c:bubble3D val="0"/>
          </c:dPt>
          <c:dPt>
            <c:idx val="1"/>
            <c:bubble3D val="0"/>
            <c:spPr>
              <a:pattFill prst="pct5"/>
              <a:ln>
                <a:solidFill>
                  <a:srgbClr val="4F81BD"/>
                </a:solidFill>
              </a:ln>
            </c:spPr>
          </c:dPt>
          <c:dPt>
            <c:idx val="2"/>
            <c:bubble3D val="0"/>
          </c:dPt>
          <c:dPt>
            <c:idx val="3"/>
            <c:bubble3D val="0"/>
          </c:dPt>
          <c:dPt>
            <c:idx val="4"/>
            <c:bubble3D val="0"/>
            <c:spPr>
              <a:pattFill prst="lgGrid"/>
              <a:ln>
                <a:solidFill>
                  <a:srgbClr val="4F81BD"/>
                </a:solidFill>
              </a:ln>
            </c:spPr>
          </c:dPt>
          <c:dPt>
            <c:idx val="5"/>
            <c:bubble3D val="0"/>
          </c:dPt>
          <c:dPt>
            <c:idx val="6"/>
            <c:bubble3D val="0"/>
          </c:dPt>
          <c:dPt>
            <c:idx val="7"/>
            <c:bubble3D val="0"/>
          </c:dPt>
          <c:dPt>
            <c:idx val="8"/>
            <c:bubble3D val="0"/>
            <c:spPr>
              <a:pattFill prst="smCheck"/>
              <a:ln>
                <a:solidFill>
                  <a:srgbClr val="4F81BD"/>
                </a:solidFill>
              </a:ln>
            </c:spPr>
          </c:dPt>
          <c:dLbls>
            <c:dLbl>
              <c:idx val="0"/>
              <c:layout>
                <c:manualLayout>
                  <c:x val="-0.11881623583351411"/>
                  <c:y val="4.0903332313142741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025968385007815"/>
                  <c:y val="-1.9828963336334042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delete val="1"/>
              <c:extLst>
                <c:ext xmlns:c15="http://schemas.microsoft.com/office/drawing/2012/chart" uri="{CE6537A1-D6FC-4f65-9D91-7224C49458BB}"/>
              </c:extLst>
            </c:dLbl>
            <c:dLbl>
              <c:idx val="4"/>
              <c:layout>
                <c:manualLayout>
                  <c:x val="-7.5701096186506098E-2"/>
                  <c:y val="5.5552154920564215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5392604405461977"/>
                  <c:y val="-3.189931647236674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6"/>
              <c:delete val="1"/>
              <c:extLst>
                <c:ext xmlns:c15="http://schemas.microsoft.com/office/drawing/2012/chart" uri="{CE6537A1-D6FC-4f65-9D91-7224C49458BB}"/>
              </c:extLst>
            </c:dLbl>
            <c:dLbl>
              <c:idx val="7"/>
              <c:layout>
                <c:manualLayout>
                  <c:x val="-7.8431372549019607E-3"/>
                  <c:y val="-7.6195245912282161E-2"/>
                </c:manualLayout>
              </c:layout>
              <c:numFmt formatCode="0.0%" sourceLinked="0"/>
              <c:spPr>
                <a:solidFill>
                  <a:sysClr val="window" lastClr="FFFFFF"/>
                </a:solidFill>
                <a:ln>
                  <a:solidFill>
                    <a:sysClr val="window" lastClr="FFFFFF">
                      <a:lumMod val="50000"/>
                    </a:sysClr>
                  </a:solidFill>
                </a:ln>
                <a:effectLst/>
              </c:spPr>
              <c:txPr>
                <a:bodyPr wrap="square" lIns="38100" tIns="19050" rIns="38100" bIns="19050" anchor="ctr">
                  <a:noAutofit/>
                </a:bodyPr>
                <a:lstStyle/>
                <a:p>
                  <a:pPr>
                    <a:defRPr sz="900"/>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Lst>
            </c:dLbl>
            <c:dLbl>
              <c:idx val="8"/>
              <c:layout>
                <c:manualLayout>
                  <c:x val="9.5522927281148681E-2"/>
                  <c:y val="-1.05113009283733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chemeClr val="bg1"/>
              </a:solidFill>
              <a:ln>
                <a:solidFill>
                  <a:schemeClr val="bg1">
                    <a:lumMod val="50000"/>
                  </a:schemeClr>
                </a:solidFill>
              </a:ln>
            </c:spPr>
            <c:txPr>
              <a:bodyPr/>
              <a:lstStyle/>
              <a:p>
                <a:pPr>
                  <a:defRPr sz="900"/>
                </a:pPr>
                <a:endParaRPr lang="ja-JP"/>
              </a:p>
            </c:txPr>
            <c:dLblPos val="bestFit"/>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専修・ｸﾞﾗﾌ!$AF$23:$AF$31</c:f>
              <c:strCache>
                <c:ptCount val="9"/>
                <c:pt idx="0">
                  <c:v>自動車整備</c:v>
                </c:pt>
                <c:pt idx="1">
                  <c:v>情報処理</c:v>
                </c:pt>
                <c:pt idx="2">
                  <c:v>土木・建築</c:v>
                </c:pt>
                <c:pt idx="3">
                  <c:v>電子計算機</c:v>
                </c:pt>
                <c:pt idx="4">
                  <c:v>電気・電子</c:v>
                </c:pt>
                <c:pt idx="5">
                  <c:v>無線・通信</c:v>
                </c:pt>
                <c:pt idx="6">
                  <c:v>機械</c:v>
                </c:pt>
                <c:pt idx="7">
                  <c:v>測量</c:v>
                </c:pt>
                <c:pt idx="8">
                  <c:v>その他</c:v>
                </c:pt>
              </c:strCache>
            </c:strRef>
          </c:cat>
          <c:val>
            <c:numRef>
              <c:f>専修・ｸﾞﾗﾌ!$AG$23:$AG$31</c:f>
              <c:numCache>
                <c:formatCode>#,##0;\-#,##0;\-</c:formatCode>
                <c:ptCount val="9"/>
                <c:pt idx="0">
                  <c:v>752</c:v>
                </c:pt>
                <c:pt idx="1">
                  <c:v>451</c:v>
                </c:pt>
                <c:pt idx="2">
                  <c:v>361</c:v>
                </c:pt>
                <c:pt idx="3">
                  <c:v>0</c:v>
                </c:pt>
                <c:pt idx="4">
                  <c:v>65</c:v>
                </c:pt>
                <c:pt idx="5">
                  <c:v>59</c:v>
                </c:pt>
                <c:pt idx="6">
                  <c:v>0</c:v>
                </c:pt>
                <c:pt idx="7">
                  <c:v>28</c:v>
                </c:pt>
                <c:pt idx="8">
                  <c:v>193</c:v>
                </c:pt>
              </c:numCache>
            </c:numRef>
          </c:val>
        </c:ser>
        <c:ser>
          <c:idx val="1"/>
          <c:order val="1"/>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cat>
            <c:strRef>
              <c:f>専修・ｸﾞﾗﾌ!$AF$23:$AF$31</c:f>
              <c:strCache>
                <c:ptCount val="9"/>
                <c:pt idx="0">
                  <c:v>自動車整備</c:v>
                </c:pt>
                <c:pt idx="1">
                  <c:v>情報処理</c:v>
                </c:pt>
                <c:pt idx="2">
                  <c:v>土木・建築</c:v>
                </c:pt>
                <c:pt idx="3">
                  <c:v>電子計算機</c:v>
                </c:pt>
                <c:pt idx="4">
                  <c:v>電気・電子</c:v>
                </c:pt>
                <c:pt idx="5">
                  <c:v>無線・通信</c:v>
                </c:pt>
                <c:pt idx="6">
                  <c:v>機械</c:v>
                </c:pt>
                <c:pt idx="7">
                  <c:v>測量</c:v>
                </c:pt>
                <c:pt idx="8">
                  <c:v>その他</c:v>
                </c:pt>
              </c:strCache>
            </c:strRef>
          </c:cat>
          <c:val>
            <c:numRef>
              <c:f>専修・ｸﾞﾗﾌ!$AH$23:$AH$31</c:f>
              <c:numCache>
                <c:formatCode>General</c:formatCode>
                <c:ptCount val="9"/>
                <c:pt idx="0">
                  <c:v>39.4</c:v>
                </c:pt>
                <c:pt idx="1">
                  <c:v>23.6</c:v>
                </c:pt>
                <c:pt idx="2">
                  <c:v>18.899999999999999</c:v>
                </c:pt>
                <c:pt idx="3">
                  <c:v>0</c:v>
                </c:pt>
                <c:pt idx="4">
                  <c:v>3.4</c:v>
                </c:pt>
                <c:pt idx="5">
                  <c:v>3.1</c:v>
                </c:pt>
                <c:pt idx="6">
                  <c:v>0</c:v>
                </c:pt>
                <c:pt idx="7">
                  <c:v>1.5</c:v>
                </c:pt>
                <c:pt idx="8">
                  <c:v>10.1</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小学校・ｸﾞﾗﾌ!#REF!</c:v>
          </c:tx>
          <c:spPr>
            <a:ln w="25400">
              <a:solidFill>
                <a:srgbClr val="000080"/>
              </a:solidFill>
              <a:prstDash val="solid"/>
            </a:ln>
          </c:spPr>
          <c:marker>
            <c:symbol val="none"/>
          </c:marker>
          <c:val>
            <c:numLit>
              <c:formatCode>General</c:formatCode>
              <c:ptCount val="1"/>
              <c:pt idx="0">
                <c:v>0</c:v>
              </c:pt>
            </c:numLit>
          </c:val>
          <c:smooth val="0"/>
        </c:ser>
        <c:ser>
          <c:idx val="1"/>
          <c:order val="1"/>
          <c:tx>
            <c:v>小学校・ｸﾞﾗﾌ!#REF!</c:v>
          </c:tx>
          <c:spPr>
            <a:ln w="25400">
              <a:solidFill>
                <a:srgbClr val="FF00FF"/>
              </a:solidFill>
              <a:prstDash val="lgDashDot"/>
            </a:ln>
          </c:spPr>
          <c:marker>
            <c:symbol val="none"/>
          </c:marker>
          <c:val>
            <c:numLit>
              <c:formatCode>General</c:formatCode>
              <c:ptCount val="1"/>
              <c:pt idx="0">
                <c:v>0</c:v>
              </c:pt>
            </c:numLit>
          </c:val>
          <c:smooth val="0"/>
        </c:ser>
        <c:dLbls>
          <c:showLegendKey val="0"/>
          <c:showVal val="0"/>
          <c:showCatName val="0"/>
          <c:showSerName val="0"/>
          <c:showPercent val="0"/>
          <c:showBubbleSize val="0"/>
        </c:dLbls>
        <c:smooth val="0"/>
        <c:axId val="398180808"/>
        <c:axId val="398181200"/>
      </c:lineChart>
      <c:catAx>
        <c:axId val="3981808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明朝"/>
                <a:ea typeface="ＭＳ Ｐ明朝"/>
                <a:cs typeface="ＭＳ Ｐ明朝"/>
              </a:defRPr>
            </a:pPr>
            <a:endParaRPr lang="ja-JP"/>
          </a:p>
        </c:txPr>
        <c:crossAx val="398181200"/>
        <c:crosses val="autoZero"/>
        <c:auto val="1"/>
        <c:lblAlgn val="ctr"/>
        <c:lblOffset val="100"/>
        <c:tickLblSkip val="1"/>
        <c:tickMarkSkip val="1"/>
        <c:noMultiLvlLbl val="0"/>
      </c:catAx>
      <c:valAx>
        <c:axId val="398181200"/>
        <c:scaling>
          <c:orientation val="minMax"/>
          <c:min val="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明朝"/>
                <a:ea typeface="ＭＳ Ｐ明朝"/>
                <a:cs typeface="ＭＳ Ｐ明朝"/>
              </a:defRPr>
            </a:pPr>
            <a:endParaRPr lang="ja-JP"/>
          </a:p>
        </c:txPr>
        <c:crossAx val="398180808"/>
        <c:crosses val="autoZero"/>
        <c:crossBetween val="between"/>
        <c:majorUnit val="1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8095897045588"/>
          <c:y val="0.17460385123640271"/>
          <c:w val="0.78137806288363254"/>
          <c:h val="0.76587598383240263"/>
        </c:manualLayout>
      </c:layout>
      <c:pieChart>
        <c:varyColors val="1"/>
        <c:ser>
          <c:idx val="0"/>
          <c:order val="0"/>
          <c:spPr>
            <a:ln>
              <a:solidFill>
                <a:schemeClr val="accent1"/>
              </a:solidFill>
            </a:ln>
          </c:spPr>
          <c:dPt>
            <c:idx val="0"/>
            <c:bubble3D val="0"/>
          </c:dPt>
          <c:dPt>
            <c:idx val="1"/>
            <c:bubble3D val="0"/>
            <c:spPr>
              <a:pattFill prst="pct5"/>
              <a:ln>
                <a:solidFill>
                  <a:schemeClr val="accent1"/>
                </a:solidFill>
              </a:ln>
            </c:spPr>
          </c:dPt>
          <c:dPt>
            <c:idx val="2"/>
            <c:bubble3D val="0"/>
          </c:dPt>
          <c:dPt>
            <c:idx val="3"/>
            <c:bubble3D val="0"/>
            <c:spPr>
              <a:pattFill prst="lgGrid"/>
              <a:ln>
                <a:solidFill>
                  <a:schemeClr val="accent1"/>
                </a:solidFill>
              </a:ln>
            </c:spPr>
          </c:dPt>
          <c:dPt>
            <c:idx val="4"/>
            <c:bubble3D val="0"/>
            <c:spPr>
              <a:solidFill>
                <a:schemeClr val="accent2">
                  <a:lumMod val="40000"/>
                  <a:lumOff val="60000"/>
                </a:schemeClr>
              </a:solidFill>
              <a:ln>
                <a:solidFill>
                  <a:schemeClr val="accent1"/>
                </a:solidFill>
              </a:ln>
            </c:spPr>
          </c:dPt>
          <c:dPt>
            <c:idx val="5"/>
            <c:bubble3D val="0"/>
          </c:dPt>
          <c:dPt>
            <c:idx val="6"/>
            <c:bubble3D val="0"/>
            <c:spPr>
              <a:pattFill prst="smCheck"/>
              <a:ln>
                <a:solidFill>
                  <a:schemeClr val="accent1"/>
                </a:solidFill>
              </a:ln>
            </c:spPr>
          </c:dPt>
          <c:dPt>
            <c:idx val="7"/>
            <c:bubble3D val="0"/>
          </c:dPt>
          <c:dLbls>
            <c:dLbl>
              <c:idx val="0"/>
              <c:layout>
                <c:manualLayout>
                  <c:x val="-0.15702354128810822"/>
                  <c:y val="0.19319121220958488"/>
                </c:manualLayout>
              </c:layout>
              <c:tx>
                <c:rich>
                  <a:bodyPr/>
                  <a:lstStyle/>
                  <a:p>
                    <a:fld id="{FF8117C0-D028-4BB3-B624-53BF76F969B6}" type="CATEGORYNAME">
                      <a:rPr lang="ja-JP" altLang="en-US"/>
                      <a:pPr/>
                      <a:t>[分類名]</a:t>
                    </a:fld>
                    <a:r>
                      <a:rPr lang="ja-JP" altLang="en-US" baseline="0"/>
                      <a:t>
</a:t>
                    </a:r>
                    <a:r>
                      <a:rPr lang="en-US" altLang="ja-JP" baseline="0"/>
                      <a:t>25.5%</a:t>
                    </a:r>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1"/>
              <c:layout>
                <c:manualLayout>
                  <c:x val="-6.5641025641025641E-2"/>
                  <c:y val="-0.17546378924856615"/>
                </c:manualLayout>
              </c:layout>
              <c:tx>
                <c:rich>
                  <a:bodyPr/>
                  <a:lstStyle/>
                  <a:p>
                    <a:fld id="{3F014EAF-7990-4A36-B89C-673C726FAEC8}" type="CATEGORYNAME">
                      <a:rPr lang="ja-JP" altLang="en-US"/>
                      <a:pPr/>
                      <a:t>[分類名]</a:t>
                    </a:fld>
                    <a:r>
                      <a:rPr lang="ja-JP" altLang="en-US" baseline="0"/>
                      <a:t>
</a:t>
                    </a:r>
                    <a:r>
                      <a:rPr lang="en-US" altLang="ja-JP" baseline="0"/>
                      <a:t>25.2%</a:t>
                    </a:r>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2"/>
              <c:layout>
                <c:manualLayout>
                  <c:x val="0.14176232586311319"/>
                  <c:y val="-6.441955866627792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1.4287906319402383E-2"/>
                  <c:y val="5.0810514357347125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1.2277299505719201E-2"/>
                  <c:y val="4.9643044619422573E-2"/>
                </c:manualLayout>
              </c:layout>
              <c:numFmt formatCode="0.0%" sourceLinked="0"/>
              <c:spPr>
                <a:solidFill>
                  <a:sysClr val="window" lastClr="FFFFFF">
                    <a:alpha val="98000"/>
                  </a:sysClr>
                </a:solidFill>
                <a:ln>
                  <a:solidFill>
                    <a:sysClr val="windowText" lastClr="000000">
                      <a:lumMod val="65000"/>
                      <a:lumOff val="35000"/>
                    </a:sysClr>
                  </a:solidFill>
                </a:ln>
                <a:effectLst/>
              </c:spPr>
              <c:txPr>
                <a:bodyPr/>
                <a:lstStyle/>
                <a:p>
                  <a:pPr>
                    <a:defRPr sz="900"/>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6.9837270341207347E-2"/>
                  <c:y val="2.933994361815884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0341611144760749E-3"/>
                  <c:y val="-7.1111111111111139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8"/>
              <c:showLegendKey val="0"/>
              <c:showVal val="0"/>
              <c:showCatName val="0"/>
              <c:showSerName val="0"/>
              <c:showPercent val="1"/>
              <c:showBubbleSize val="0"/>
              <c:extLst>
                <c:ext xmlns:c15="http://schemas.microsoft.com/office/drawing/2012/chart" uri="{CE6537A1-D6FC-4f65-9D91-7224C49458BB}"/>
              </c:extLst>
            </c:dLbl>
            <c:dLbl>
              <c:idx val="9"/>
              <c:layout>
                <c:manualLayout>
                  <c:x val="5.5414368750464897E-2"/>
                  <c:y val="-2.0354122401366494E-2"/>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solidFill>
                <a:sysClr val="window" lastClr="FFFFFF"/>
              </a:solidFill>
              <a:ln>
                <a:solidFill>
                  <a:sysClr val="windowText" lastClr="000000">
                    <a:lumMod val="65000"/>
                    <a:lumOff val="35000"/>
                  </a:sysClr>
                </a:solidFill>
              </a:ln>
              <a:effectLst/>
            </c:spPr>
            <c:txPr>
              <a:bodyPr/>
              <a:lstStyle/>
              <a:p>
                <a:pPr>
                  <a:defRPr sz="900"/>
                </a:pPr>
                <a:endParaRPr lang="ja-JP"/>
              </a:p>
            </c:txPr>
            <c:dLblPos val="bestFit"/>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(専修・ｸﾞﾗﾌ!$AJ$39:$AJ$45,専修・ｸﾞﾗﾌ!$AJ$48)</c:f>
              <c:strCache>
                <c:ptCount val="8"/>
                <c:pt idx="0">
                  <c:v>看護</c:v>
                </c:pt>
                <c:pt idx="1">
                  <c:v>理学・作業</c:v>
                </c:pt>
                <c:pt idx="2">
                  <c:v>柔道整復</c:v>
                </c:pt>
                <c:pt idx="3">
                  <c:v>はり･きゅう</c:v>
                </c:pt>
                <c:pt idx="4">
                  <c:v>歯科衛生</c:v>
                </c:pt>
                <c:pt idx="5">
                  <c:v>准看護</c:v>
                </c:pt>
                <c:pt idx="6">
                  <c:v>歯科技工</c:v>
                </c:pt>
                <c:pt idx="7">
                  <c:v>その他</c:v>
                </c:pt>
              </c:strCache>
            </c:strRef>
          </c:cat>
          <c:val>
            <c:numRef>
              <c:f>(専修・ｸﾞﾗﾌ!$AK$39:$AK$45,専修・ｸﾞﾗﾌ!$AK$48)</c:f>
              <c:numCache>
                <c:formatCode>#,##0;\-#,##0;\-</c:formatCode>
                <c:ptCount val="8"/>
                <c:pt idx="0">
                  <c:v>857</c:v>
                </c:pt>
                <c:pt idx="1">
                  <c:v>847</c:v>
                </c:pt>
                <c:pt idx="2">
                  <c:v>560</c:v>
                </c:pt>
                <c:pt idx="3">
                  <c:v>261</c:v>
                </c:pt>
                <c:pt idx="4">
                  <c:v>223</c:v>
                </c:pt>
                <c:pt idx="5">
                  <c:v>197</c:v>
                </c:pt>
                <c:pt idx="6">
                  <c:v>70</c:v>
                </c:pt>
                <c:pt idx="7">
                  <c:v>353</c:v>
                </c:pt>
              </c:numCache>
            </c:numRef>
          </c:val>
        </c:ser>
        <c:ser>
          <c:idx val="1"/>
          <c:order val="1"/>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cat>
            <c:strRef>
              <c:f>(専修・ｸﾞﾗﾌ!$AJ$39:$AJ$45,専修・ｸﾞﾗﾌ!$AJ$48)</c:f>
              <c:strCache>
                <c:ptCount val="8"/>
                <c:pt idx="0">
                  <c:v>看護</c:v>
                </c:pt>
                <c:pt idx="1">
                  <c:v>理学・作業</c:v>
                </c:pt>
                <c:pt idx="2">
                  <c:v>柔道整復</c:v>
                </c:pt>
                <c:pt idx="3">
                  <c:v>はり･きゅう</c:v>
                </c:pt>
                <c:pt idx="4">
                  <c:v>歯科衛生</c:v>
                </c:pt>
                <c:pt idx="5">
                  <c:v>准看護</c:v>
                </c:pt>
                <c:pt idx="6">
                  <c:v>歯科技工</c:v>
                </c:pt>
                <c:pt idx="7">
                  <c:v>その他</c:v>
                </c:pt>
              </c:strCache>
            </c:strRef>
          </c:cat>
          <c:val>
            <c:numRef>
              <c:f>(専修・ｸﾞﾗﾌ!$AL$39:$AL$45,専修・ｸﾞﾗﾌ!$AL$48)</c:f>
              <c:numCache>
                <c:formatCode>0.0%</c:formatCode>
                <c:ptCount val="8"/>
                <c:pt idx="0">
                  <c:v>0.255</c:v>
                </c:pt>
                <c:pt idx="1">
                  <c:v>0.252</c:v>
                </c:pt>
                <c:pt idx="2">
                  <c:v>0.16600000000000001</c:v>
                </c:pt>
                <c:pt idx="3">
                  <c:v>7.6999999999999999E-2</c:v>
                </c:pt>
                <c:pt idx="4">
                  <c:v>6.6000000000000003E-2</c:v>
                </c:pt>
                <c:pt idx="5">
                  <c:v>5.8000000000000003E-2</c:v>
                </c:pt>
                <c:pt idx="6">
                  <c:v>2.1000000000000001E-2</c:v>
                </c:pt>
                <c:pt idx="7">
                  <c:v>0.105</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273128202513575"/>
          <c:y val="1.958043295210948E-2"/>
          <c:w val="0.79719031828548237"/>
          <c:h val="0.92379904241076494"/>
        </c:manualLayout>
      </c:layout>
      <c:barChart>
        <c:barDir val="bar"/>
        <c:grouping val="clustered"/>
        <c:varyColors val="0"/>
        <c:ser>
          <c:idx val="1"/>
          <c:order val="0"/>
          <c:tx>
            <c:strRef>
              <c:f>専修・ｸﾞﾗﾌ!$AP$76</c:f>
              <c:strCache>
                <c:ptCount val="1"/>
                <c:pt idx="0">
                  <c:v>入学定員</c:v>
                </c:pt>
              </c:strCache>
            </c:strRef>
          </c:tx>
          <c:spPr>
            <a:pattFill prst="pct5">
              <a:fgClr>
                <a:schemeClr val="tx1"/>
              </a:fgClr>
              <a:bgClr>
                <a:schemeClr val="bg1"/>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b="1"/>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専修・ｸﾞﾗﾌ!$AO$77:$AO$81</c:f>
              <c:strCache>
                <c:ptCount val="5"/>
                <c:pt idx="0">
                  <c:v>看護</c:v>
                </c:pt>
                <c:pt idx="1">
                  <c:v>ビジネス</c:v>
                </c:pt>
                <c:pt idx="2">
                  <c:v>美容</c:v>
                </c:pt>
                <c:pt idx="3">
                  <c:v>保育士養成</c:v>
                </c:pt>
                <c:pt idx="4">
                  <c:v>自動車整備</c:v>
                </c:pt>
              </c:strCache>
            </c:strRef>
          </c:cat>
          <c:val>
            <c:numRef>
              <c:f>専修・ｸﾞﾗﾌ!$AP$77:$AP$81</c:f>
              <c:numCache>
                <c:formatCode>General</c:formatCode>
                <c:ptCount val="5"/>
                <c:pt idx="0">
                  <c:v>319</c:v>
                </c:pt>
                <c:pt idx="1">
                  <c:v>896</c:v>
                </c:pt>
                <c:pt idx="2">
                  <c:v>581</c:v>
                </c:pt>
                <c:pt idx="3">
                  <c:v>661</c:v>
                </c:pt>
                <c:pt idx="4">
                  <c:v>530</c:v>
                </c:pt>
              </c:numCache>
            </c:numRef>
          </c:val>
        </c:ser>
        <c:ser>
          <c:idx val="0"/>
          <c:order val="1"/>
          <c:tx>
            <c:strRef>
              <c:f>専修・ｸﾞﾗﾌ!$AQ$76</c:f>
              <c:strCache>
                <c:ptCount val="1"/>
                <c:pt idx="0">
                  <c:v>志願者</c:v>
                </c:pt>
              </c:strCache>
            </c:strRef>
          </c:tx>
          <c:spPr>
            <a:solidFill>
              <a:schemeClr val="accent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b="1"/>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専修・ｸﾞﾗﾌ!$AO$77:$AO$81</c:f>
              <c:strCache>
                <c:ptCount val="5"/>
                <c:pt idx="0">
                  <c:v>看護</c:v>
                </c:pt>
                <c:pt idx="1">
                  <c:v>ビジネス</c:v>
                </c:pt>
                <c:pt idx="2">
                  <c:v>美容</c:v>
                </c:pt>
                <c:pt idx="3">
                  <c:v>保育士養成</c:v>
                </c:pt>
                <c:pt idx="4">
                  <c:v>自動車整備</c:v>
                </c:pt>
              </c:strCache>
            </c:strRef>
          </c:cat>
          <c:val>
            <c:numRef>
              <c:f>専修・ｸﾞﾗﾌ!$AQ$77:$AQ$81</c:f>
              <c:numCache>
                <c:formatCode>General</c:formatCode>
                <c:ptCount val="5"/>
                <c:pt idx="0">
                  <c:v>1106</c:v>
                </c:pt>
                <c:pt idx="1">
                  <c:v>480</c:v>
                </c:pt>
                <c:pt idx="2">
                  <c:v>455</c:v>
                </c:pt>
                <c:pt idx="3">
                  <c:v>424</c:v>
                </c:pt>
                <c:pt idx="4">
                  <c:v>387</c:v>
                </c:pt>
              </c:numCache>
            </c:numRef>
          </c:val>
        </c:ser>
        <c:dLbls>
          <c:showLegendKey val="0"/>
          <c:showVal val="0"/>
          <c:showCatName val="0"/>
          <c:showSerName val="0"/>
          <c:showPercent val="0"/>
          <c:showBubbleSize val="0"/>
        </c:dLbls>
        <c:gapWidth val="150"/>
        <c:axId val="401977864"/>
        <c:axId val="401978256"/>
      </c:barChart>
      <c:catAx>
        <c:axId val="40197786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1025" b="0" i="0" u="none" strike="noStrike" baseline="0">
                <a:solidFill>
                  <a:srgbClr val="000000"/>
                </a:solidFill>
                <a:latin typeface="ＭＳ Ｐゴシック"/>
                <a:ea typeface="ＭＳ Ｐゴシック"/>
                <a:cs typeface="ＭＳ Ｐゴシック"/>
              </a:defRPr>
            </a:pPr>
            <a:endParaRPr lang="ja-JP"/>
          </a:p>
        </c:txPr>
        <c:crossAx val="401978256"/>
        <c:crosses val="autoZero"/>
        <c:auto val="1"/>
        <c:lblAlgn val="ctr"/>
        <c:lblOffset val="100"/>
        <c:noMultiLvlLbl val="0"/>
      </c:catAx>
      <c:valAx>
        <c:axId val="401978256"/>
        <c:scaling>
          <c:orientation val="minMax"/>
        </c:scaling>
        <c:delete val="0"/>
        <c:axPos val="b"/>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ＭＳ Ｐゴシック"/>
                <a:ea typeface="ＭＳ Ｐゴシック"/>
                <a:cs typeface="ＭＳ Ｐゴシック"/>
              </a:defRPr>
            </a:pPr>
            <a:endParaRPr lang="ja-JP"/>
          </a:p>
        </c:txPr>
        <c:crossAx val="401977864"/>
        <c:crosses val="max"/>
        <c:crossBetween val="between"/>
      </c:valAx>
      <c:spPr>
        <a:solidFill>
          <a:schemeClr val="accent1">
            <a:lumMod val="20000"/>
            <a:lumOff val="80000"/>
          </a:schemeClr>
        </a:solidFill>
        <a:ln w="12700">
          <a:solidFill>
            <a:srgbClr val="808080"/>
          </a:solidFill>
          <a:prstDash val="solid"/>
        </a:ln>
      </c:spPr>
    </c:plotArea>
    <c:legend>
      <c:legendPos val="r"/>
      <c:layout>
        <c:manualLayout>
          <c:xMode val="edge"/>
          <c:yMode val="edge"/>
          <c:x val="0.70197431614754446"/>
          <c:y val="0.73796845775509734"/>
          <c:w val="0.21602114421012064"/>
          <c:h val="0.10043195480330358"/>
        </c:manualLayout>
      </c:layout>
      <c:overlay val="0"/>
      <c:spPr>
        <a:solidFill>
          <a:schemeClr val="bg1"/>
        </a:solidFill>
        <a:ln>
          <a:solidFill>
            <a:sysClr val="windowText" lastClr="000000"/>
          </a:solidFill>
        </a:ln>
      </c:spPr>
      <c:txPr>
        <a:bodyPr/>
        <a:lstStyle/>
        <a:p>
          <a:pPr>
            <a:defRPr sz="1200" baseline="0"/>
          </a:pPr>
          <a:endParaRPr lang="ja-JP"/>
        </a:p>
      </c:txPr>
    </c:legend>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85714285714285"/>
          <c:y val="0.16427121193131972"/>
          <c:w val="0.76944837340876948"/>
          <c:h val="0.75975435518235368"/>
        </c:manualLayout>
      </c:layout>
      <c:lineChart>
        <c:grouping val="standard"/>
        <c:varyColors val="0"/>
        <c:ser>
          <c:idx val="0"/>
          <c:order val="0"/>
          <c:tx>
            <c:strRef>
              <c:f>各種・ｸﾞﾗﾌ!$T$51</c:f>
              <c:strCache>
                <c:ptCount val="1"/>
                <c:pt idx="0">
                  <c:v>准 看 護</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72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各種・ｸﾞﾗﾌ!$U$50:$AB$50</c:f>
              <c:numCache>
                <c:formatCode>General</c:formatCode>
                <c:ptCount val="8"/>
                <c:pt idx="0">
                  <c:v>21</c:v>
                </c:pt>
                <c:pt idx="1">
                  <c:v>22</c:v>
                </c:pt>
                <c:pt idx="2">
                  <c:v>23</c:v>
                </c:pt>
                <c:pt idx="3">
                  <c:v>24</c:v>
                </c:pt>
                <c:pt idx="4">
                  <c:v>25</c:v>
                </c:pt>
                <c:pt idx="5">
                  <c:v>26</c:v>
                </c:pt>
                <c:pt idx="6">
                  <c:v>27</c:v>
                </c:pt>
                <c:pt idx="7">
                  <c:v>28</c:v>
                </c:pt>
              </c:numCache>
            </c:numRef>
          </c:cat>
          <c:val>
            <c:numRef>
              <c:f>各種・ｸﾞﾗﾌ!$U$51:$AB$51</c:f>
              <c:numCache>
                <c:formatCode>0.0_ </c:formatCode>
                <c:ptCount val="8"/>
                <c:pt idx="0">
                  <c:v>31.1</c:v>
                </c:pt>
                <c:pt idx="1">
                  <c:v>31.9</c:v>
                </c:pt>
                <c:pt idx="2">
                  <c:v>36.9</c:v>
                </c:pt>
                <c:pt idx="3">
                  <c:v>31.7</c:v>
                </c:pt>
                <c:pt idx="4">
                  <c:v>29</c:v>
                </c:pt>
                <c:pt idx="5">
                  <c:v>30.3</c:v>
                </c:pt>
                <c:pt idx="6">
                  <c:v>19.399999999999999</c:v>
                </c:pt>
                <c:pt idx="7">
                  <c:v>18.399999999999999</c:v>
                </c:pt>
              </c:numCache>
            </c:numRef>
          </c:val>
          <c:smooth val="0"/>
        </c:ser>
        <c:ser>
          <c:idx val="1"/>
          <c:order val="1"/>
          <c:tx>
            <c:strRef>
              <c:f>各種・ｸﾞﾗﾌ!$T$52</c:f>
              <c:strCache>
                <c:ptCount val="1"/>
                <c:pt idx="0">
                  <c:v>予 備 校</c:v>
                </c:pt>
              </c:strCache>
            </c:strRef>
          </c:tx>
          <c:spPr>
            <a:ln w="25400">
              <a:solidFill>
                <a:srgbClr val="FF00FF"/>
              </a:solidFill>
              <a:prstDash val="solid"/>
            </a:ln>
          </c:spPr>
          <c:marker>
            <c:symbol val="square"/>
            <c:size val="7"/>
            <c:spPr>
              <a:solidFill>
                <a:srgbClr val="FF00FF"/>
              </a:solidFill>
              <a:ln>
                <a:solidFill>
                  <a:srgbClr val="FF00FF"/>
                </a:solidFill>
                <a:prstDash val="solid"/>
              </a:ln>
            </c:spPr>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72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各種・ｸﾞﾗﾌ!$U$50:$AB$50</c:f>
              <c:numCache>
                <c:formatCode>General</c:formatCode>
                <c:ptCount val="8"/>
                <c:pt idx="0">
                  <c:v>21</c:v>
                </c:pt>
                <c:pt idx="1">
                  <c:v>22</c:v>
                </c:pt>
                <c:pt idx="2">
                  <c:v>23</c:v>
                </c:pt>
                <c:pt idx="3">
                  <c:v>24</c:v>
                </c:pt>
                <c:pt idx="4">
                  <c:v>25</c:v>
                </c:pt>
                <c:pt idx="5">
                  <c:v>26</c:v>
                </c:pt>
                <c:pt idx="6">
                  <c:v>27</c:v>
                </c:pt>
                <c:pt idx="7">
                  <c:v>28</c:v>
                </c:pt>
              </c:numCache>
            </c:numRef>
          </c:cat>
          <c:val>
            <c:numRef>
              <c:f>各種・ｸﾞﾗﾌ!$U$52:$AB$52</c:f>
              <c:numCache>
                <c:formatCode>0.0_ </c:formatCode>
                <c:ptCount val="8"/>
                <c:pt idx="0">
                  <c:v>26.9</c:v>
                </c:pt>
                <c:pt idx="1">
                  <c:v>30.4</c:v>
                </c:pt>
                <c:pt idx="2">
                  <c:v>27.6</c:v>
                </c:pt>
                <c:pt idx="3">
                  <c:v>35.4</c:v>
                </c:pt>
                <c:pt idx="4">
                  <c:v>36.200000000000003</c:v>
                </c:pt>
                <c:pt idx="5">
                  <c:v>34.200000000000003</c:v>
                </c:pt>
                <c:pt idx="6">
                  <c:v>36.5</c:v>
                </c:pt>
                <c:pt idx="7">
                  <c:v>35.6</c:v>
                </c:pt>
              </c:numCache>
            </c:numRef>
          </c:val>
          <c:smooth val="0"/>
        </c:ser>
        <c:ser>
          <c:idx val="2"/>
          <c:order val="2"/>
          <c:tx>
            <c:strRef>
              <c:f>各種・ｸﾞﾗﾌ!$T$53</c:f>
              <c:strCache>
                <c:ptCount val="1"/>
                <c:pt idx="0">
                  <c:v>看     護</c:v>
                </c:pt>
              </c:strCache>
            </c:strRef>
          </c:tx>
          <c:spPr>
            <a:ln w="25400">
              <a:solidFill>
                <a:srgbClr val="FF0000"/>
              </a:solidFill>
              <a:prstDash val="solid"/>
            </a:ln>
          </c:spPr>
          <c:marker>
            <c:symbol val="triangle"/>
            <c:size val="7"/>
            <c:spPr>
              <a:solidFill>
                <a:srgbClr val="FF0000"/>
              </a:solidFill>
              <a:ln>
                <a:solidFill>
                  <a:srgbClr val="FF0000"/>
                </a:solidFill>
                <a:prstDash val="solid"/>
              </a:ln>
            </c:spPr>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72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各種・ｸﾞﾗﾌ!$U$50:$AB$50</c:f>
              <c:numCache>
                <c:formatCode>General</c:formatCode>
                <c:ptCount val="8"/>
                <c:pt idx="0">
                  <c:v>21</c:v>
                </c:pt>
                <c:pt idx="1">
                  <c:v>22</c:v>
                </c:pt>
                <c:pt idx="2">
                  <c:v>23</c:v>
                </c:pt>
                <c:pt idx="3">
                  <c:v>24</c:v>
                </c:pt>
                <c:pt idx="4">
                  <c:v>25</c:v>
                </c:pt>
                <c:pt idx="5">
                  <c:v>26</c:v>
                </c:pt>
                <c:pt idx="6">
                  <c:v>27</c:v>
                </c:pt>
                <c:pt idx="7">
                  <c:v>28</c:v>
                </c:pt>
              </c:numCache>
            </c:numRef>
          </c:cat>
          <c:val>
            <c:numRef>
              <c:f>各種・ｸﾞﾗﾌ!$U$53:$AB$53</c:f>
              <c:numCache>
                <c:formatCode>0.0_ </c:formatCode>
                <c:ptCount val="8"/>
                <c:pt idx="0">
                  <c:v>18</c:v>
                </c:pt>
                <c:pt idx="1">
                  <c:v>17.600000000000001</c:v>
                </c:pt>
                <c:pt idx="2">
                  <c:v>19.600000000000001</c:v>
                </c:pt>
                <c:pt idx="3">
                  <c:v>17.399999999999999</c:v>
                </c:pt>
                <c:pt idx="4">
                  <c:v>16.3</c:v>
                </c:pt>
                <c:pt idx="5">
                  <c:v>17.8</c:v>
                </c:pt>
                <c:pt idx="6">
                  <c:v>12.3</c:v>
                </c:pt>
                <c:pt idx="7">
                  <c:v>12.6</c:v>
                </c:pt>
              </c:numCache>
            </c:numRef>
          </c:val>
          <c:smooth val="0"/>
        </c:ser>
        <c:ser>
          <c:idx val="3"/>
          <c:order val="3"/>
          <c:tx>
            <c:strRef>
              <c:f>各種・ｸﾞﾗﾌ!$T$54</c:f>
              <c:strCache>
                <c:ptCount val="1"/>
                <c:pt idx="0">
                  <c:v>外国人学校</c:v>
                </c:pt>
              </c:strCache>
            </c:strRef>
          </c:tx>
          <c:spPr>
            <a:ln w="25400">
              <a:solidFill>
                <a:srgbClr val="000000"/>
              </a:solidFill>
              <a:prstDash val="solid"/>
            </a:ln>
          </c:spPr>
          <c:marker>
            <c:symbol val="diamond"/>
            <c:size val="7"/>
            <c:spPr>
              <a:noFill/>
              <a:ln>
                <a:solidFill>
                  <a:srgbClr val="000000"/>
                </a:solidFill>
                <a:prstDash val="solid"/>
              </a:ln>
            </c:spPr>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72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各種・ｸﾞﾗﾌ!$U$50:$AB$50</c:f>
              <c:numCache>
                <c:formatCode>General</c:formatCode>
                <c:ptCount val="8"/>
                <c:pt idx="0">
                  <c:v>21</c:v>
                </c:pt>
                <c:pt idx="1">
                  <c:v>22</c:v>
                </c:pt>
                <c:pt idx="2">
                  <c:v>23</c:v>
                </c:pt>
                <c:pt idx="3">
                  <c:v>24</c:v>
                </c:pt>
                <c:pt idx="4">
                  <c:v>25</c:v>
                </c:pt>
                <c:pt idx="5">
                  <c:v>26</c:v>
                </c:pt>
                <c:pt idx="6">
                  <c:v>27</c:v>
                </c:pt>
                <c:pt idx="7">
                  <c:v>28</c:v>
                </c:pt>
              </c:numCache>
            </c:numRef>
          </c:cat>
          <c:val>
            <c:numRef>
              <c:f>各種・ｸﾞﾗﾌ!$U$54:$AB$54</c:f>
              <c:numCache>
                <c:formatCode>0.0_ </c:formatCode>
                <c:ptCount val="8"/>
                <c:pt idx="0">
                  <c:v>7.6</c:v>
                </c:pt>
                <c:pt idx="1">
                  <c:v>7.3</c:v>
                </c:pt>
                <c:pt idx="2">
                  <c:v>6.7</c:v>
                </c:pt>
                <c:pt idx="3">
                  <c:v>6.3</c:v>
                </c:pt>
                <c:pt idx="4">
                  <c:v>13.3</c:v>
                </c:pt>
                <c:pt idx="5">
                  <c:v>13.7</c:v>
                </c:pt>
                <c:pt idx="6">
                  <c:v>17.7</c:v>
                </c:pt>
                <c:pt idx="7">
                  <c:v>9.1999999999999993</c:v>
                </c:pt>
              </c:numCache>
            </c:numRef>
          </c:val>
          <c:smooth val="0"/>
        </c:ser>
        <c:ser>
          <c:idx val="4"/>
          <c:order val="4"/>
          <c:tx>
            <c:strRef>
              <c:f>各種・ｸﾞﾗﾌ!$T$55</c:f>
              <c:strCache>
                <c:ptCount val="1"/>
                <c:pt idx="0">
                  <c:v>動物</c:v>
                </c:pt>
              </c:strCache>
            </c:strRef>
          </c:tx>
          <c:spPr>
            <a:ln w="25400">
              <a:solidFill>
                <a:srgbClr val="800080"/>
              </a:solidFill>
              <a:prstDash val="solid"/>
            </a:ln>
          </c:spPr>
          <c:marker>
            <c:symbol val="star"/>
            <c:size val="7"/>
            <c:spPr>
              <a:noFill/>
              <a:ln>
                <a:solidFill>
                  <a:srgbClr val="800080"/>
                </a:solidFill>
                <a:prstDash val="solid"/>
              </a:ln>
            </c:spPr>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72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各種・ｸﾞﾗﾌ!$U$50:$AB$50</c:f>
              <c:numCache>
                <c:formatCode>General</c:formatCode>
                <c:ptCount val="8"/>
                <c:pt idx="0">
                  <c:v>21</c:v>
                </c:pt>
                <c:pt idx="1">
                  <c:v>22</c:v>
                </c:pt>
                <c:pt idx="2">
                  <c:v>23</c:v>
                </c:pt>
                <c:pt idx="3">
                  <c:v>24</c:v>
                </c:pt>
                <c:pt idx="4">
                  <c:v>25</c:v>
                </c:pt>
                <c:pt idx="5">
                  <c:v>26</c:v>
                </c:pt>
                <c:pt idx="6">
                  <c:v>27</c:v>
                </c:pt>
                <c:pt idx="7">
                  <c:v>28</c:v>
                </c:pt>
              </c:numCache>
            </c:numRef>
          </c:cat>
          <c:val>
            <c:numRef>
              <c:f>各種・ｸﾞﾗﾌ!$U$55:$AB$55</c:f>
              <c:numCache>
                <c:formatCode>0.0_ </c:formatCode>
                <c:ptCount val="8"/>
                <c:pt idx="0">
                  <c:v>4.4000000000000004</c:v>
                </c:pt>
                <c:pt idx="1">
                  <c:v>5.0999999999999996</c:v>
                </c:pt>
                <c:pt idx="2" formatCode="General">
                  <c:v>5.3</c:v>
                </c:pt>
                <c:pt idx="3">
                  <c:v>4</c:v>
                </c:pt>
                <c:pt idx="4">
                  <c:v>3.2</c:v>
                </c:pt>
                <c:pt idx="5">
                  <c:v>2.7</c:v>
                </c:pt>
                <c:pt idx="6">
                  <c:v>2.8</c:v>
                </c:pt>
                <c:pt idx="7">
                  <c:v>3.5</c:v>
                </c:pt>
              </c:numCache>
            </c:numRef>
          </c:val>
          <c:smooth val="0"/>
        </c:ser>
        <c:dLbls>
          <c:showLegendKey val="0"/>
          <c:showVal val="0"/>
          <c:showCatName val="0"/>
          <c:showSerName val="0"/>
          <c:showPercent val="0"/>
          <c:showBubbleSize val="0"/>
        </c:dLbls>
        <c:marker val="1"/>
        <c:smooth val="0"/>
        <c:axId val="401979040"/>
        <c:axId val="401979432"/>
      </c:lineChart>
      <c:catAx>
        <c:axId val="401979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明朝"/>
                <a:ea typeface="ＭＳ Ｐ明朝"/>
                <a:cs typeface="ＭＳ Ｐ明朝"/>
              </a:defRPr>
            </a:pPr>
            <a:endParaRPr lang="ja-JP"/>
          </a:p>
        </c:txPr>
        <c:crossAx val="401979432"/>
        <c:crosses val="autoZero"/>
        <c:auto val="1"/>
        <c:lblAlgn val="ctr"/>
        <c:lblOffset val="100"/>
        <c:tickLblSkip val="1"/>
        <c:tickMarkSkip val="1"/>
        <c:noMultiLvlLbl val="0"/>
      </c:catAx>
      <c:valAx>
        <c:axId val="401979432"/>
        <c:scaling>
          <c:orientation val="minMax"/>
        </c:scaling>
        <c:delete val="0"/>
        <c:axPos val="l"/>
        <c:numFmt formatCode="0.0_ " sourceLinked="0"/>
        <c:majorTickMark val="in"/>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01979040"/>
        <c:crosses val="autoZero"/>
        <c:crossBetween val="between"/>
        <c:minorUnit val="5"/>
      </c:valAx>
      <c:spPr>
        <a:noFill/>
        <a:ln w="3175">
          <a:solidFill>
            <a:srgbClr val="FFFFFF"/>
          </a:solidFill>
          <a:prstDash val="solid"/>
        </a:ln>
      </c:spPr>
    </c:plotArea>
    <c:legend>
      <c:legendPos val="r"/>
      <c:layout>
        <c:manualLayout>
          <c:xMode val="edge"/>
          <c:yMode val="edge"/>
          <c:x val="0.14662894525119033"/>
          <c:y val="1.2320326625838436E-2"/>
          <c:w val="0.18082156187762963"/>
          <c:h val="0.22885412656751239"/>
        </c:manualLayout>
      </c:layout>
      <c:overlay val="0"/>
      <c:spPr>
        <a:solidFill>
          <a:srgbClr val="FFFFFF"/>
        </a:solidFill>
        <a:ln w="3175">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7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838267413291078"/>
          <c:y val="0.16611842105263158"/>
          <c:w val="0.52818690662687007"/>
          <c:h val="0.70888157894736847"/>
        </c:manualLayout>
      </c:layout>
      <c:pieChart>
        <c:varyColors val="1"/>
        <c:ser>
          <c:idx val="0"/>
          <c:order val="0"/>
          <c:spPr>
            <a:pattFill prst="ltHorz"/>
            <a:ln>
              <a:solidFill>
                <a:sysClr val="windowText" lastClr="000000"/>
              </a:solidFill>
            </a:ln>
          </c:spPr>
          <c:dPt>
            <c:idx val="0"/>
            <c:bubble3D val="0"/>
            <c:spPr>
              <a:solidFill>
                <a:schemeClr val="accent1">
                  <a:lumMod val="40000"/>
                  <a:lumOff val="60000"/>
                </a:schemeClr>
              </a:solidFill>
              <a:ln>
                <a:solidFill>
                  <a:sysClr val="windowText" lastClr="000000"/>
                </a:solidFill>
              </a:ln>
            </c:spPr>
          </c:dPt>
          <c:dPt>
            <c:idx val="1"/>
            <c:bubble3D val="0"/>
            <c:spPr>
              <a:solidFill>
                <a:srgbClr val="FFDE75"/>
              </a:solidFill>
              <a:ln>
                <a:solidFill>
                  <a:sysClr val="windowText" lastClr="000000"/>
                </a:solidFill>
              </a:ln>
            </c:spPr>
          </c:dPt>
          <c:dPt>
            <c:idx val="2"/>
            <c:bubble3D val="0"/>
            <c:spPr>
              <a:pattFill prst="upDiag"/>
              <a:ln>
                <a:solidFill>
                  <a:sysClr val="windowText" lastClr="000000"/>
                </a:solidFill>
              </a:ln>
            </c:spPr>
          </c:dPt>
          <c:dPt>
            <c:idx val="3"/>
            <c:bubble3D val="0"/>
            <c:spPr>
              <a:pattFill prst="pct80"/>
              <a:ln>
                <a:solidFill>
                  <a:sysClr val="windowText" lastClr="000000"/>
                </a:solidFill>
              </a:ln>
            </c:spPr>
          </c:dPt>
          <c:dLbls>
            <c:dLbl>
              <c:idx val="1"/>
              <c:layout>
                <c:manualLayout>
                  <c:x val="0.11698632340075138"/>
                  <c:y val="-0.19960491780632683"/>
                </c:manualLayout>
              </c:layout>
              <c:tx>
                <c:rich>
                  <a:bodyPr wrap="square" lIns="38100" tIns="19050" rIns="38100" bIns="19050" anchor="ctr">
                    <a:spAutoFit/>
                  </a:bodyPr>
                  <a:lstStyle/>
                  <a:p>
                    <a:pPr>
                      <a:defRPr/>
                    </a:pPr>
                    <a:r>
                      <a:rPr lang="ja-JP" altLang="en-US" baseline="0"/>
                      <a:t>予備校・外国人学校</a:t>
                    </a:r>
                  </a:p>
                  <a:p>
                    <a:pPr>
                      <a:defRPr/>
                    </a:pPr>
                    <a:r>
                      <a:rPr lang="en-US" altLang="ja-JP"/>
                      <a:t>44.8%</a:t>
                    </a:r>
                  </a:p>
                </c:rich>
              </c:tx>
              <c:numFmt formatCode="0.0%" sourceLinked="0"/>
              <c:spPr>
                <a:solidFill>
                  <a:sysClr val="window" lastClr="FFFFFF"/>
                </a:solidFill>
                <a:ln>
                  <a:solidFill>
                    <a:sysClr val="windowText" lastClr="000000">
                      <a:lumMod val="65000"/>
                      <a:lumOff val="35000"/>
                    </a:sysClr>
                  </a:solidFill>
                </a:ln>
                <a:effectLst/>
              </c:spPr>
              <c:dLblPos val="bestFit"/>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3.7239325476472365E-2"/>
                  <c:y val="-3.7128869529606673E-3"/>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separator>
</c:separator>
            <c:showLeaderLines val="1"/>
            <c:extLst>
              <c:ext xmlns:c15="http://schemas.microsoft.com/office/drawing/2012/chart" uri="{CE6537A1-D6FC-4f65-9D91-7224C49458BB}">
                <c15:layout/>
              </c:ext>
            </c:extLst>
          </c:dLbls>
          <c:cat>
            <c:strRef>
              <c:f>各種・ｸﾞﾗﾌ!$T$15:$T$18</c:f>
              <c:strCache>
                <c:ptCount val="4"/>
                <c:pt idx="0">
                  <c:v>医療関係</c:v>
                </c:pt>
                <c:pt idx="1">
                  <c:v>予備校・外国人学校</c:v>
                </c:pt>
                <c:pt idx="2">
                  <c:v>文化・教養関係</c:v>
                </c:pt>
                <c:pt idx="3">
                  <c:v>家政関係</c:v>
                </c:pt>
              </c:strCache>
            </c:strRef>
          </c:cat>
          <c:val>
            <c:numRef>
              <c:f>各種・ｸﾞﾗﾌ!$U$15:$U$18</c:f>
              <c:numCache>
                <c:formatCode>General</c:formatCode>
                <c:ptCount val="4"/>
                <c:pt idx="0">
                  <c:v>532</c:v>
                </c:pt>
                <c:pt idx="1">
                  <c:v>733</c:v>
                </c:pt>
                <c:pt idx="2">
                  <c:v>368</c:v>
                </c:pt>
                <c:pt idx="3">
                  <c:v>4</c:v>
                </c:pt>
              </c:numCache>
            </c:numRef>
          </c:val>
        </c:ser>
        <c:ser>
          <c:idx val="1"/>
          <c:order val="1"/>
          <c:dPt>
            <c:idx val="0"/>
            <c:bubble3D val="0"/>
          </c:dPt>
          <c:dPt>
            <c:idx val="1"/>
            <c:bubble3D val="0"/>
          </c:dPt>
          <c:dPt>
            <c:idx val="2"/>
            <c:bubble3D val="0"/>
          </c:dPt>
          <c:dPt>
            <c:idx val="3"/>
            <c:bubble3D val="0"/>
          </c:dPt>
          <c:cat>
            <c:strRef>
              <c:f>各種・ｸﾞﾗﾌ!$T$15:$T$18</c:f>
              <c:strCache>
                <c:ptCount val="4"/>
                <c:pt idx="0">
                  <c:v>医療関係</c:v>
                </c:pt>
                <c:pt idx="1">
                  <c:v>予備校・外国人学校</c:v>
                </c:pt>
                <c:pt idx="2">
                  <c:v>文化・教養関係</c:v>
                </c:pt>
                <c:pt idx="3">
                  <c:v>家政関係</c:v>
                </c:pt>
              </c:strCache>
            </c:strRef>
          </c:cat>
          <c:val>
            <c:numRef>
              <c:f>各種・ｸﾞﾗﾌ!$V$15:$V$18</c:f>
              <c:numCache>
                <c:formatCode>0.0_ </c:formatCode>
                <c:ptCount val="4"/>
                <c:pt idx="0">
                  <c:v>32.5</c:v>
                </c:pt>
                <c:pt idx="1">
                  <c:v>44.8</c:v>
                </c:pt>
                <c:pt idx="2">
                  <c:v>22.5</c:v>
                </c:pt>
                <c:pt idx="3">
                  <c:v>0.2</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noFill/>
    </a:ln>
  </c:sp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97244648629474"/>
          <c:y val="9.1295306062786255E-2"/>
          <c:w val="0.83011105708240962"/>
          <c:h val="0.82802719452294515"/>
        </c:manualLayout>
      </c:layout>
      <c:barChart>
        <c:barDir val="col"/>
        <c:grouping val="stacked"/>
        <c:varyColors val="0"/>
        <c:ser>
          <c:idx val="1"/>
          <c:order val="0"/>
          <c:tx>
            <c:strRef>
              <c:f>小学校・ｸﾞﾗﾌ!$AB$1</c:f>
              <c:strCache>
                <c:ptCount val="1"/>
                <c:pt idx="0">
                  <c:v>（男）</c:v>
                </c:pt>
              </c:strCache>
            </c:strRef>
          </c:tx>
          <c:spPr>
            <a:solidFill>
              <a:srgbClr val="33CCCC"/>
            </a:solidFill>
            <a:ln w="12700">
              <a:solidFill>
                <a:srgbClr val="000000"/>
              </a:solidFill>
              <a:prstDash val="solid"/>
            </a:ln>
          </c:spPr>
          <c:invertIfNegative val="0"/>
          <c:cat>
            <c:strRef>
              <c:f>小学校・ｸﾞﾗﾌ!$AA$2:$AA$36</c:f>
              <c:strCache>
                <c:ptCount val="35"/>
                <c:pt idx="0">
                  <c:v>30</c:v>
                </c:pt>
                <c:pt idx="1">
                  <c:v>35</c:v>
                </c:pt>
                <c:pt idx="2">
                  <c:v>40</c:v>
                </c:pt>
                <c:pt idx="3">
                  <c:v>45</c:v>
                </c:pt>
                <c:pt idx="4">
                  <c:v>50</c:v>
                </c:pt>
                <c:pt idx="5">
                  <c:v>55</c:v>
                </c:pt>
                <c:pt idx="6">
                  <c:v>60</c:v>
                </c:pt>
                <c:pt idx="7">
                  <c:v>元</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Cache>
            </c:strRef>
          </c:cat>
          <c:val>
            <c:numRef>
              <c:f>小学校・ｸﾞﾗﾌ!$AB$2:$AB$36</c:f>
              <c:numCache>
                <c:formatCode>#,##0_);[Red]\(#,##0\)</c:formatCode>
                <c:ptCount val="35"/>
                <c:pt idx="0">
                  <c:v>122754</c:v>
                </c:pt>
                <c:pt idx="1">
                  <c:v>136318</c:v>
                </c:pt>
                <c:pt idx="2">
                  <c:v>106070</c:v>
                </c:pt>
                <c:pt idx="3">
                  <c:v>91661</c:v>
                </c:pt>
                <c:pt idx="4">
                  <c:v>89114</c:v>
                </c:pt>
                <c:pt idx="5">
                  <c:v>100697</c:v>
                </c:pt>
                <c:pt idx="6">
                  <c:v>103276</c:v>
                </c:pt>
                <c:pt idx="7">
                  <c:v>96752</c:v>
                </c:pt>
                <c:pt idx="8">
                  <c:v>95381</c:v>
                </c:pt>
                <c:pt idx="9">
                  <c:v>93667</c:v>
                </c:pt>
                <c:pt idx="10">
                  <c:v>91922</c:v>
                </c:pt>
                <c:pt idx="11">
                  <c:v>90243</c:v>
                </c:pt>
                <c:pt idx="12">
                  <c:v>88193</c:v>
                </c:pt>
                <c:pt idx="13">
                  <c:v>85708</c:v>
                </c:pt>
                <c:pt idx="14">
                  <c:v>82866</c:v>
                </c:pt>
                <c:pt idx="15">
                  <c:v>80084</c:v>
                </c:pt>
                <c:pt idx="16">
                  <c:v>77583</c:v>
                </c:pt>
                <c:pt idx="17">
                  <c:v>75205</c:v>
                </c:pt>
                <c:pt idx="18">
                  <c:v>73072</c:v>
                </c:pt>
                <c:pt idx="19">
                  <c:v>71607</c:v>
                </c:pt>
                <c:pt idx="20">
                  <c:v>70256</c:v>
                </c:pt>
                <c:pt idx="21">
                  <c:v>69414</c:v>
                </c:pt>
                <c:pt idx="22">
                  <c:v>68703</c:v>
                </c:pt>
                <c:pt idx="23">
                  <c:v>68230</c:v>
                </c:pt>
                <c:pt idx="24">
                  <c:v>68124</c:v>
                </c:pt>
                <c:pt idx="25">
                  <c:v>67380</c:v>
                </c:pt>
                <c:pt idx="26">
                  <c:v>67265</c:v>
                </c:pt>
                <c:pt idx="27">
                  <c:v>66657</c:v>
                </c:pt>
                <c:pt idx="28">
                  <c:v>66178</c:v>
                </c:pt>
                <c:pt idx="29">
                  <c:v>64490</c:v>
                </c:pt>
                <c:pt idx="30">
                  <c:v>63546</c:v>
                </c:pt>
                <c:pt idx="31">
                  <c:v>62732</c:v>
                </c:pt>
                <c:pt idx="32">
                  <c:v>62102</c:v>
                </c:pt>
                <c:pt idx="33" formatCode="General">
                  <c:v>61342</c:v>
                </c:pt>
                <c:pt idx="34" formatCode="General">
                  <c:v>60532</c:v>
                </c:pt>
              </c:numCache>
            </c:numRef>
          </c:val>
        </c:ser>
        <c:ser>
          <c:idx val="0"/>
          <c:order val="1"/>
          <c:tx>
            <c:strRef>
              <c:f>小学校・ｸﾞﾗﾌ!$AC$1</c:f>
              <c:strCache>
                <c:ptCount val="1"/>
                <c:pt idx="0">
                  <c:v>（女）</c:v>
                </c:pt>
              </c:strCache>
            </c:strRef>
          </c:tx>
          <c:spPr>
            <a:solidFill>
              <a:srgbClr val="FFDE75"/>
            </a:solidFill>
            <a:ln w="12700">
              <a:solidFill>
                <a:srgbClr val="000000"/>
              </a:solidFill>
              <a:prstDash val="solid"/>
            </a:ln>
          </c:spPr>
          <c:invertIfNegative val="0"/>
          <c:cat>
            <c:strRef>
              <c:f>小学校・ｸﾞﾗﾌ!$AA$2:$AA$36</c:f>
              <c:strCache>
                <c:ptCount val="35"/>
                <c:pt idx="0">
                  <c:v>30</c:v>
                </c:pt>
                <c:pt idx="1">
                  <c:v>35</c:v>
                </c:pt>
                <c:pt idx="2">
                  <c:v>40</c:v>
                </c:pt>
                <c:pt idx="3">
                  <c:v>45</c:v>
                </c:pt>
                <c:pt idx="4">
                  <c:v>50</c:v>
                </c:pt>
                <c:pt idx="5">
                  <c:v>55</c:v>
                </c:pt>
                <c:pt idx="6">
                  <c:v>60</c:v>
                </c:pt>
                <c:pt idx="7">
                  <c:v>元</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Cache>
            </c:strRef>
          </c:cat>
          <c:val>
            <c:numRef>
              <c:f>小学校・ｸﾞﾗﾌ!$AC$2:$AC$36</c:f>
              <c:numCache>
                <c:formatCode>#,##0_);[Red]\(#,##0\)</c:formatCode>
                <c:ptCount val="35"/>
                <c:pt idx="0">
                  <c:v>118277</c:v>
                </c:pt>
                <c:pt idx="1">
                  <c:v>131189</c:v>
                </c:pt>
                <c:pt idx="2">
                  <c:v>101411</c:v>
                </c:pt>
                <c:pt idx="3">
                  <c:v>87355</c:v>
                </c:pt>
                <c:pt idx="4">
                  <c:v>85078</c:v>
                </c:pt>
                <c:pt idx="5">
                  <c:v>95612</c:v>
                </c:pt>
                <c:pt idx="6">
                  <c:v>98009</c:v>
                </c:pt>
                <c:pt idx="7">
                  <c:v>92217</c:v>
                </c:pt>
                <c:pt idx="8">
                  <c:v>91049</c:v>
                </c:pt>
                <c:pt idx="9">
                  <c:v>89743</c:v>
                </c:pt>
                <c:pt idx="10">
                  <c:v>88191</c:v>
                </c:pt>
                <c:pt idx="11">
                  <c:v>86458</c:v>
                </c:pt>
                <c:pt idx="12">
                  <c:v>84198</c:v>
                </c:pt>
                <c:pt idx="13">
                  <c:v>81673</c:v>
                </c:pt>
                <c:pt idx="14">
                  <c:v>78743</c:v>
                </c:pt>
                <c:pt idx="15">
                  <c:v>75864</c:v>
                </c:pt>
                <c:pt idx="16">
                  <c:v>73549</c:v>
                </c:pt>
                <c:pt idx="17">
                  <c:v>71577</c:v>
                </c:pt>
                <c:pt idx="18">
                  <c:v>69479</c:v>
                </c:pt>
                <c:pt idx="19">
                  <c:v>68326</c:v>
                </c:pt>
                <c:pt idx="20">
                  <c:v>67270</c:v>
                </c:pt>
                <c:pt idx="21">
                  <c:v>66639</c:v>
                </c:pt>
                <c:pt idx="22">
                  <c:v>65729</c:v>
                </c:pt>
                <c:pt idx="23">
                  <c:v>65202</c:v>
                </c:pt>
                <c:pt idx="24">
                  <c:v>64752</c:v>
                </c:pt>
                <c:pt idx="25">
                  <c:v>64086</c:v>
                </c:pt>
                <c:pt idx="26">
                  <c:v>63668</c:v>
                </c:pt>
                <c:pt idx="27">
                  <c:v>63051</c:v>
                </c:pt>
                <c:pt idx="28">
                  <c:v>62723</c:v>
                </c:pt>
                <c:pt idx="29">
                  <c:v>61148</c:v>
                </c:pt>
                <c:pt idx="30">
                  <c:v>60429</c:v>
                </c:pt>
                <c:pt idx="31">
                  <c:v>59715</c:v>
                </c:pt>
                <c:pt idx="32">
                  <c:v>58974</c:v>
                </c:pt>
                <c:pt idx="33" formatCode="General">
                  <c:v>58464</c:v>
                </c:pt>
                <c:pt idx="34" formatCode="General">
                  <c:v>57672</c:v>
                </c:pt>
              </c:numCache>
            </c:numRef>
          </c:val>
        </c:ser>
        <c:dLbls>
          <c:showLegendKey val="0"/>
          <c:showVal val="0"/>
          <c:showCatName val="0"/>
          <c:showSerName val="0"/>
          <c:showPercent val="0"/>
          <c:showBubbleSize val="0"/>
        </c:dLbls>
        <c:gapWidth val="25"/>
        <c:overlap val="100"/>
        <c:axId val="398181984"/>
        <c:axId val="398182376"/>
      </c:barChart>
      <c:lineChart>
        <c:grouping val="standard"/>
        <c:varyColors val="0"/>
        <c:ser>
          <c:idx val="2"/>
          <c:order val="2"/>
          <c:tx>
            <c:strRef>
              <c:f>小学校・ｸﾞﾗﾌ!$AD$1</c:f>
              <c:strCache>
                <c:ptCount val="1"/>
                <c:pt idx="0">
                  <c:v>教員１人当り児童数</c:v>
                </c:pt>
              </c:strCache>
            </c:strRef>
          </c:tx>
          <c:spPr>
            <a:ln w="25400">
              <a:solidFill>
                <a:srgbClr val="000000"/>
              </a:solidFill>
              <a:prstDash val="solid"/>
            </a:ln>
          </c:spPr>
          <c:marker>
            <c:symbol val="triangle"/>
            <c:size val="6"/>
            <c:spPr>
              <a:solidFill>
                <a:srgbClr val="000000"/>
              </a:solidFill>
              <a:ln w="9525">
                <a:noFill/>
              </a:ln>
            </c:spPr>
          </c:marker>
          <c:cat>
            <c:strRef>
              <c:f>小学校・ｸﾞﾗﾌ!$AA$2:$AA$36</c:f>
              <c:strCache>
                <c:ptCount val="35"/>
                <c:pt idx="0">
                  <c:v>30</c:v>
                </c:pt>
                <c:pt idx="1">
                  <c:v>35</c:v>
                </c:pt>
                <c:pt idx="2">
                  <c:v>40</c:v>
                </c:pt>
                <c:pt idx="3">
                  <c:v>45</c:v>
                </c:pt>
                <c:pt idx="4">
                  <c:v>50</c:v>
                </c:pt>
                <c:pt idx="5">
                  <c:v>55</c:v>
                </c:pt>
                <c:pt idx="6">
                  <c:v>60</c:v>
                </c:pt>
                <c:pt idx="7">
                  <c:v>元</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Cache>
            </c:strRef>
          </c:cat>
          <c:val>
            <c:numRef>
              <c:f>小学校・ｸﾞﾗﾌ!$AD$2:$AD$36</c:f>
              <c:numCache>
                <c:formatCode>0.0_ </c:formatCode>
                <c:ptCount val="35"/>
                <c:pt idx="0">
                  <c:v>35.700000000000003</c:v>
                </c:pt>
                <c:pt idx="1">
                  <c:v>36.9</c:v>
                </c:pt>
                <c:pt idx="2">
                  <c:v>30.275937545600467</c:v>
                </c:pt>
                <c:pt idx="3">
                  <c:v>25.742881794650561</c:v>
                </c:pt>
                <c:pt idx="4">
                  <c:v>24.898799313893655</c:v>
                </c:pt>
                <c:pt idx="5">
                  <c:v>25.323658410732715</c:v>
                </c:pt>
                <c:pt idx="6">
                  <c:v>24.859207113745832</c:v>
                </c:pt>
                <c:pt idx="7">
                  <c:v>22.6</c:v>
                </c:pt>
                <c:pt idx="8">
                  <c:v>22.1</c:v>
                </c:pt>
                <c:pt idx="9">
                  <c:v>21.4</c:v>
                </c:pt>
                <c:pt idx="10">
                  <c:v>21.144987086170463</c:v>
                </c:pt>
                <c:pt idx="11">
                  <c:v>20.734686693264493</c:v>
                </c:pt>
                <c:pt idx="12">
                  <c:v>20.333923095069594</c:v>
                </c:pt>
                <c:pt idx="13">
                  <c:v>19.759296423090543</c:v>
                </c:pt>
                <c:pt idx="14">
                  <c:v>19.218575335949577</c:v>
                </c:pt>
                <c:pt idx="15">
                  <c:v>18.854793858058276</c:v>
                </c:pt>
                <c:pt idx="16">
                  <c:v>18.432979631662398</c:v>
                </c:pt>
                <c:pt idx="17">
                  <c:v>18.021117249846533</c:v>
                </c:pt>
                <c:pt idx="18" formatCode="General">
                  <c:v>17.600000000000001</c:v>
                </c:pt>
                <c:pt idx="19">
                  <c:v>17.3</c:v>
                </c:pt>
                <c:pt idx="20">
                  <c:v>17</c:v>
                </c:pt>
                <c:pt idx="21">
                  <c:v>16.600000000000001</c:v>
                </c:pt>
                <c:pt idx="22">
                  <c:v>16.3</c:v>
                </c:pt>
                <c:pt idx="23">
                  <c:v>16.100000000000001</c:v>
                </c:pt>
                <c:pt idx="24">
                  <c:v>16</c:v>
                </c:pt>
                <c:pt idx="25">
                  <c:v>15.9</c:v>
                </c:pt>
                <c:pt idx="26" formatCode="General">
                  <c:v>15.9</c:v>
                </c:pt>
                <c:pt idx="27" formatCode="General">
                  <c:v>15.8</c:v>
                </c:pt>
                <c:pt idx="28" formatCode="General">
                  <c:v>15.6</c:v>
                </c:pt>
                <c:pt idx="29" formatCode="General">
                  <c:v>15.4</c:v>
                </c:pt>
                <c:pt idx="30" formatCode="General">
                  <c:v>15.3</c:v>
                </c:pt>
                <c:pt idx="31" formatCode="General">
                  <c:v>15.3</c:v>
                </c:pt>
                <c:pt idx="32" formatCode="General">
                  <c:v>15.2</c:v>
                </c:pt>
                <c:pt idx="33" formatCode="General">
                  <c:v>15.1</c:v>
                </c:pt>
                <c:pt idx="34">
                  <c:v>15</c:v>
                </c:pt>
              </c:numCache>
            </c:numRef>
          </c:val>
          <c:smooth val="0"/>
        </c:ser>
        <c:ser>
          <c:idx val="3"/>
          <c:order val="3"/>
          <c:tx>
            <c:strRef>
              <c:f>小学校・ｸﾞﾗﾌ!$AE$1</c:f>
              <c:strCache>
                <c:ptCount val="1"/>
                <c:pt idx="0">
                  <c:v>１学級当り児童数</c:v>
                </c:pt>
              </c:strCache>
            </c:strRef>
          </c:tx>
          <c:spPr>
            <a:ln w="25400">
              <a:solidFill>
                <a:srgbClr val="000000"/>
              </a:solidFill>
              <a:prstDash val="solid"/>
            </a:ln>
          </c:spPr>
          <c:marker>
            <c:symbol val="square"/>
            <c:size val="5"/>
            <c:spPr>
              <a:solidFill>
                <a:srgbClr val="000000"/>
              </a:solidFill>
              <a:ln w="9525">
                <a:noFill/>
              </a:ln>
            </c:spPr>
          </c:marker>
          <c:cat>
            <c:strRef>
              <c:f>小学校・ｸﾞﾗﾌ!$AA$2:$AA$36</c:f>
              <c:strCache>
                <c:ptCount val="35"/>
                <c:pt idx="0">
                  <c:v>30</c:v>
                </c:pt>
                <c:pt idx="1">
                  <c:v>35</c:v>
                </c:pt>
                <c:pt idx="2">
                  <c:v>40</c:v>
                </c:pt>
                <c:pt idx="3">
                  <c:v>45</c:v>
                </c:pt>
                <c:pt idx="4">
                  <c:v>50</c:v>
                </c:pt>
                <c:pt idx="5">
                  <c:v>55</c:v>
                </c:pt>
                <c:pt idx="6">
                  <c:v>60</c:v>
                </c:pt>
                <c:pt idx="7">
                  <c:v>元</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Cache>
            </c:strRef>
          </c:cat>
          <c:val>
            <c:numRef>
              <c:f>小学校・ｸﾞﾗﾌ!$AE$2:$AE$36</c:f>
              <c:numCache>
                <c:formatCode>0.0_ </c:formatCode>
                <c:ptCount val="35"/>
                <c:pt idx="0">
                  <c:v>44.5</c:v>
                </c:pt>
                <c:pt idx="1">
                  <c:v>43.399290437026288</c:v>
                </c:pt>
                <c:pt idx="2">
                  <c:v>36.304636920384951</c:v>
                </c:pt>
                <c:pt idx="3">
                  <c:v>32.459836808703535</c:v>
                </c:pt>
                <c:pt idx="4">
                  <c:v>31.665515360843482</c:v>
                </c:pt>
                <c:pt idx="5">
                  <c:v>32.571594491455116</c:v>
                </c:pt>
                <c:pt idx="6">
                  <c:v>32.491525423728817</c:v>
                </c:pt>
                <c:pt idx="7">
                  <c:v>30.5</c:v>
                </c:pt>
                <c:pt idx="8">
                  <c:v>29.9</c:v>
                </c:pt>
                <c:pt idx="9">
                  <c:v>29.4</c:v>
                </c:pt>
                <c:pt idx="10">
                  <c:v>29.149215083346821</c:v>
                </c:pt>
                <c:pt idx="11">
                  <c:v>28.924701260435423</c:v>
                </c:pt>
                <c:pt idx="12">
                  <c:v>28.603119296499088</c:v>
                </c:pt>
                <c:pt idx="13">
                  <c:v>28.008868808567605</c:v>
                </c:pt>
                <c:pt idx="14">
                  <c:v>27.498553683852304</c:v>
                </c:pt>
                <c:pt idx="15">
                  <c:v>27.093120222376651</c:v>
                </c:pt>
                <c:pt idx="16">
                  <c:v>26.54232525465402</c:v>
                </c:pt>
                <c:pt idx="17">
                  <c:v>26.127091491634033</c:v>
                </c:pt>
                <c:pt idx="18" formatCode="General">
                  <c:v>25.7</c:v>
                </c:pt>
                <c:pt idx="19">
                  <c:v>25.4</c:v>
                </c:pt>
                <c:pt idx="20">
                  <c:v>25.2</c:v>
                </c:pt>
                <c:pt idx="21" formatCode="General">
                  <c:v>25.1</c:v>
                </c:pt>
                <c:pt idx="22" formatCode="General">
                  <c:v>24.1</c:v>
                </c:pt>
                <c:pt idx="23">
                  <c:v>24</c:v>
                </c:pt>
                <c:pt idx="24">
                  <c:v>23.9</c:v>
                </c:pt>
                <c:pt idx="25">
                  <c:v>23.7</c:v>
                </c:pt>
                <c:pt idx="26" formatCode="General">
                  <c:v>23.7</c:v>
                </c:pt>
                <c:pt idx="27" formatCode="General">
                  <c:v>23.7</c:v>
                </c:pt>
                <c:pt idx="28" formatCode="General">
                  <c:v>23.5</c:v>
                </c:pt>
                <c:pt idx="29" formatCode="General">
                  <c:v>23.3</c:v>
                </c:pt>
                <c:pt idx="30" formatCode="General">
                  <c:v>23.4</c:v>
                </c:pt>
                <c:pt idx="31" formatCode="General">
                  <c:v>23.5</c:v>
                </c:pt>
                <c:pt idx="32" formatCode="General">
                  <c:v>23.5</c:v>
                </c:pt>
                <c:pt idx="33" formatCode="General">
                  <c:v>23.4</c:v>
                </c:pt>
                <c:pt idx="34" formatCode="General">
                  <c:v>23.4</c:v>
                </c:pt>
              </c:numCache>
            </c:numRef>
          </c:val>
          <c:smooth val="0"/>
        </c:ser>
        <c:dLbls>
          <c:showLegendKey val="0"/>
          <c:showVal val="0"/>
          <c:showCatName val="0"/>
          <c:showSerName val="0"/>
          <c:showPercent val="0"/>
          <c:showBubbleSize val="0"/>
        </c:dLbls>
        <c:marker val="1"/>
        <c:smooth val="0"/>
        <c:axId val="398182768"/>
        <c:axId val="398183160"/>
      </c:lineChart>
      <c:catAx>
        <c:axId val="3981819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8182376"/>
        <c:crosses val="autoZero"/>
        <c:auto val="0"/>
        <c:lblAlgn val="ctr"/>
        <c:lblOffset val="100"/>
        <c:tickLblSkip val="1"/>
        <c:tickMarkSkip val="1"/>
        <c:noMultiLvlLbl val="0"/>
      </c:catAx>
      <c:valAx>
        <c:axId val="398182376"/>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8181984"/>
        <c:crosses val="autoZero"/>
        <c:crossBetween val="between"/>
      </c:valAx>
      <c:catAx>
        <c:axId val="398182768"/>
        <c:scaling>
          <c:orientation val="minMax"/>
        </c:scaling>
        <c:delete val="1"/>
        <c:axPos val="b"/>
        <c:numFmt formatCode="General" sourceLinked="1"/>
        <c:majorTickMark val="out"/>
        <c:minorTickMark val="none"/>
        <c:tickLblPos val="nextTo"/>
        <c:crossAx val="398183160"/>
        <c:crosses val="autoZero"/>
        <c:auto val="0"/>
        <c:lblAlgn val="ctr"/>
        <c:lblOffset val="100"/>
        <c:noMultiLvlLbl val="0"/>
      </c:catAx>
      <c:valAx>
        <c:axId val="398183160"/>
        <c:scaling>
          <c:orientation val="minMax"/>
          <c:min val="10"/>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8182768"/>
        <c:crosses val="max"/>
        <c:crossBetween val="between"/>
      </c:valAx>
      <c:spPr>
        <a:solidFill>
          <a:srgbClr val="FFFFFF"/>
        </a:solidFill>
        <a:ln w="12700">
          <a:solidFill>
            <a:srgbClr val="FFFFFF"/>
          </a:solidFill>
          <a:prstDash val="solid"/>
        </a:ln>
      </c:spPr>
    </c:plotArea>
    <c:legend>
      <c:legendPos val="r"/>
      <c:layout>
        <c:manualLayout>
          <c:xMode val="edge"/>
          <c:yMode val="edge"/>
          <c:x val="0.63674076652020706"/>
          <c:y val="0.18400610751681515"/>
          <c:w val="0.26749554095793282"/>
          <c:h val="0.19816016628494684"/>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24137931034483"/>
          <c:y val="0.10947379674526804"/>
          <c:w val="0.81517241379310346"/>
          <c:h val="0.8000008223692664"/>
        </c:manualLayout>
      </c:layout>
      <c:barChart>
        <c:barDir val="col"/>
        <c:grouping val="clustered"/>
        <c:varyColors val="0"/>
        <c:ser>
          <c:idx val="1"/>
          <c:order val="0"/>
          <c:tx>
            <c:strRef>
              <c:f>小学校・ｸﾞﾗﾌ!$AB$37</c:f>
              <c:strCache>
                <c:ptCount val="1"/>
                <c:pt idx="0">
                  <c:v>学級数</c:v>
                </c:pt>
              </c:strCache>
            </c:strRef>
          </c:tx>
          <c:spPr>
            <a:solidFill>
              <a:srgbClr val="CC99FF"/>
            </a:solidFill>
            <a:ln w="12700">
              <a:solidFill>
                <a:srgbClr val="000000"/>
              </a:solidFill>
              <a:prstDash val="solid"/>
            </a:ln>
          </c:spPr>
          <c:invertIfNegative val="0"/>
          <c:cat>
            <c:strRef>
              <c:f>小学校・ｸﾞﾗﾌ!$AA$38:$AA$72</c:f>
              <c:strCache>
                <c:ptCount val="35"/>
                <c:pt idx="0">
                  <c:v>30</c:v>
                </c:pt>
                <c:pt idx="1">
                  <c:v>35</c:v>
                </c:pt>
                <c:pt idx="2">
                  <c:v>40</c:v>
                </c:pt>
                <c:pt idx="3">
                  <c:v>45</c:v>
                </c:pt>
                <c:pt idx="4">
                  <c:v>50</c:v>
                </c:pt>
                <c:pt idx="5">
                  <c:v>55</c:v>
                </c:pt>
                <c:pt idx="6">
                  <c:v>60</c:v>
                </c:pt>
                <c:pt idx="7">
                  <c:v>元</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Cache>
            </c:strRef>
          </c:cat>
          <c:val>
            <c:numRef>
              <c:f>小学校・ｸﾞﾗﾌ!$AB$38:$AB$72</c:f>
              <c:numCache>
                <c:formatCode>#,##0_);[Red]\(#,##0\)</c:formatCode>
                <c:ptCount val="35"/>
                <c:pt idx="0">
                  <c:v>5418</c:v>
                </c:pt>
                <c:pt idx="1">
                  <c:v>6201</c:v>
                </c:pt>
                <c:pt idx="2">
                  <c:v>5715</c:v>
                </c:pt>
                <c:pt idx="3">
                  <c:v>5515</c:v>
                </c:pt>
                <c:pt idx="4">
                  <c:v>5501</c:v>
                </c:pt>
                <c:pt idx="5">
                  <c:v>6027</c:v>
                </c:pt>
                <c:pt idx="6">
                  <c:v>6195</c:v>
                </c:pt>
                <c:pt idx="7">
                  <c:v>6195</c:v>
                </c:pt>
                <c:pt idx="8">
                  <c:v>6237</c:v>
                </c:pt>
                <c:pt idx="9">
                  <c:v>6246</c:v>
                </c:pt>
                <c:pt idx="10">
                  <c:v>6179</c:v>
                </c:pt>
                <c:pt idx="11">
                  <c:v>6109</c:v>
                </c:pt>
                <c:pt idx="12">
                  <c:v>6027</c:v>
                </c:pt>
                <c:pt idx="13">
                  <c:v>5976</c:v>
                </c:pt>
                <c:pt idx="14">
                  <c:v>5877</c:v>
                </c:pt>
                <c:pt idx="15">
                  <c:v>5756</c:v>
                </c:pt>
                <c:pt idx="16">
                  <c:v>5694</c:v>
                </c:pt>
                <c:pt idx="17">
                  <c:v>5618</c:v>
                </c:pt>
                <c:pt idx="18">
                  <c:v>5542</c:v>
                </c:pt>
                <c:pt idx="19">
                  <c:v>5505</c:v>
                </c:pt>
                <c:pt idx="20" formatCode="#,##0">
                  <c:v>5448</c:v>
                </c:pt>
                <c:pt idx="21" formatCode="#,##0">
                  <c:v>5421</c:v>
                </c:pt>
                <c:pt idx="22">
                  <c:v>5575</c:v>
                </c:pt>
                <c:pt idx="23">
                  <c:v>5552</c:v>
                </c:pt>
                <c:pt idx="24">
                  <c:v>5571</c:v>
                </c:pt>
                <c:pt idx="25">
                  <c:v>5541</c:v>
                </c:pt>
                <c:pt idx="26">
                  <c:v>5520</c:v>
                </c:pt>
                <c:pt idx="27">
                  <c:v>5480</c:v>
                </c:pt>
                <c:pt idx="28">
                  <c:v>5494</c:v>
                </c:pt>
                <c:pt idx="29">
                  <c:v>5396</c:v>
                </c:pt>
                <c:pt idx="30">
                  <c:v>5295</c:v>
                </c:pt>
                <c:pt idx="31">
                  <c:v>5200</c:v>
                </c:pt>
                <c:pt idx="32">
                  <c:v>5159</c:v>
                </c:pt>
                <c:pt idx="33" formatCode="General">
                  <c:v>5109</c:v>
                </c:pt>
                <c:pt idx="34" formatCode="General">
                  <c:v>5060</c:v>
                </c:pt>
              </c:numCache>
            </c:numRef>
          </c:val>
        </c:ser>
        <c:dLbls>
          <c:showLegendKey val="0"/>
          <c:showVal val="0"/>
          <c:showCatName val="0"/>
          <c:showSerName val="0"/>
          <c:showPercent val="0"/>
          <c:showBubbleSize val="0"/>
        </c:dLbls>
        <c:gapWidth val="25"/>
        <c:axId val="398573680"/>
        <c:axId val="398574072"/>
      </c:barChart>
      <c:lineChart>
        <c:grouping val="standard"/>
        <c:varyColors val="0"/>
        <c:ser>
          <c:idx val="0"/>
          <c:order val="1"/>
          <c:tx>
            <c:strRef>
              <c:f>小学校・ｸﾞﾗﾌ!$AC$37</c:f>
              <c:strCache>
                <c:ptCount val="1"/>
                <c:pt idx="0">
                  <c:v>本務教員</c:v>
                </c:pt>
              </c:strCache>
            </c:strRef>
          </c:tx>
          <c:spPr>
            <a:ln w="25400">
              <a:solidFill>
                <a:srgbClr val="000000"/>
              </a:solidFill>
              <a:prstDash val="solid"/>
            </a:ln>
          </c:spPr>
          <c:marker>
            <c:symbol val="square"/>
            <c:size val="5"/>
            <c:spPr>
              <a:solidFill>
                <a:srgbClr val="000000"/>
              </a:solidFill>
              <a:ln w="9525">
                <a:noFill/>
              </a:ln>
            </c:spPr>
          </c:marker>
          <c:cat>
            <c:strRef>
              <c:f>小学校・ｸﾞﾗﾌ!$AA$38:$AA$72</c:f>
              <c:strCache>
                <c:ptCount val="35"/>
                <c:pt idx="0">
                  <c:v>30</c:v>
                </c:pt>
                <c:pt idx="1">
                  <c:v>35</c:v>
                </c:pt>
                <c:pt idx="2">
                  <c:v>40</c:v>
                </c:pt>
                <c:pt idx="3">
                  <c:v>45</c:v>
                </c:pt>
                <c:pt idx="4">
                  <c:v>50</c:v>
                </c:pt>
                <c:pt idx="5">
                  <c:v>55</c:v>
                </c:pt>
                <c:pt idx="6">
                  <c:v>60</c:v>
                </c:pt>
                <c:pt idx="7">
                  <c:v>元</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Cache>
            </c:strRef>
          </c:cat>
          <c:val>
            <c:numRef>
              <c:f>小学校・ｸﾞﾗﾌ!$AC$38:$AC$72</c:f>
              <c:numCache>
                <c:formatCode>#,##0_);[Red]\(#,##0\)</c:formatCode>
                <c:ptCount val="35"/>
                <c:pt idx="0">
                  <c:v>6826</c:v>
                </c:pt>
                <c:pt idx="1">
                  <c:v>7310</c:v>
                </c:pt>
                <c:pt idx="2">
                  <c:v>6853</c:v>
                </c:pt>
                <c:pt idx="3">
                  <c:v>6954</c:v>
                </c:pt>
                <c:pt idx="4">
                  <c:v>6996</c:v>
                </c:pt>
                <c:pt idx="5">
                  <c:v>7752</c:v>
                </c:pt>
                <c:pt idx="6">
                  <c:v>8097</c:v>
                </c:pt>
                <c:pt idx="7">
                  <c:v>8373</c:v>
                </c:pt>
                <c:pt idx="8">
                  <c:v>8445</c:v>
                </c:pt>
                <c:pt idx="9">
                  <c:v>8561</c:v>
                </c:pt>
                <c:pt idx="10">
                  <c:v>8518</c:v>
                </c:pt>
                <c:pt idx="11">
                  <c:v>8522</c:v>
                </c:pt>
                <c:pt idx="12">
                  <c:v>8478</c:v>
                </c:pt>
                <c:pt idx="13">
                  <c:v>8471</c:v>
                </c:pt>
                <c:pt idx="14">
                  <c:v>8409</c:v>
                </c:pt>
                <c:pt idx="15">
                  <c:v>8271</c:v>
                </c:pt>
                <c:pt idx="16">
                  <c:v>8199</c:v>
                </c:pt>
                <c:pt idx="17">
                  <c:v>8145</c:v>
                </c:pt>
                <c:pt idx="18">
                  <c:v>8100</c:v>
                </c:pt>
                <c:pt idx="19">
                  <c:v>8074</c:v>
                </c:pt>
                <c:pt idx="20" formatCode="#,##0">
                  <c:v>8108</c:v>
                </c:pt>
                <c:pt idx="21" formatCode="#,##0">
                  <c:v>8180</c:v>
                </c:pt>
                <c:pt idx="22">
                  <c:v>8233</c:v>
                </c:pt>
                <c:pt idx="23">
                  <c:v>8265</c:v>
                </c:pt>
                <c:pt idx="24">
                  <c:v>8284</c:v>
                </c:pt>
                <c:pt idx="25">
                  <c:v>8286</c:v>
                </c:pt>
                <c:pt idx="26">
                  <c:v>8233</c:v>
                </c:pt>
                <c:pt idx="27">
                  <c:v>8231</c:v>
                </c:pt>
                <c:pt idx="28">
                  <c:v>8255</c:v>
                </c:pt>
                <c:pt idx="29">
                  <c:v>8179</c:v>
                </c:pt>
                <c:pt idx="30">
                  <c:v>8117</c:v>
                </c:pt>
                <c:pt idx="31">
                  <c:v>7984</c:v>
                </c:pt>
                <c:pt idx="32">
                  <c:v>7957</c:v>
                </c:pt>
                <c:pt idx="33" formatCode="General">
                  <c:v>7928</c:v>
                </c:pt>
                <c:pt idx="34" formatCode="General">
                  <c:v>7888</c:v>
                </c:pt>
              </c:numCache>
            </c:numRef>
          </c:val>
          <c:smooth val="0"/>
        </c:ser>
        <c:dLbls>
          <c:showLegendKey val="0"/>
          <c:showVal val="0"/>
          <c:showCatName val="0"/>
          <c:showSerName val="0"/>
          <c:showPercent val="0"/>
          <c:showBubbleSize val="0"/>
        </c:dLbls>
        <c:marker val="1"/>
        <c:smooth val="0"/>
        <c:axId val="398573680"/>
        <c:axId val="398574072"/>
      </c:lineChart>
      <c:lineChart>
        <c:grouping val="standard"/>
        <c:varyColors val="0"/>
        <c:ser>
          <c:idx val="2"/>
          <c:order val="2"/>
          <c:tx>
            <c:strRef>
              <c:f>小学校・ｸﾞﾗﾌ!$AD$37</c:f>
              <c:strCache>
                <c:ptCount val="1"/>
                <c:pt idx="0">
                  <c:v>学校数</c:v>
                </c:pt>
              </c:strCache>
            </c:strRef>
          </c:tx>
          <c:spPr>
            <a:ln w="25400">
              <a:solidFill>
                <a:srgbClr val="000000"/>
              </a:solidFill>
              <a:prstDash val="solid"/>
            </a:ln>
          </c:spPr>
          <c:marker>
            <c:symbol val="triangle"/>
            <c:size val="6"/>
            <c:spPr>
              <a:solidFill>
                <a:srgbClr val="000000"/>
              </a:solidFill>
              <a:ln w="9525">
                <a:noFill/>
              </a:ln>
            </c:spPr>
          </c:marker>
          <c:cat>
            <c:strRef>
              <c:f>小学校・ｸﾞﾗﾌ!$AA$38:$AA$72</c:f>
              <c:strCache>
                <c:ptCount val="35"/>
                <c:pt idx="0">
                  <c:v>30</c:v>
                </c:pt>
                <c:pt idx="1">
                  <c:v>35</c:v>
                </c:pt>
                <c:pt idx="2">
                  <c:v>40</c:v>
                </c:pt>
                <c:pt idx="3">
                  <c:v>45</c:v>
                </c:pt>
                <c:pt idx="4">
                  <c:v>50</c:v>
                </c:pt>
                <c:pt idx="5">
                  <c:v>55</c:v>
                </c:pt>
                <c:pt idx="6">
                  <c:v>60</c:v>
                </c:pt>
                <c:pt idx="7">
                  <c:v>元</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Cache>
            </c:strRef>
          </c:cat>
          <c:val>
            <c:numRef>
              <c:f>小学校・ｸﾞﾗﾌ!$AD$38:$AD$72</c:f>
              <c:numCache>
                <c:formatCode>0_);[Red]\(0\)</c:formatCode>
                <c:ptCount val="35"/>
                <c:pt idx="0">
                  <c:v>549</c:v>
                </c:pt>
                <c:pt idx="1">
                  <c:v>553</c:v>
                </c:pt>
                <c:pt idx="2">
                  <c:v>541</c:v>
                </c:pt>
                <c:pt idx="3">
                  <c:v>471</c:v>
                </c:pt>
                <c:pt idx="4">
                  <c:v>458</c:v>
                </c:pt>
                <c:pt idx="5">
                  <c:v>464</c:v>
                </c:pt>
                <c:pt idx="6">
                  <c:v>470</c:v>
                </c:pt>
                <c:pt idx="7">
                  <c:v>471</c:v>
                </c:pt>
                <c:pt idx="8">
                  <c:v>471</c:v>
                </c:pt>
                <c:pt idx="9">
                  <c:v>475</c:v>
                </c:pt>
                <c:pt idx="10">
                  <c:v>476</c:v>
                </c:pt>
                <c:pt idx="11">
                  <c:v>474</c:v>
                </c:pt>
                <c:pt idx="12">
                  <c:v>473</c:v>
                </c:pt>
                <c:pt idx="13">
                  <c:v>475</c:v>
                </c:pt>
                <c:pt idx="14">
                  <c:v>476</c:v>
                </c:pt>
                <c:pt idx="15">
                  <c:v>476</c:v>
                </c:pt>
                <c:pt idx="16">
                  <c:v>474</c:v>
                </c:pt>
                <c:pt idx="17">
                  <c:v>471</c:v>
                </c:pt>
                <c:pt idx="18">
                  <c:v>470</c:v>
                </c:pt>
                <c:pt idx="19">
                  <c:v>471</c:v>
                </c:pt>
                <c:pt idx="20">
                  <c:v>469</c:v>
                </c:pt>
                <c:pt idx="21">
                  <c:v>469</c:v>
                </c:pt>
                <c:pt idx="22">
                  <c:v>467</c:v>
                </c:pt>
                <c:pt idx="23">
                  <c:v>466</c:v>
                </c:pt>
                <c:pt idx="24">
                  <c:v>465</c:v>
                </c:pt>
                <c:pt idx="25">
                  <c:v>463</c:v>
                </c:pt>
                <c:pt idx="26" formatCode="General">
                  <c:v>457</c:v>
                </c:pt>
                <c:pt idx="27" formatCode="General">
                  <c:v>456</c:v>
                </c:pt>
                <c:pt idx="28" formatCode="General">
                  <c:v>455</c:v>
                </c:pt>
                <c:pt idx="29" formatCode="General">
                  <c:v>449</c:v>
                </c:pt>
                <c:pt idx="30" formatCode="General">
                  <c:v>438</c:v>
                </c:pt>
                <c:pt idx="31" formatCode="General">
                  <c:v>419</c:v>
                </c:pt>
                <c:pt idx="32" formatCode="General">
                  <c:v>409</c:v>
                </c:pt>
                <c:pt idx="33" formatCode="General">
                  <c:v>404</c:v>
                </c:pt>
                <c:pt idx="34" formatCode="General">
                  <c:v>399</c:v>
                </c:pt>
              </c:numCache>
            </c:numRef>
          </c:val>
          <c:smooth val="0"/>
        </c:ser>
        <c:dLbls>
          <c:showLegendKey val="0"/>
          <c:showVal val="0"/>
          <c:showCatName val="0"/>
          <c:showSerName val="0"/>
          <c:showPercent val="0"/>
          <c:showBubbleSize val="0"/>
        </c:dLbls>
        <c:marker val="1"/>
        <c:smooth val="0"/>
        <c:axId val="398574464"/>
        <c:axId val="398574856"/>
      </c:lineChart>
      <c:catAx>
        <c:axId val="398573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8574072"/>
        <c:crosses val="autoZero"/>
        <c:auto val="0"/>
        <c:lblAlgn val="ctr"/>
        <c:lblOffset val="100"/>
        <c:tickLblSkip val="1"/>
        <c:tickMarkSkip val="1"/>
        <c:noMultiLvlLbl val="0"/>
      </c:catAx>
      <c:valAx>
        <c:axId val="398574072"/>
        <c:scaling>
          <c:orientation val="minMax"/>
          <c:max val="100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8573680"/>
        <c:crosses val="autoZero"/>
        <c:crossBetween val="between"/>
        <c:majorUnit val="1000"/>
        <c:minorUnit val="1000"/>
      </c:valAx>
      <c:catAx>
        <c:axId val="398574464"/>
        <c:scaling>
          <c:orientation val="minMax"/>
        </c:scaling>
        <c:delete val="1"/>
        <c:axPos val="b"/>
        <c:numFmt formatCode="General" sourceLinked="1"/>
        <c:majorTickMark val="out"/>
        <c:minorTickMark val="none"/>
        <c:tickLblPos val="nextTo"/>
        <c:crossAx val="398574856"/>
        <c:crosses val="autoZero"/>
        <c:auto val="0"/>
        <c:lblAlgn val="ctr"/>
        <c:lblOffset val="100"/>
        <c:noMultiLvlLbl val="0"/>
      </c:catAx>
      <c:valAx>
        <c:axId val="398574856"/>
        <c:scaling>
          <c:orientation val="minMax"/>
          <c:max val="1000"/>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8574464"/>
        <c:crosses val="max"/>
        <c:crossBetween val="between"/>
        <c:majorUnit val="200"/>
        <c:minorUnit val="2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中学校・ｸﾞﾗﾌ!#REF!</c:v>
          </c:tx>
          <c:spPr>
            <a:ln w="25400">
              <a:solidFill>
                <a:srgbClr val="000080"/>
              </a:solidFill>
              <a:prstDash val="solid"/>
            </a:ln>
          </c:spPr>
          <c:marker>
            <c:symbol val="none"/>
          </c:marker>
          <c:val>
            <c:numLit>
              <c:formatCode>General</c:formatCode>
              <c:ptCount val="1"/>
              <c:pt idx="0">
                <c:v>0</c:v>
              </c:pt>
            </c:numLit>
          </c:val>
          <c:smooth val="0"/>
        </c:ser>
        <c:ser>
          <c:idx val="1"/>
          <c:order val="1"/>
          <c:tx>
            <c:v>中学校・ｸﾞﾗﾌ!#REF!</c:v>
          </c:tx>
          <c:spPr>
            <a:ln w="25400">
              <a:solidFill>
                <a:srgbClr val="FF00FF"/>
              </a:solidFill>
              <a:prstDash val="lgDashDot"/>
            </a:ln>
          </c:spPr>
          <c:marker>
            <c:symbol val="none"/>
          </c:marker>
          <c:val>
            <c:numLit>
              <c:formatCode>General</c:formatCode>
              <c:ptCount val="1"/>
              <c:pt idx="0">
                <c:v>0</c:v>
              </c:pt>
            </c:numLit>
          </c:val>
          <c:smooth val="0"/>
        </c:ser>
        <c:ser>
          <c:idx val="2"/>
          <c:order val="2"/>
          <c:tx>
            <c:v>中学校・ｸﾞﾗﾌ!#REF!</c:v>
          </c:tx>
          <c:spPr>
            <a:ln w="12700">
              <a:solidFill>
                <a:srgbClr val="FFFF00"/>
              </a:solidFill>
              <a:prstDash val="solid"/>
            </a:ln>
          </c:spPr>
          <c:marker>
            <c:symbol val="none"/>
          </c:marker>
          <c:val>
            <c:numLit>
              <c:formatCode>General</c:formatCode>
              <c:ptCount val="1"/>
              <c:pt idx="0">
                <c:v>0</c:v>
              </c:pt>
            </c:numLit>
          </c:val>
          <c:smooth val="0"/>
        </c:ser>
        <c:dLbls>
          <c:showLegendKey val="0"/>
          <c:showVal val="0"/>
          <c:showCatName val="0"/>
          <c:showSerName val="0"/>
          <c:showPercent val="0"/>
          <c:showBubbleSize val="0"/>
        </c:dLbls>
        <c:smooth val="0"/>
        <c:axId val="398716984"/>
        <c:axId val="398717376"/>
      </c:lineChart>
      <c:catAx>
        <c:axId val="398716984"/>
        <c:scaling>
          <c:orientation val="minMax"/>
        </c:scaling>
        <c:delete val="1"/>
        <c:axPos val="b"/>
        <c:majorTickMark val="out"/>
        <c:minorTickMark val="none"/>
        <c:tickLblPos val="nextTo"/>
        <c:crossAx val="398717376"/>
        <c:crosses val="autoZero"/>
        <c:auto val="1"/>
        <c:lblAlgn val="ctr"/>
        <c:lblOffset val="100"/>
        <c:noMultiLvlLbl val="0"/>
      </c:catAx>
      <c:valAx>
        <c:axId val="398717376"/>
        <c:scaling>
          <c:orientation val="minMax"/>
          <c:min val="4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明朝"/>
                <a:ea typeface="ＭＳ Ｐ明朝"/>
                <a:cs typeface="ＭＳ Ｐ明朝"/>
              </a:defRPr>
            </a:pPr>
            <a:endParaRPr lang="ja-JP"/>
          </a:p>
        </c:txPr>
        <c:crossAx val="398716984"/>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中学校・ｸﾞﾗﾌ!#REF!</c:v>
          </c:tx>
          <c:spPr>
            <a:ln w="25400">
              <a:solidFill>
                <a:srgbClr val="000000"/>
              </a:solidFill>
              <a:prstDash val="solid"/>
            </a:ln>
          </c:spPr>
          <c:marker>
            <c:symbol val="none"/>
          </c:marker>
          <c:val>
            <c:numLit>
              <c:formatCode>General</c:formatCode>
              <c:ptCount val="1"/>
              <c:pt idx="0">
                <c:v>0</c:v>
              </c:pt>
            </c:numLit>
          </c:val>
          <c:smooth val="0"/>
        </c:ser>
        <c:dLbls>
          <c:showLegendKey val="0"/>
          <c:showVal val="0"/>
          <c:showCatName val="0"/>
          <c:showSerName val="0"/>
          <c:showPercent val="0"/>
          <c:showBubbleSize val="0"/>
        </c:dLbls>
        <c:smooth val="0"/>
        <c:axId val="398718160"/>
        <c:axId val="398718552"/>
      </c:lineChart>
      <c:catAx>
        <c:axId val="398718160"/>
        <c:scaling>
          <c:orientation val="minMax"/>
        </c:scaling>
        <c:delete val="1"/>
        <c:axPos val="b"/>
        <c:majorTickMark val="out"/>
        <c:minorTickMark val="none"/>
        <c:tickLblPos val="nextTo"/>
        <c:crossAx val="398718552"/>
        <c:crosses val="autoZero"/>
        <c:auto val="1"/>
        <c:lblAlgn val="ctr"/>
        <c:lblOffset val="100"/>
        <c:noMultiLvlLbl val="0"/>
      </c:catAx>
      <c:valAx>
        <c:axId val="398718552"/>
        <c:scaling>
          <c:orientation val="minMax"/>
          <c:min val="400"/>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明朝"/>
                <a:ea typeface="ＭＳ Ｐ明朝"/>
                <a:cs typeface="ＭＳ Ｐ明朝"/>
              </a:defRPr>
            </a:pPr>
            <a:endParaRPr lang="ja-JP"/>
          </a:p>
        </c:txPr>
        <c:crossAx val="398718160"/>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中学校・ｸﾞﾗﾌ!#REF!</c:v>
          </c:tx>
          <c:spPr>
            <a:ln w="25400">
              <a:solidFill>
                <a:srgbClr val="000080"/>
              </a:solidFill>
              <a:prstDash val="solid"/>
            </a:ln>
          </c:spPr>
          <c:marker>
            <c:symbol val="none"/>
          </c:marker>
          <c:val>
            <c:numLit>
              <c:formatCode>General</c:formatCode>
              <c:ptCount val="1"/>
              <c:pt idx="0">
                <c:v>0</c:v>
              </c:pt>
            </c:numLit>
          </c:val>
          <c:smooth val="0"/>
        </c:ser>
        <c:ser>
          <c:idx val="1"/>
          <c:order val="1"/>
          <c:tx>
            <c:v>中学校・ｸﾞﾗﾌ!#REF!</c:v>
          </c:tx>
          <c:spPr>
            <a:ln w="25400">
              <a:solidFill>
                <a:srgbClr val="FF00FF"/>
              </a:solidFill>
              <a:prstDash val="lgDashDot"/>
            </a:ln>
          </c:spPr>
          <c:marker>
            <c:symbol val="none"/>
          </c:marker>
          <c:val>
            <c:numLit>
              <c:formatCode>General</c:formatCode>
              <c:ptCount val="1"/>
              <c:pt idx="0">
                <c:v>0</c:v>
              </c:pt>
            </c:numLit>
          </c:val>
          <c:smooth val="0"/>
        </c:ser>
        <c:dLbls>
          <c:showLegendKey val="0"/>
          <c:showVal val="0"/>
          <c:showCatName val="0"/>
          <c:showSerName val="0"/>
          <c:showPercent val="0"/>
          <c:showBubbleSize val="0"/>
        </c:dLbls>
        <c:smooth val="0"/>
        <c:axId val="398573288"/>
        <c:axId val="398572896"/>
      </c:lineChart>
      <c:catAx>
        <c:axId val="3985732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明朝"/>
                <a:ea typeface="ＭＳ Ｐ明朝"/>
                <a:cs typeface="ＭＳ Ｐ明朝"/>
              </a:defRPr>
            </a:pPr>
            <a:endParaRPr lang="ja-JP"/>
          </a:p>
        </c:txPr>
        <c:crossAx val="398572896"/>
        <c:crosses val="autoZero"/>
        <c:auto val="1"/>
        <c:lblAlgn val="ctr"/>
        <c:lblOffset val="100"/>
        <c:tickLblSkip val="1"/>
        <c:tickMarkSkip val="1"/>
        <c:noMultiLvlLbl val="0"/>
      </c:catAx>
      <c:valAx>
        <c:axId val="398572896"/>
        <c:scaling>
          <c:orientation val="minMax"/>
          <c:min val="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明朝"/>
                <a:ea typeface="ＭＳ Ｐ明朝"/>
                <a:cs typeface="ＭＳ Ｐ明朝"/>
              </a:defRPr>
            </a:pPr>
            <a:endParaRPr lang="ja-JP"/>
          </a:p>
        </c:txPr>
        <c:crossAx val="398573288"/>
        <c:crosses val="autoZero"/>
        <c:crossBetween val="between"/>
        <c:majorUnit val="1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97244648629474"/>
          <c:y val="8.2802719452294518E-2"/>
          <c:w val="0.83011105708240962"/>
          <c:h val="0.82802719452294515"/>
        </c:manualLayout>
      </c:layout>
      <c:barChart>
        <c:barDir val="col"/>
        <c:grouping val="stacked"/>
        <c:varyColors val="0"/>
        <c:ser>
          <c:idx val="1"/>
          <c:order val="0"/>
          <c:tx>
            <c:strRef>
              <c:f>中学校・ｸﾞﾗﾌ!$X$1</c:f>
              <c:strCache>
                <c:ptCount val="1"/>
                <c:pt idx="0">
                  <c:v>（男）</c:v>
                </c:pt>
              </c:strCache>
            </c:strRef>
          </c:tx>
          <c:spPr>
            <a:solidFill>
              <a:srgbClr val="33CCCC"/>
            </a:solidFill>
            <a:ln w="12700">
              <a:solidFill>
                <a:srgbClr val="000000"/>
              </a:solidFill>
              <a:prstDash val="solid"/>
            </a:ln>
          </c:spPr>
          <c:invertIfNegative val="0"/>
          <c:cat>
            <c:strRef>
              <c:f>中学校・ｸﾞﾗﾌ!$W$2:$W$36</c:f>
              <c:strCache>
                <c:ptCount val="35"/>
                <c:pt idx="0">
                  <c:v>30</c:v>
                </c:pt>
                <c:pt idx="1">
                  <c:v>35</c:v>
                </c:pt>
                <c:pt idx="2">
                  <c:v>40</c:v>
                </c:pt>
                <c:pt idx="3">
                  <c:v>45</c:v>
                </c:pt>
                <c:pt idx="4">
                  <c:v>50</c:v>
                </c:pt>
                <c:pt idx="5">
                  <c:v>55</c:v>
                </c:pt>
                <c:pt idx="6">
                  <c:v>60</c:v>
                </c:pt>
                <c:pt idx="7">
                  <c:v>元</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Cache>
            </c:strRef>
          </c:cat>
          <c:val>
            <c:numRef>
              <c:f>中学校・ｸﾞﾗﾌ!$X$2:$X$36</c:f>
              <c:numCache>
                <c:formatCode>#,##0_);[Red]\(#,##0\)</c:formatCode>
                <c:ptCount val="35"/>
                <c:pt idx="0">
                  <c:v>59316</c:v>
                </c:pt>
                <c:pt idx="1">
                  <c:v>56059</c:v>
                </c:pt>
                <c:pt idx="2">
                  <c:v>66409</c:v>
                </c:pt>
                <c:pt idx="3">
                  <c:v>51600</c:v>
                </c:pt>
                <c:pt idx="4">
                  <c:v>45729</c:v>
                </c:pt>
                <c:pt idx="5">
                  <c:v>44242</c:v>
                </c:pt>
                <c:pt idx="6">
                  <c:v>51088</c:v>
                </c:pt>
                <c:pt idx="7">
                  <c:v>51900</c:v>
                </c:pt>
                <c:pt idx="8">
                  <c:v>51299</c:v>
                </c:pt>
                <c:pt idx="9">
                  <c:v>50915</c:v>
                </c:pt>
                <c:pt idx="10">
                  <c:v>50328</c:v>
                </c:pt>
                <c:pt idx="11">
                  <c:v>49436</c:v>
                </c:pt>
                <c:pt idx="12">
                  <c:v>48167</c:v>
                </c:pt>
                <c:pt idx="13">
                  <c:v>47632</c:v>
                </c:pt>
                <c:pt idx="14">
                  <c:v>47062</c:v>
                </c:pt>
                <c:pt idx="15">
                  <c:v>46618</c:v>
                </c:pt>
                <c:pt idx="16">
                  <c:v>45268</c:v>
                </c:pt>
                <c:pt idx="17">
                  <c:v>43939</c:v>
                </c:pt>
                <c:pt idx="18">
                  <c:v>42382</c:v>
                </c:pt>
                <c:pt idx="19">
                  <c:v>40918</c:v>
                </c:pt>
                <c:pt idx="20">
                  <c:v>39240</c:v>
                </c:pt>
                <c:pt idx="21">
                  <c:v>37754</c:v>
                </c:pt>
                <c:pt idx="22">
                  <c:v>36560</c:v>
                </c:pt>
                <c:pt idx="23">
                  <c:v>35758</c:v>
                </c:pt>
                <c:pt idx="24">
                  <c:v>34861</c:v>
                </c:pt>
                <c:pt idx="25">
                  <c:v>34528</c:v>
                </c:pt>
                <c:pt idx="26">
                  <c:v>33998</c:v>
                </c:pt>
                <c:pt idx="27">
                  <c:v>33901</c:v>
                </c:pt>
                <c:pt idx="28">
                  <c:v>33495</c:v>
                </c:pt>
                <c:pt idx="29">
                  <c:v>33368</c:v>
                </c:pt>
                <c:pt idx="30">
                  <c:v>33470</c:v>
                </c:pt>
                <c:pt idx="31">
                  <c:v>33386</c:v>
                </c:pt>
                <c:pt idx="32">
                  <c:v>33174</c:v>
                </c:pt>
                <c:pt idx="33" formatCode="General">
                  <c:v>32687</c:v>
                </c:pt>
                <c:pt idx="34" formatCode="General">
                  <c:v>32149</c:v>
                </c:pt>
              </c:numCache>
            </c:numRef>
          </c:val>
        </c:ser>
        <c:ser>
          <c:idx val="0"/>
          <c:order val="1"/>
          <c:tx>
            <c:strRef>
              <c:f>中学校・ｸﾞﾗﾌ!$Y$1</c:f>
              <c:strCache>
                <c:ptCount val="1"/>
                <c:pt idx="0">
                  <c:v>（女）</c:v>
                </c:pt>
              </c:strCache>
            </c:strRef>
          </c:tx>
          <c:spPr>
            <a:solidFill>
              <a:srgbClr val="FFDE75"/>
            </a:solidFill>
            <a:ln w="12700">
              <a:solidFill>
                <a:srgbClr val="000000"/>
              </a:solidFill>
              <a:prstDash val="solid"/>
            </a:ln>
          </c:spPr>
          <c:invertIfNegative val="0"/>
          <c:cat>
            <c:strRef>
              <c:f>中学校・ｸﾞﾗﾌ!$W$2:$W$36</c:f>
              <c:strCache>
                <c:ptCount val="35"/>
                <c:pt idx="0">
                  <c:v>30</c:v>
                </c:pt>
                <c:pt idx="1">
                  <c:v>35</c:v>
                </c:pt>
                <c:pt idx="2">
                  <c:v>40</c:v>
                </c:pt>
                <c:pt idx="3">
                  <c:v>45</c:v>
                </c:pt>
                <c:pt idx="4">
                  <c:v>50</c:v>
                </c:pt>
                <c:pt idx="5">
                  <c:v>55</c:v>
                </c:pt>
                <c:pt idx="6">
                  <c:v>60</c:v>
                </c:pt>
                <c:pt idx="7">
                  <c:v>元</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Cache>
            </c:strRef>
          </c:cat>
          <c:val>
            <c:numRef>
              <c:f>中学校・ｸﾞﾗﾌ!$Y$2:$Y$36</c:f>
              <c:numCache>
                <c:formatCode>#,##0_);[Red]\(#,##0\)</c:formatCode>
                <c:ptCount val="35"/>
                <c:pt idx="0">
                  <c:v>57118</c:v>
                </c:pt>
                <c:pt idx="1">
                  <c:v>53250</c:v>
                </c:pt>
                <c:pt idx="2">
                  <c:v>64436</c:v>
                </c:pt>
                <c:pt idx="3">
                  <c:v>49163</c:v>
                </c:pt>
                <c:pt idx="4">
                  <c:v>43579</c:v>
                </c:pt>
                <c:pt idx="5">
                  <c:v>42468</c:v>
                </c:pt>
                <c:pt idx="6">
                  <c:v>48799</c:v>
                </c:pt>
                <c:pt idx="7">
                  <c:v>49549</c:v>
                </c:pt>
                <c:pt idx="8">
                  <c:v>48503</c:v>
                </c:pt>
                <c:pt idx="9">
                  <c:v>48013</c:v>
                </c:pt>
                <c:pt idx="10">
                  <c:v>47647</c:v>
                </c:pt>
                <c:pt idx="11">
                  <c:v>46971</c:v>
                </c:pt>
                <c:pt idx="12">
                  <c:v>46183</c:v>
                </c:pt>
                <c:pt idx="13">
                  <c:v>45642</c:v>
                </c:pt>
                <c:pt idx="14">
                  <c:v>45436</c:v>
                </c:pt>
                <c:pt idx="15">
                  <c:v>44730</c:v>
                </c:pt>
                <c:pt idx="16">
                  <c:v>43394</c:v>
                </c:pt>
                <c:pt idx="17">
                  <c:v>41756</c:v>
                </c:pt>
                <c:pt idx="18">
                  <c:v>40216</c:v>
                </c:pt>
                <c:pt idx="19">
                  <c:v>38706</c:v>
                </c:pt>
                <c:pt idx="20">
                  <c:v>37291</c:v>
                </c:pt>
                <c:pt idx="21">
                  <c:v>35648</c:v>
                </c:pt>
                <c:pt idx="22">
                  <c:v>34796</c:v>
                </c:pt>
                <c:pt idx="23">
                  <c:v>34202</c:v>
                </c:pt>
                <c:pt idx="24">
                  <c:v>33538</c:v>
                </c:pt>
                <c:pt idx="25">
                  <c:v>33164</c:v>
                </c:pt>
                <c:pt idx="26">
                  <c:v>32634</c:v>
                </c:pt>
                <c:pt idx="27">
                  <c:v>32605</c:v>
                </c:pt>
                <c:pt idx="28">
                  <c:v>31985</c:v>
                </c:pt>
                <c:pt idx="29">
                  <c:v>31695</c:v>
                </c:pt>
                <c:pt idx="30">
                  <c:v>31436</c:v>
                </c:pt>
                <c:pt idx="31">
                  <c:v>31476</c:v>
                </c:pt>
                <c:pt idx="32">
                  <c:v>31325</c:v>
                </c:pt>
                <c:pt idx="33" formatCode="General">
                  <c:v>31095</c:v>
                </c:pt>
                <c:pt idx="34" formatCode="General">
                  <c:v>30706</c:v>
                </c:pt>
              </c:numCache>
            </c:numRef>
          </c:val>
        </c:ser>
        <c:dLbls>
          <c:showLegendKey val="0"/>
          <c:showVal val="0"/>
          <c:showCatName val="0"/>
          <c:showSerName val="0"/>
          <c:showPercent val="0"/>
          <c:showBubbleSize val="0"/>
        </c:dLbls>
        <c:gapWidth val="25"/>
        <c:overlap val="100"/>
        <c:axId val="398716592"/>
        <c:axId val="398719336"/>
      </c:barChart>
      <c:lineChart>
        <c:grouping val="standard"/>
        <c:varyColors val="0"/>
        <c:ser>
          <c:idx val="2"/>
          <c:order val="2"/>
          <c:tx>
            <c:strRef>
              <c:f>中学校・ｸﾞﾗﾌ!$Z$1</c:f>
              <c:strCache>
                <c:ptCount val="1"/>
                <c:pt idx="0">
                  <c:v>教員１人当り生徒数</c:v>
                </c:pt>
              </c:strCache>
            </c:strRef>
          </c:tx>
          <c:spPr>
            <a:ln w="25400">
              <a:solidFill>
                <a:srgbClr val="000000"/>
              </a:solidFill>
              <a:prstDash val="solid"/>
            </a:ln>
          </c:spPr>
          <c:marker>
            <c:symbol val="triangle"/>
            <c:size val="6"/>
            <c:spPr>
              <a:solidFill>
                <a:srgbClr val="000000"/>
              </a:solidFill>
              <a:ln w="9525">
                <a:noFill/>
              </a:ln>
            </c:spPr>
          </c:marker>
          <c:cat>
            <c:strRef>
              <c:f>中学校・ｸﾞﾗﾌ!$W$2:$W$36</c:f>
              <c:strCache>
                <c:ptCount val="35"/>
                <c:pt idx="0">
                  <c:v>30</c:v>
                </c:pt>
                <c:pt idx="1">
                  <c:v>35</c:v>
                </c:pt>
                <c:pt idx="2">
                  <c:v>40</c:v>
                </c:pt>
                <c:pt idx="3">
                  <c:v>45</c:v>
                </c:pt>
                <c:pt idx="4">
                  <c:v>50</c:v>
                </c:pt>
                <c:pt idx="5">
                  <c:v>55</c:v>
                </c:pt>
                <c:pt idx="6">
                  <c:v>60</c:v>
                </c:pt>
                <c:pt idx="7">
                  <c:v>元</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Cache>
            </c:strRef>
          </c:cat>
          <c:val>
            <c:numRef>
              <c:f>中学校・ｸﾞﾗﾌ!$Z$2:$Z$36</c:f>
              <c:numCache>
                <c:formatCode>0.0_ </c:formatCode>
                <c:ptCount val="35"/>
                <c:pt idx="0">
                  <c:v>29.1</c:v>
                </c:pt>
                <c:pt idx="1">
                  <c:v>28.4</c:v>
                </c:pt>
                <c:pt idx="2">
                  <c:v>26.3</c:v>
                </c:pt>
                <c:pt idx="3">
                  <c:v>21</c:v>
                </c:pt>
                <c:pt idx="4">
                  <c:v>20.5</c:v>
                </c:pt>
                <c:pt idx="5">
                  <c:v>19.7</c:v>
                </c:pt>
                <c:pt idx="6">
                  <c:v>20.399999999999999</c:v>
                </c:pt>
                <c:pt idx="7">
                  <c:v>19.600000000000001</c:v>
                </c:pt>
                <c:pt idx="8">
                  <c:v>18.5</c:v>
                </c:pt>
                <c:pt idx="9">
                  <c:v>18.100000000000001</c:v>
                </c:pt>
                <c:pt idx="10">
                  <c:v>17.899999999999999</c:v>
                </c:pt>
                <c:pt idx="11">
                  <c:v>17.7</c:v>
                </c:pt>
                <c:pt idx="12">
                  <c:v>17.399999999999999</c:v>
                </c:pt>
                <c:pt idx="13">
                  <c:v>17.100000000000001</c:v>
                </c:pt>
                <c:pt idx="14">
                  <c:v>16.899999999999999</c:v>
                </c:pt>
                <c:pt idx="15">
                  <c:v>16.8</c:v>
                </c:pt>
                <c:pt idx="16">
                  <c:v>16.600000000000001</c:v>
                </c:pt>
                <c:pt idx="17">
                  <c:v>16.2</c:v>
                </c:pt>
                <c:pt idx="18" formatCode="General">
                  <c:v>15.9</c:v>
                </c:pt>
                <c:pt idx="19">
                  <c:v>15.4</c:v>
                </c:pt>
                <c:pt idx="20">
                  <c:v>14.8</c:v>
                </c:pt>
                <c:pt idx="21">
                  <c:v>14.5</c:v>
                </c:pt>
                <c:pt idx="22">
                  <c:v>14.2</c:v>
                </c:pt>
                <c:pt idx="23">
                  <c:v>14</c:v>
                </c:pt>
                <c:pt idx="24">
                  <c:v>13.9</c:v>
                </c:pt>
                <c:pt idx="25">
                  <c:v>13.8</c:v>
                </c:pt>
                <c:pt idx="26" formatCode="General">
                  <c:v>13.6</c:v>
                </c:pt>
                <c:pt idx="27" formatCode="General">
                  <c:v>13.6</c:v>
                </c:pt>
                <c:pt idx="28" formatCode="General">
                  <c:v>13.5</c:v>
                </c:pt>
                <c:pt idx="29" formatCode="General">
                  <c:v>13.2</c:v>
                </c:pt>
                <c:pt idx="30" formatCode="General">
                  <c:v>13.2</c:v>
                </c:pt>
                <c:pt idx="31" formatCode="General">
                  <c:v>13.2</c:v>
                </c:pt>
                <c:pt idx="32" formatCode="General">
                  <c:v>13.1</c:v>
                </c:pt>
                <c:pt idx="33" formatCode="General">
                  <c:v>12.9</c:v>
                </c:pt>
                <c:pt idx="34" formatCode="General">
                  <c:v>12.6</c:v>
                </c:pt>
              </c:numCache>
            </c:numRef>
          </c:val>
          <c:smooth val="0"/>
        </c:ser>
        <c:ser>
          <c:idx val="3"/>
          <c:order val="3"/>
          <c:tx>
            <c:strRef>
              <c:f>中学校・ｸﾞﾗﾌ!$AA$1</c:f>
              <c:strCache>
                <c:ptCount val="1"/>
                <c:pt idx="0">
                  <c:v>１学級当り生徒数</c:v>
                </c:pt>
              </c:strCache>
            </c:strRef>
          </c:tx>
          <c:spPr>
            <a:ln w="25400">
              <a:solidFill>
                <a:srgbClr val="000000"/>
              </a:solidFill>
              <a:prstDash val="solid"/>
            </a:ln>
          </c:spPr>
          <c:marker>
            <c:symbol val="square"/>
            <c:size val="5"/>
            <c:spPr>
              <a:solidFill>
                <a:srgbClr val="000000"/>
              </a:solidFill>
              <a:ln w="9525">
                <a:noFill/>
              </a:ln>
            </c:spPr>
          </c:marker>
          <c:cat>
            <c:strRef>
              <c:f>中学校・ｸﾞﾗﾌ!$W$2:$W$36</c:f>
              <c:strCache>
                <c:ptCount val="35"/>
                <c:pt idx="0">
                  <c:v>30</c:v>
                </c:pt>
                <c:pt idx="1">
                  <c:v>35</c:v>
                </c:pt>
                <c:pt idx="2">
                  <c:v>40</c:v>
                </c:pt>
                <c:pt idx="3">
                  <c:v>45</c:v>
                </c:pt>
                <c:pt idx="4">
                  <c:v>50</c:v>
                </c:pt>
                <c:pt idx="5">
                  <c:v>55</c:v>
                </c:pt>
                <c:pt idx="6">
                  <c:v>60</c:v>
                </c:pt>
                <c:pt idx="7">
                  <c:v>元</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strCache>
            </c:strRef>
          </c:cat>
          <c:val>
            <c:numRef>
              <c:f>中学校・ｸﾞﾗﾌ!$AA$2:$AA$36</c:f>
              <c:numCache>
                <c:formatCode>0.0_ </c:formatCode>
                <c:ptCount val="35"/>
                <c:pt idx="0">
                  <c:v>49.1</c:v>
                </c:pt>
                <c:pt idx="1">
                  <c:v>45.5</c:v>
                </c:pt>
                <c:pt idx="2">
                  <c:v>41.7</c:v>
                </c:pt>
                <c:pt idx="3">
                  <c:v>36.5</c:v>
                </c:pt>
                <c:pt idx="4">
                  <c:v>36.9</c:v>
                </c:pt>
                <c:pt idx="5">
                  <c:v>36.6</c:v>
                </c:pt>
                <c:pt idx="6">
                  <c:v>37.4</c:v>
                </c:pt>
                <c:pt idx="7">
                  <c:v>36</c:v>
                </c:pt>
                <c:pt idx="8">
                  <c:v>34.799999999999997</c:v>
                </c:pt>
                <c:pt idx="9">
                  <c:v>33.9</c:v>
                </c:pt>
                <c:pt idx="10">
                  <c:v>33.6</c:v>
                </c:pt>
                <c:pt idx="11">
                  <c:v>33.6</c:v>
                </c:pt>
                <c:pt idx="12">
                  <c:v>33.200000000000003</c:v>
                </c:pt>
                <c:pt idx="13">
                  <c:v>33</c:v>
                </c:pt>
                <c:pt idx="14">
                  <c:v>32.799999999999997</c:v>
                </c:pt>
                <c:pt idx="15">
                  <c:v>32.799999999999997</c:v>
                </c:pt>
                <c:pt idx="16">
                  <c:v>32.299999999999997</c:v>
                </c:pt>
                <c:pt idx="17">
                  <c:v>31.7</c:v>
                </c:pt>
                <c:pt idx="18">
                  <c:v>31.2</c:v>
                </c:pt>
                <c:pt idx="19">
                  <c:v>30.7</c:v>
                </c:pt>
                <c:pt idx="20">
                  <c:v>30.2</c:v>
                </c:pt>
                <c:pt idx="21">
                  <c:v>29.9</c:v>
                </c:pt>
                <c:pt idx="22">
                  <c:v>29.5</c:v>
                </c:pt>
                <c:pt idx="23">
                  <c:v>29.2</c:v>
                </c:pt>
                <c:pt idx="24">
                  <c:v>29.1</c:v>
                </c:pt>
                <c:pt idx="25">
                  <c:v>28.5</c:v>
                </c:pt>
                <c:pt idx="26" formatCode="General">
                  <c:v>27.7</c:v>
                </c:pt>
                <c:pt idx="27" formatCode="General">
                  <c:v>27.5</c:v>
                </c:pt>
                <c:pt idx="28" formatCode="General">
                  <c:v>27.5</c:v>
                </c:pt>
                <c:pt idx="29" formatCode="General">
                  <c:v>27.1</c:v>
                </c:pt>
                <c:pt idx="30" formatCode="General">
                  <c:v>27.2</c:v>
                </c:pt>
                <c:pt idx="31" formatCode="General">
                  <c:v>27.3</c:v>
                </c:pt>
                <c:pt idx="32" formatCode="0.0">
                  <c:v>27</c:v>
                </c:pt>
                <c:pt idx="33" formatCode="General">
                  <c:v>26.8</c:v>
                </c:pt>
                <c:pt idx="34" formatCode="General">
                  <c:v>26.5</c:v>
                </c:pt>
              </c:numCache>
            </c:numRef>
          </c:val>
          <c:smooth val="0"/>
        </c:ser>
        <c:dLbls>
          <c:showLegendKey val="0"/>
          <c:showVal val="0"/>
          <c:showCatName val="0"/>
          <c:showSerName val="0"/>
          <c:showPercent val="0"/>
          <c:showBubbleSize val="0"/>
        </c:dLbls>
        <c:marker val="1"/>
        <c:smooth val="0"/>
        <c:axId val="398719728"/>
        <c:axId val="398720120"/>
      </c:lineChart>
      <c:catAx>
        <c:axId val="3987165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8719336"/>
        <c:crosses val="autoZero"/>
        <c:auto val="0"/>
        <c:lblAlgn val="ctr"/>
        <c:lblOffset val="100"/>
        <c:tickLblSkip val="1"/>
        <c:tickMarkSkip val="1"/>
        <c:noMultiLvlLbl val="0"/>
      </c:catAx>
      <c:valAx>
        <c:axId val="398719336"/>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8716592"/>
        <c:crosses val="autoZero"/>
        <c:crossBetween val="between"/>
      </c:valAx>
      <c:catAx>
        <c:axId val="398719728"/>
        <c:scaling>
          <c:orientation val="minMax"/>
        </c:scaling>
        <c:delete val="1"/>
        <c:axPos val="b"/>
        <c:numFmt formatCode="General" sourceLinked="1"/>
        <c:majorTickMark val="out"/>
        <c:minorTickMark val="none"/>
        <c:tickLblPos val="nextTo"/>
        <c:crossAx val="398720120"/>
        <c:crosses val="autoZero"/>
        <c:auto val="0"/>
        <c:lblAlgn val="ctr"/>
        <c:lblOffset val="100"/>
        <c:noMultiLvlLbl val="0"/>
      </c:catAx>
      <c:valAx>
        <c:axId val="398720120"/>
        <c:scaling>
          <c:orientation val="minMax"/>
          <c:min val="10"/>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98719728"/>
        <c:crosses val="max"/>
        <c:crossBetween val="between"/>
      </c:valAx>
      <c:spPr>
        <a:solidFill>
          <a:srgbClr val="FFFFFF"/>
        </a:solidFill>
        <a:ln w="12700">
          <a:solidFill>
            <a:srgbClr val="FFFFFF"/>
          </a:solidFill>
          <a:prstDash val="solid"/>
        </a:ln>
      </c:spPr>
    </c:plotArea>
    <c:legend>
      <c:legendPos val="r"/>
      <c:layout>
        <c:manualLayout>
          <c:xMode val="edge"/>
          <c:yMode val="edge"/>
          <c:x val="0.65423616246864169"/>
          <c:y val="0.13375818468551304"/>
          <c:w val="0.24171285219181859"/>
          <c:h val="0.21514530428919315"/>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4" Type="http://schemas.openxmlformats.org/officeDocument/2006/relationships/chart" Target="../charts/chart23.xml"/></Relationships>
</file>

<file path=xl/drawings/_rels/drawing27.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28575</xdr:rowOff>
    </xdr:from>
    <xdr:to>
      <xdr:col>0</xdr:col>
      <xdr:colOff>0</xdr:colOff>
      <xdr:row>49</xdr:row>
      <xdr:rowOff>28575</xdr:rowOff>
    </xdr:to>
    <xdr:graphicFrame macro="">
      <xdr:nvGraphicFramePr>
        <xdr:cNvPr id="88193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49</xdr:row>
      <xdr:rowOff>95250</xdr:rowOff>
    </xdr:from>
    <xdr:to>
      <xdr:col>0</xdr:col>
      <xdr:colOff>0</xdr:colOff>
      <xdr:row>60</xdr:row>
      <xdr:rowOff>114300</xdr:rowOff>
    </xdr:to>
    <xdr:graphicFrame macro="">
      <xdr:nvGraphicFramePr>
        <xdr:cNvPr id="88193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133350</xdr:rowOff>
    </xdr:from>
    <xdr:to>
      <xdr:col>0</xdr:col>
      <xdr:colOff>0</xdr:colOff>
      <xdr:row>73</xdr:row>
      <xdr:rowOff>161925</xdr:rowOff>
    </xdr:to>
    <xdr:graphicFrame macro="">
      <xdr:nvGraphicFramePr>
        <xdr:cNvPr id="88193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419100</xdr:colOff>
      <xdr:row>42</xdr:row>
      <xdr:rowOff>161925</xdr:rowOff>
    </xdr:from>
    <xdr:to>
      <xdr:col>2</xdr:col>
      <xdr:colOff>419100</xdr:colOff>
      <xdr:row>42</xdr:row>
      <xdr:rowOff>161925</xdr:rowOff>
    </xdr:to>
    <xdr:sp macro="" textlink="">
      <xdr:nvSpPr>
        <xdr:cNvPr id="881934" name="Line 57"/>
        <xdr:cNvSpPr>
          <a:spLocks noChangeShapeType="1"/>
        </xdr:cNvSpPr>
      </xdr:nvSpPr>
      <xdr:spPr bwMode="auto">
        <a:xfrm>
          <a:off x="1790700" y="7362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438150</xdr:colOff>
      <xdr:row>1</xdr:row>
      <xdr:rowOff>123825</xdr:rowOff>
    </xdr:from>
    <xdr:to>
      <xdr:col>11</xdr:col>
      <xdr:colOff>542925</xdr:colOff>
      <xdr:row>27</xdr:row>
      <xdr:rowOff>152400</xdr:rowOff>
    </xdr:to>
    <xdr:graphicFrame macro="">
      <xdr:nvGraphicFramePr>
        <xdr:cNvPr id="881935" name="Chart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104775</xdr:colOff>
      <xdr:row>26</xdr:row>
      <xdr:rowOff>76200</xdr:rowOff>
    </xdr:from>
    <xdr:to>
      <xdr:col>11</xdr:col>
      <xdr:colOff>571500</xdr:colOff>
      <xdr:row>28</xdr:row>
      <xdr:rowOff>9525</xdr:rowOff>
    </xdr:to>
    <xdr:sp macro="" textlink="">
      <xdr:nvSpPr>
        <xdr:cNvPr id="7" name="Text Box 76"/>
        <xdr:cNvSpPr txBox="1">
          <a:spLocks noChangeArrowheads="1"/>
        </xdr:cNvSpPr>
      </xdr:nvSpPr>
      <xdr:spPr bwMode="auto">
        <a:xfrm>
          <a:off x="6896100" y="4533900"/>
          <a:ext cx="46672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年度</a:t>
          </a:r>
          <a:r>
            <a:rPr lang="en-US" altLang="ja-JP" sz="900" b="0" i="0" strike="noStrike">
              <a:solidFill>
                <a:srgbClr val="000000"/>
              </a:solidFill>
              <a:latin typeface="ＭＳ Ｐゴシック"/>
              <a:ea typeface="ＭＳ Ｐゴシック"/>
            </a:rPr>
            <a:t>)</a:t>
          </a:r>
        </a:p>
      </xdr:txBody>
    </xdr:sp>
    <xdr:clientData/>
  </xdr:twoCellAnchor>
  <xdr:twoCellAnchor>
    <xdr:from>
      <xdr:col>0</xdr:col>
      <xdr:colOff>276225</xdr:colOff>
      <xdr:row>36</xdr:row>
      <xdr:rowOff>38100</xdr:rowOff>
    </xdr:from>
    <xdr:to>
      <xdr:col>11</xdr:col>
      <xdr:colOff>390525</xdr:colOff>
      <xdr:row>62</xdr:row>
      <xdr:rowOff>104775</xdr:rowOff>
    </xdr:to>
    <xdr:graphicFrame macro="">
      <xdr:nvGraphicFramePr>
        <xdr:cNvPr id="881937" name="Chart 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180975</xdr:colOff>
      <xdr:row>54</xdr:row>
      <xdr:rowOff>85725</xdr:rowOff>
    </xdr:from>
    <xdr:to>
      <xdr:col>7</xdr:col>
      <xdr:colOff>647700</xdr:colOff>
      <xdr:row>55</xdr:row>
      <xdr:rowOff>114300</xdr:rowOff>
    </xdr:to>
    <xdr:sp macro="" textlink="">
      <xdr:nvSpPr>
        <xdr:cNvPr id="9" name="Text Box 78"/>
        <xdr:cNvSpPr txBox="1">
          <a:spLocks noChangeArrowheads="1"/>
        </xdr:cNvSpPr>
      </xdr:nvSpPr>
      <xdr:spPr bwMode="auto">
        <a:xfrm>
          <a:off x="3238500" y="9344025"/>
          <a:ext cx="1428750" cy="200025"/>
        </a:xfrm>
        <a:prstGeom prst="rect">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defRPr sz="1000"/>
          </a:pPr>
          <a:r>
            <a:rPr lang="ja-JP" altLang="en-US" sz="1100" b="1" i="0" strike="noStrike">
              <a:solidFill>
                <a:srgbClr val="000000"/>
              </a:solidFill>
              <a:latin typeface="ＭＳ Ｐゴシック"/>
              <a:ea typeface="ＭＳ Ｐゴシック"/>
            </a:rPr>
            <a:t>　 　学　　級　　数</a:t>
          </a:r>
        </a:p>
      </xdr:txBody>
    </xdr:sp>
    <xdr:clientData/>
  </xdr:twoCellAnchor>
  <xdr:twoCellAnchor>
    <xdr:from>
      <xdr:col>10</xdr:col>
      <xdr:colOff>428625</xdr:colOff>
      <xdr:row>36</xdr:row>
      <xdr:rowOff>152400</xdr:rowOff>
    </xdr:from>
    <xdr:to>
      <xdr:col>11</xdr:col>
      <xdr:colOff>133350</xdr:colOff>
      <xdr:row>38</xdr:row>
      <xdr:rowOff>152400</xdr:rowOff>
    </xdr:to>
    <xdr:sp macro="" textlink="">
      <xdr:nvSpPr>
        <xdr:cNvPr id="10" name="Text Box 79"/>
        <xdr:cNvSpPr txBox="1">
          <a:spLocks noChangeArrowheads="1"/>
        </xdr:cNvSpPr>
      </xdr:nvSpPr>
      <xdr:spPr bwMode="auto">
        <a:xfrm>
          <a:off x="6534150" y="6324600"/>
          <a:ext cx="390525" cy="3429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（校）</a:t>
          </a:r>
        </a:p>
      </xdr:txBody>
    </xdr:sp>
    <xdr:clientData/>
  </xdr:twoCellAnchor>
  <xdr:twoCellAnchor>
    <xdr:from>
      <xdr:col>4</xdr:col>
      <xdr:colOff>28575</xdr:colOff>
      <xdr:row>40</xdr:row>
      <xdr:rowOff>0</xdr:rowOff>
    </xdr:from>
    <xdr:to>
      <xdr:col>5</xdr:col>
      <xdr:colOff>180975</xdr:colOff>
      <xdr:row>41</xdr:row>
      <xdr:rowOff>28575</xdr:rowOff>
    </xdr:to>
    <xdr:sp macro="" textlink="">
      <xdr:nvSpPr>
        <xdr:cNvPr id="11" name="Rectangle 80"/>
        <xdr:cNvSpPr>
          <a:spLocks noChangeArrowheads="1"/>
        </xdr:cNvSpPr>
      </xdr:nvSpPr>
      <xdr:spPr bwMode="auto">
        <a:xfrm>
          <a:off x="2390775" y="6858000"/>
          <a:ext cx="847725" cy="20002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本務教員数</a:t>
          </a:r>
        </a:p>
      </xdr:txBody>
    </xdr:sp>
    <xdr:clientData/>
  </xdr:twoCellAnchor>
  <xdr:twoCellAnchor>
    <xdr:from>
      <xdr:col>4</xdr:col>
      <xdr:colOff>333375</xdr:colOff>
      <xdr:row>41</xdr:row>
      <xdr:rowOff>28575</xdr:rowOff>
    </xdr:from>
    <xdr:to>
      <xdr:col>4</xdr:col>
      <xdr:colOff>657225</xdr:colOff>
      <xdr:row>42</xdr:row>
      <xdr:rowOff>38100</xdr:rowOff>
    </xdr:to>
    <xdr:sp macro="" textlink="">
      <xdr:nvSpPr>
        <xdr:cNvPr id="881941" name="Line 81"/>
        <xdr:cNvSpPr>
          <a:spLocks noChangeShapeType="1"/>
        </xdr:cNvSpPr>
      </xdr:nvSpPr>
      <xdr:spPr bwMode="auto">
        <a:xfrm>
          <a:off x="2695575" y="7058025"/>
          <a:ext cx="32385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647700</xdr:colOff>
      <xdr:row>44</xdr:row>
      <xdr:rowOff>57150</xdr:rowOff>
    </xdr:from>
    <xdr:to>
      <xdr:col>7</xdr:col>
      <xdr:colOff>123825</xdr:colOff>
      <xdr:row>45</xdr:row>
      <xdr:rowOff>104775</xdr:rowOff>
    </xdr:to>
    <xdr:sp macro="" textlink="">
      <xdr:nvSpPr>
        <xdr:cNvPr id="13" name="Rectangle 82"/>
        <xdr:cNvSpPr>
          <a:spLocks noChangeArrowheads="1"/>
        </xdr:cNvSpPr>
      </xdr:nvSpPr>
      <xdr:spPr bwMode="auto">
        <a:xfrm>
          <a:off x="3009900" y="7600950"/>
          <a:ext cx="1133475" cy="21907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学校数（右目盛）</a:t>
          </a:r>
        </a:p>
      </xdr:txBody>
    </xdr:sp>
    <xdr:clientData/>
  </xdr:twoCellAnchor>
  <xdr:twoCellAnchor>
    <xdr:from>
      <xdr:col>6</xdr:col>
      <xdr:colOff>133350</xdr:colOff>
      <xdr:row>45</xdr:row>
      <xdr:rowOff>66675</xdr:rowOff>
    </xdr:from>
    <xdr:to>
      <xdr:col>6</xdr:col>
      <xdr:colOff>342900</xdr:colOff>
      <xdr:row>50</xdr:row>
      <xdr:rowOff>19050</xdr:rowOff>
    </xdr:to>
    <xdr:sp macro="" textlink="">
      <xdr:nvSpPr>
        <xdr:cNvPr id="881943" name="Line 83"/>
        <xdr:cNvSpPr>
          <a:spLocks noChangeShapeType="1"/>
        </xdr:cNvSpPr>
      </xdr:nvSpPr>
      <xdr:spPr bwMode="auto">
        <a:xfrm flipH="1" flipV="1">
          <a:off x="3457575" y="7781925"/>
          <a:ext cx="209550" cy="809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25</xdr:row>
      <xdr:rowOff>38100</xdr:rowOff>
    </xdr:from>
    <xdr:to>
      <xdr:col>11</xdr:col>
      <xdr:colOff>495300</xdr:colOff>
      <xdr:row>26</xdr:row>
      <xdr:rowOff>38100</xdr:rowOff>
    </xdr:to>
    <xdr:sp macro="" textlink="">
      <xdr:nvSpPr>
        <xdr:cNvPr id="15" name="Text Box 84"/>
        <xdr:cNvSpPr txBox="1">
          <a:spLocks noChangeArrowheads="1"/>
        </xdr:cNvSpPr>
      </xdr:nvSpPr>
      <xdr:spPr bwMode="auto">
        <a:xfrm>
          <a:off x="6953250" y="4324350"/>
          <a:ext cx="333375" cy="1714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en-US" altLang="ja-JP" sz="900" b="0" i="0" strike="noStrike">
              <a:solidFill>
                <a:srgbClr val="000000"/>
              </a:solidFill>
              <a:latin typeface="ＭＳ Ｐゴシック"/>
              <a:ea typeface="ＭＳ Ｐゴシック"/>
            </a:rPr>
            <a:t>0</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cdr:x>
      <cdr:y>0.20686</cdr:y>
    </cdr:from>
    <cdr:to>
      <cdr:x>1</cdr:x>
      <cdr:y>0.25739</cdr:y>
    </cdr:to>
    <cdr:sp macro="" textlink="">
      <cdr:nvSpPr>
        <cdr:cNvPr id="156673" name="Text Box 1"/>
        <cdr:cNvSpPr txBox="1">
          <a:spLocks xmlns:a="http://schemas.openxmlformats.org/drawingml/2006/main" noChangeArrowheads="1"/>
        </cdr:cNvSpPr>
      </cdr:nvSpPr>
      <cdr:spPr bwMode="auto">
        <a:xfrm xmlns:a="http://schemas.openxmlformats.org/drawingml/2006/main">
          <a:off x="470719" y="472110"/>
          <a:ext cx="895360" cy="11455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strike="noStrike">
              <a:solidFill>
                <a:srgbClr val="000000"/>
              </a:solidFill>
              <a:latin typeface="ＭＳ Ｐ明朝"/>
              <a:ea typeface="ＭＳ Ｐ明朝"/>
            </a:rPr>
            <a:t>１学級当たりの児童数</a:t>
          </a:r>
        </a:p>
      </cdr:txBody>
    </cdr:sp>
  </cdr:relSizeAnchor>
  <cdr:relSizeAnchor xmlns:cdr="http://schemas.openxmlformats.org/drawingml/2006/chartDrawing">
    <cdr:from>
      <cdr:x>0.62552</cdr:x>
      <cdr:y>0.33547</cdr:y>
    </cdr:from>
    <cdr:to>
      <cdr:x>0.63748</cdr:x>
      <cdr:y>0.40492</cdr:y>
    </cdr:to>
    <cdr:sp macro="" textlink="">
      <cdr:nvSpPr>
        <cdr:cNvPr id="156674" name="Line 2"/>
        <cdr:cNvSpPr>
          <a:spLocks xmlns:a="http://schemas.openxmlformats.org/drawingml/2006/main" noChangeShapeType="1"/>
        </cdr:cNvSpPr>
      </cdr:nvSpPr>
      <cdr:spPr bwMode="auto">
        <a:xfrm xmlns:a="http://schemas.openxmlformats.org/drawingml/2006/main" flipH="1">
          <a:off x="461944" y="763661"/>
          <a:ext cx="8775" cy="15744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0.5661</cdr:y>
    </cdr:from>
    <cdr:to>
      <cdr:x>1</cdr:x>
      <cdr:y>0.62071</cdr:y>
    </cdr:to>
    <cdr:sp macro="" textlink="">
      <cdr:nvSpPr>
        <cdr:cNvPr id="156675" name="Text Box 3"/>
        <cdr:cNvSpPr txBox="1">
          <a:spLocks xmlns:a="http://schemas.openxmlformats.org/drawingml/2006/main" noChangeArrowheads="1"/>
        </cdr:cNvSpPr>
      </cdr:nvSpPr>
      <cdr:spPr bwMode="auto">
        <a:xfrm xmlns:a="http://schemas.openxmlformats.org/drawingml/2006/main">
          <a:off x="247358" y="1286497"/>
          <a:ext cx="1162117" cy="1237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strike="noStrike">
              <a:solidFill>
                <a:srgbClr val="000000"/>
              </a:solidFill>
              <a:latin typeface="ＭＳ Ｐ明朝"/>
              <a:ea typeface="ＭＳ Ｐ明朝"/>
            </a:rPr>
            <a:t>本務教員１人当たりの児童数</a:t>
          </a:r>
        </a:p>
      </cdr:txBody>
    </cdr:sp>
  </cdr:relSizeAnchor>
  <cdr:relSizeAnchor xmlns:cdr="http://schemas.openxmlformats.org/drawingml/2006/chartDrawing">
    <cdr:from>
      <cdr:x>0.49913</cdr:x>
      <cdr:y>0.49832</cdr:y>
    </cdr:from>
    <cdr:to>
      <cdr:x>0.51066</cdr:x>
      <cdr:y>0.5661</cdr:y>
    </cdr:to>
    <cdr:sp macro="" textlink="">
      <cdr:nvSpPr>
        <cdr:cNvPr id="156676" name="Line 4"/>
        <cdr:cNvSpPr>
          <a:spLocks xmlns:a="http://schemas.openxmlformats.org/drawingml/2006/main" noChangeShapeType="1"/>
        </cdr:cNvSpPr>
      </cdr:nvSpPr>
      <cdr:spPr bwMode="auto">
        <a:xfrm xmlns:a="http://schemas.openxmlformats.org/drawingml/2006/main" flipV="1">
          <a:off x="369249" y="1132850"/>
          <a:ext cx="8456" cy="15364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1.xml><?xml version="1.0" encoding="utf-8"?>
<c:userShapes xmlns:c="http://schemas.openxmlformats.org/drawingml/2006/chart">
  <cdr:relSizeAnchor xmlns:cdr="http://schemas.openxmlformats.org/drawingml/2006/chartDrawing">
    <cdr:from>
      <cdr:x>0.47777</cdr:x>
      <cdr:y>0.65857</cdr:y>
    </cdr:from>
    <cdr:to>
      <cdr:x>0.66754</cdr:x>
      <cdr:y>0.72415</cdr:y>
    </cdr:to>
    <cdr:sp macro="" textlink="">
      <cdr:nvSpPr>
        <cdr:cNvPr id="157697" name="Text Box 1"/>
        <cdr:cNvSpPr txBox="1">
          <a:spLocks xmlns:a="http://schemas.openxmlformats.org/drawingml/2006/main" noChangeArrowheads="1"/>
        </cdr:cNvSpPr>
      </cdr:nvSpPr>
      <cdr:spPr bwMode="auto">
        <a:xfrm xmlns:a="http://schemas.openxmlformats.org/drawingml/2006/main">
          <a:off x="2638743" y="2963964"/>
          <a:ext cx="1600438" cy="294837"/>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36576" tIns="18288" rIns="0" bIns="18288" anchor="ctr" upright="1"/>
        <a:lstStyle xmlns:a="http://schemas.openxmlformats.org/drawingml/2006/main"/>
        <a:p xmlns:a="http://schemas.openxmlformats.org/drawingml/2006/main">
          <a:pPr algn="ctr" rtl="0">
            <a:defRPr sz="1000"/>
          </a:pPr>
          <a:r>
            <a:rPr lang="ja-JP" altLang="en-US" sz="1175" b="1" i="0" strike="noStrike">
              <a:solidFill>
                <a:srgbClr val="000000"/>
              </a:solidFill>
              <a:latin typeface="ＭＳ Ｐゴシック"/>
              <a:ea typeface="ＭＳ Ｐゴシック"/>
            </a:rPr>
            <a:t>生　　徒　　 数</a:t>
          </a:r>
        </a:p>
      </cdr:txBody>
    </cdr:sp>
  </cdr:relSizeAnchor>
  <cdr:relSizeAnchor xmlns:cdr="http://schemas.openxmlformats.org/drawingml/2006/chartDrawing">
    <cdr:from>
      <cdr:x>0.34361</cdr:x>
      <cdr:y>0.20382</cdr:y>
    </cdr:from>
    <cdr:to>
      <cdr:x>0.65268</cdr:x>
      <cdr:y>0.24204</cdr:y>
    </cdr:to>
    <cdr:sp macro="" textlink="">
      <cdr:nvSpPr>
        <cdr:cNvPr id="157698" name="Text Box 2"/>
        <cdr:cNvSpPr txBox="1">
          <a:spLocks xmlns:a="http://schemas.openxmlformats.org/drawingml/2006/main" noChangeArrowheads="1"/>
        </cdr:cNvSpPr>
      </cdr:nvSpPr>
      <cdr:spPr bwMode="auto">
        <a:xfrm xmlns:a="http://schemas.openxmlformats.org/drawingml/2006/main">
          <a:off x="2181099" y="914393"/>
          <a:ext cx="2238501" cy="17145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200"/>
            </a:lnSpc>
            <a:defRPr sz="1000"/>
          </a:pPr>
          <a:r>
            <a:rPr lang="ja-JP" altLang="en-US" sz="1000" b="0" i="0" strike="noStrike">
              <a:solidFill>
                <a:srgbClr val="000000"/>
              </a:solidFill>
              <a:latin typeface="ＭＳ Ｐゴシック"/>
              <a:ea typeface="ＭＳ Ｐゴシック"/>
            </a:rPr>
            <a:t>本務教員１人当たりの生徒数（右目盛）</a:t>
          </a:r>
        </a:p>
      </cdr:txBody>
    </cdr:sp>
  </cdr:relSizeAnchor>
  <cdr:relSizeAnchor xmlns:cdr="http://schemas.openxmlformats.org/drawingml/2006/chartDrawing">
    <cdr:from>
      <cdr:x>0.35515</cdr:x>
      <cdr:y>0.06149</cdr:y>
    </cdr:from>
    <cdr:to>
      <cdr:x>0.6256</cdr:x>
      <cdr:y>0.12071</cdr:y>
    </cdr:to>
    <cdr:sp macro="" textlink="">
      <cdr:nvSpPr>
        <cdr:cNvPr id="157700" name="Text Box 4"/>
        <cdr:cNvSpPr txBox="1">
          <a:spLocks xmlns:a="http://schemas.openxmlformats.org/drawingml/2006/main" noChangeArrowheads="1"/>
        </cdr:cNvSpPr>
      </cdr:nvSpPr>
      <cdr:spPr bwMode="auto">
        <a:xfrm xmlns:a="http://schemas.openxmlformats.org/drawingml/2006/main">
          <a:off x="2124808" y="275861"/>
          <a:ext cx="2028092" cy="2656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strike="noStrike">
              <a:solidFill>
                <a:srgbClr val="000000"/>
              </a:solidFill>
              <a:latin typeface="ＭＳ Ｐゴシック"/>
              <a:ea typeface="ＭＳ Ｐゴシック"/>
            </a:rPr>
            <a:t>１学級当たりの生徒数（右目盛）</a:t>
          </a:r>
        </a:p>
      </cdr:txBody>
    </cdr:sp>
  </cdr:relSizeAnchor>
  <cdr:relSizeAnchor xmlns:cdr="http://schemas.openxmlformats.org/drawingml/2006/chartDrawing">
    <cdr:from>
      <cdr:x>0.06873</cdr:x>
      <cdr:y>0.02576</cdr:y>
    </cdr:from>
    <cdr:to>
      <cdr:x>0.20823</cdr:x>
      <cdr:y>0.06174</cdr:y>
    </cdr:to>
    <cdr:sp macro="" textlink="">
      <cdr:nvSpPr>
        <cdr:cNvPr id="157702" name="Text Box 6"/>
        <cdr:cNvSpPr txBox="1">
          <a:spLocks xmlns:a="http://schemas.openxmlformats.org/drawingml/2006/main" noChangeArrowheads="1"/>
        </cdr:cNvSpPr>
      </cdr:nvSpPr>
      <cdr:spPr bwMode="auto">
        <a:xfrm xmlns:a="http://schemas.openxmlformats.org/drawingml/2006/main">
          <a:off x="146145" y="119009"/>
          <a:ext cx="352437" cy="16172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人</a:t>
          </a:r>
          <a:r>
            <a:rPr lang="en-US" altLang="ja-JP" sz="1000" b="0" i="0" strike="noStrike">
              <a:solidFill>
                <a:srgbClr val="000000"/>
              </a:solidFill>
              <a:latin typeface="ＭＳ Ｐゴシック"/>
              <a:ea typeface="ＭＳ Ｐゴシック"/>
            </a:rPr>
            <a:t>)</a:t>
          </a:r>
        </a:p>
      </cdr:txBody>
    </cdr:sp>
  </cdr:relSizeAnchor>
  <cdr:relSizeAnchor xmlns:cdr="http://schemas.openxmlformats.org/drawingml/2006/chartDrawing">
    <cdr:from>
      <cdr:x>0.9364</cdr:x>
      <cdr:y>0.0128</cdr:y>
    </cdr:from>
    <cdr:to>
      <cdr:x>0.98743</cdr:x>
      <cdr:y>0.06149</cdr:y>
    </cdr:to>
    <cdr:sp macro="" textlink="">
      <cdr:nvSpPr>
        <cdr:cNvPr id="157703" name="Text Box 7"/>
        <cdr:cNvSpPr txBox="1">
          <a:spLocks xmlns:a="http://schemas.openxmlformats.org/drawingml/2006/main" noChangeArrowheads="1"/>
        </cdr:cNvSpPr>
      </cdr:nvSpPr>
      <cdr:spPr bwMode="auto">
        <a:xfrm xmlns:a="http://schemas.openxmlformats.org/drawingml/2006/main">
          <a:off x="6469578" y="60701"/>
          <a:ext cx="352437" cy="2189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人</a:t>
          </a:r>
          <a:r>
            <a:rPr lang="en-US" altLang="ja-JP" sz="1000" b="0" i="0" strike="noStrike">
              <a:solidFill>
                <a:srgbClr val="000000"/>
              </a:solidFill>
              <a:latin typeface="ＭＳ Ｐゴシック"/>
              <a:ea typeface="ＭＳ Ｐゴシック"/>
            </a:rPr>
            <a:t>)</a:t>
          </a:r>
        </a:p>
      </cdr:txBody>
    </cdr:sp>
  </cdr:relSizeAnchor>
  <cdr:relSizeAnchor xmlns:cdr="http://schemas.openxmlformats.org/drawingml/2006/chartDrawing">
    <cdr:from>
      <cdr:x>0.20534</cdr:x>
      <cdr:y>0.11835</cdr:y>
    </cdr:from>
    <cdr:to>
      <cdr:x>0.38124</cdr:x>
      <cdr:y>0.39066</cdr:y>
    </cdr:to>
    <cdr:sp macro="" textlink="">
      <cdr:nvSpPr>
        <cdr:cNvPr id="157704" name="Line 8"/>
        <cdr:cNvSpPr>
          <a:spLocks xmlns:a="http://schemas.openxmlformats.org/drawingml/2006/main" noChangeShapeType="1"/>
        </cdr:cNvSpPr>
      </cdr:nvSpPr>
      <cdr:spPr bwMode="auto">
        <a:xfrm xmlns:a="http://schemas.openxmlformats.org/drawingml/2006/main" flipH="1">
          <a:off x="1247775" y="530950"/>
          <a:ext cx="1257404" cy="12216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0.38541</cdr:x>
      <cdr:y>0.26092</cdr:y>
    </cdr:from>
    <cdr:to>
      <cdr:x>0.49306</cdr:x>
      <cdr:y>0.76221</cdr:y>
    </cdr:to>
    <cdr:sp macro="" textlink="">
      <cdr:nvSpPr>
        <cdr:cNvPr id="157705" name="Line 9"/>
        <cdr:cNvSpPr>
          <a:spLocks xmlns:a="http://schemas.openxmlformats.org/drawingml/2006/main" noChangeShapeType="1"/>
        </cdr:cNvSpPr>
      </cdr:nvSpPr>
      <cdr:spPr bwMode="auto">
        <a:xfrm xmlns:a="http://schemas.openxmlformats.org/drawingml/2006/main" flipH="1">
          <a:off x="2381249" y="1170559"/>
          <a:ext cx="799547" cy="22489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2.xml><?xml version="1.0" encoding="utf-8"?>
<c:userShapes xmlns:c="http://schemas.openxmlformats.org/drawingml/2006/chart">
  <cdr:relSizeAnchor xmlns:cdr="http://schemas.openxmlformats.org/drawingml/2006/chartDrawing">
    <cdr:from>
      <cdr:x>0.10999</cdr:x>
      <cdr:y>0.05471</cdr:y>
    </cdr:from>
    <cdr:to>
      <cdr:x>0.27779</cdr:x>
      <cdr:y>0.10508</cdr:y>
    </cdr:to>
    <cdr:sp macro="" textlink="">
      <cdr:nvSpPr>
        <cdr:cNvPr id="158721" name="Text Box 1"/>
        <cdr:cNvSpPr txBox="1">
          <a:spLocks xmlns:a="http://schemas.openxmlformats.org/drawingml/2006/main" noChangeArrowheads="1"/>
        </cdr:cNvSpPr>
      </cdr:nvSpPr>
      <cdr:spPr bwMode="auto">
        <a:xfrm xmlns:a="http://schemas.openxmlformats.org/drawingml/2006/main">
          <a:off x="211506" y="241331"/>
          <a:ext cx="686347" cy="21927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50" b="0" i="0" strike="noStrike">
              <a:solidFill>
                <a:srgbClr val="000000"/>
              </a:solidFill>
              <a:latin typeface="ＭＳ Ｐゴシック"/>
              <a:ea typeface="ＭＳ Ｐゴシック"/>
            </a:rPr>
            <a:t>(</a:t>
          </a:r>
          <a:r>
            <a:rPr lang="ja-JP" altLang="en-US" sz="1050" b="0" i="0" strike="noStrike">
              <a:solidFill>
                <a:srgbClr val="000000"/>
              </a:solidFill>
              <a:latin typeface="ＭＳ Ｐゴシック"/>
              <a:ea typeface="ＭＳ Ｐゴシック"/>
            </a:rPr>
            <a:t>学級・人</a:t>
          </a:r>
          <a:r>
            <a:rPr lang="en-US" altLang="ja-JP" sz="1050" b="0" i="0" strike="noStrike">
              <a:solidFill>
                <a:srgbClr val="000000"/>
              </a:solidFill>
              <a:latin typeface="ＭＳ Ｐゴシック"/>
              <a:ea typeface="ＭＳ Ｐゴシック"/>
            </a:rPr>
            <a:t>)</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19050</xdr:colOff>
      <xdr:row>1</xdr:row>
      <xdr:rowOff>95250</xdr:rowOff>
    </xdr:from>
    <xdr:to>
      <xdr:col>9</xdr:col>
      <xdr:colOff>600075</xdr:colOff>
      <xdr:row>26</xdr:row>
      <xdr:rowOff>142875</xdr:rowOff>
    </xdr:to>
    <xdr:graphicFrame macro="">
      <xdr:nvGraphicFramePr>
        <xdr:cNvPr id="883770"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35</xdr:row>
      <xdr:rowOff>66675</xdr:rowOff>
    </xdr:from>
    <xdr:to>
      <xdr:col>5</xdr:col>
      <xdr:colOff>47625</xdr:colOff>
      <xdr:row>55</xdr:row>
      <xdr:rowOff>85725</xdr:rowOff>
    </xdr:to>
    <xdr:graphicFrame macro="">
      <xdr:nvGraphicFramePr>
        <xdr:cNvPr id="88377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34</xdr:row>
      <xdr:rowOff>57150</xdr:rowOff>
    </xdr:from>
    <xdr:to>
      <xdr:col>10</xdr:col>
      <xdr:colOff>76200</xdr:colOff>
      <xdr:row>55</xdr:row>
      <xdr:rowOff>76200</xdr:rowOff>
    </xdr:to>
    <xdr:graphicFrame macro="">
      <xdr:nvGraphicFramePr>
        <xdr:cNvPr id="883772"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0.05176</cdr:x>
      <cdr:y>0.04446</cdr:y>
    </cdr:from>
    <cdr:to>
      <cdr:x>0.10329</cdr:x>
      <cdr:y>0.0897</cdr:y>
    </cdr:to>
    <cdr:sp macro="" textlink="">
      <cdr:nvSpPr>
        <cdr:cNvPr id="129025" name="Text Box 1025"/>
        <cdr:cNvSpPr txBox="1">
          <a:spLocks xmlns:a="http://schemas.openxmlformats.org/drawingml/2006/main" noChangeArrowheads="1"/>
        </cdr:cNvSpPr>
      </cdr:nvSpPr>
      <cdr:spPr bwMode="auto">
        <a:xfrm xmlns:a="http://schemas.openxmlformats.org/drawingml/2006/main">
          <a:off x="361105" y="196299"/>
          <a:ext cx="356340" cy="1964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50" b="0" i="0" strike="noStrike">
              <a:solidFill>
                <a:srgbClr val="000000"/>
              </a:solidFill>
              <a:latin typeface="ＭＳ Ｐゴシック"/>
              <a:ea typeface="ＭＳ Ｐゴシック"/>
            </a:rPr>
            <a:t>（人）</a:t>
          </a:r>
        </a:p>
      </cdr:txBody>
    </cdr:sp>
  </cdr:relSizeAnchor>
  <cdr:relSizeAnchor xmlns:cdr="http://schemas.openxmlformats.org/drawingml/2006/chartDrawing">
    <cdr:from>
      <cdr:x>0.85085</cdr:x>
      <cdr:y>0.04471</cdr:y>
    </cdr:from>
    <cdr:to>
      <cdr:x>0.89991</cdr:x>
      <cdr:y>0.08921</cdr:y>
    </cdr:to>
    <cdr:sp macro="" textlink="">
      <cdr:nvSpPr>
        <cdr:cNvPr id="129026" name="Text Box 1026"/>
        <cdr:cNvSpPr txBox="1">
          <a:spLocks xmlns:a="http://schemas.openxmlformats.org/drawingml/2006/main" noChangeArrowheads="1"/>
        </cdr:cNvSpPr>
      </cdr:nvSpPr>
      <cdr:spPr bwMode="auto">
        <a:xfrm xmlns:a="http://schemas.openxmlformats.org/drawingml/2006/main">
          <a:off x="5886929" y="197361"/>
          <a:ext cx="339290" cy="1932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50" b="0" i="0" strike="noStrike">
              <a:solidFill>
                <a:srgbClr val="000000"/>
              </a:solidFill>
              <a:latin typeface="ＭＳ Ｐゴシック"/>
              <a:ea typeface="ＭＳ Ｐゴシック"/>
            </a:rPr>
            <a:t>（人）</a:t>
          </a:r>
        </a:p>
      </cdr:txBody>
    </cdr:sp>
  </cdr:relSizeAnchor>
  <cdr:relSizeAnchor xmlns:cdr="http://schemas.openxmlformats.org/drawingml/2006/chartDrawing">
    <cdr:from>
      <cdr:x>0.88514</cdr:x>
      <cdr:y>0.92353</cdr:y>
    </cdr:from>
    <cdr:to>
      <cdr:x>0.95777</cdr:x>
      <cdr:y>0.97143</cdr:y>
    </cdr:to>
    <cdr:sp macro="" textlink="">
      <cdr:nvSpPr>
        <cdr:cNvPr id="129027" name="Text Box 1027"/>
        <cdr:cNvSpPr txBox="1">
          <a:spLocks xmlns:a="http://schemas.openxmlformats.org/drawingml/2006/main" noChangeArrowheads="1"/>
        </cdr:cNvSpPr>
      </cdr:nvSpPr>
      <cdr:spPr bwMode="auto">
        <a:xfrm xmlns:a="http://schemas.openxmlformats.org/drawingml/2006/main">
          <a:off x="5977532" y="4002449"/>
          <a:ext cx="490487" cy="20759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50" b="0" i="0" strike="noStrike">
              <a:solidFill>
                <a:srgbClr val="000000"/>
              </a:solidFill>
              <a:latin typeface="ＭＳ Ｐゴシック"/>
              <a:ea typeface="ＭＳ Ｐゴシック"/>
            </a:rPr>
            <a:t>（年度）</a:t>
          </a:r>
        </a:p>
      </cdr:txBody>
    </cdr:sp>
  </cdr:relSizeAnchor>
  <cdr:relSizeAnchor xmlns:cdr="http://schemas.openxmlformats.org/drawingml/2006/chartDrawing">
    <cdr:from>
      <cdr:x>0.19057</cdr:x>
      <cdr:y>0.16208</cdr:y>
    </cdr:from>
    <cdr:to>
      <cdr:x>0.50641</cdr:x>
      <cdr:y>0.22247</cdr:y>
    </cdr:to>
    <cdr:sp macro="" textlink="">
      <cdr:nvSpPr>
        <cdr:cNvPr id="129028" name="Text Box 1028"/>
        <cdr:cNvSpPr txBox="1">
          <a:spLocks xmlns:a="http://schemas.openxmlformats.org/drawingml/2006/main" noChangeArrowheads="1"/>
        </cdr:cNvSpPr>
      </cdr:nvSpPr>
      <cdr:spPr bwMode="auto">
        <a:xfrm xmlns:a="http://schemas.openxmlformats.org/drawingml/2006/main">
          <a:off x="1321006" y="707139"/>
          <a:ext cx="2184073" cy="262323"/>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strike="noStrike">
              <a:solidFill>
                <a:srgbClr val="000000"/>
              </a:solidFill>
              <a:latin typeface="ＭＳ Ｐゴシック"/>
              <a:ea typeface="ＭＳ Ｐゴシック"/>
            </a:rPr>
            <a:t>本務教員一人当たりの生徒数（右目盛）</a:t>
          </a:r>
        </a:p>
      </cdr:txBody>
    </cdr:sp>
  </cdr:relSizeAnchor>
  <cdr:relSizeAnchor xmlns:cdr="http://schemas.openxmlformats.org/drawingml/2006/chartDrawing">
    <cdr:from>
      <cdr:x>0.17066</cdr:x>
      <cdr:y>0.21319</cdr:y>
    </cdr:from>
    <cdr:to>
      <cdr:x>0.26342</cdr:x>
      <cdr:y>0.28132</cdr:y>
    </cdr:to>
    <cdr:sp macro="" textlink="">
      <cdr:nvSpPr>
        <cdr:cNvPr id="129030" name="Line 1030"/>
        <cdr:cNvSpPr>
          <a:spLocks xmlns:a="http://schemas.openxmlformats.org/drawingml/2006/main" noChangeShapeType="1"/>
        </cdr:cNvSpPr>
      </cdr:nvSpPr>
      <cdr:spPr bwMode="auto">
        <a:xfrm xmlns:a="http://schemas.openxmlformats.org/drawingml/2006/main" flipH="1">
          <a:off x="1152502" y="923954"/>
          <a:ext cx="626430" cy="29526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0.38535</cdr:x>
      <cdr:y>0.7142</cdr:y>
    </cdr:from>
    <cdr:to>
      <cdr:x>0.56657</cdr:x>
      <cdr:y>0.78706</cdr:y>
    </cdr:to>
    <cdr:sp macro="" textlink="">
      <cdr:nvSpPr>
        <cdr:cNvPr id="129031" name="Text Box 1031"/>
        <cdr:cNvSpPr txBox="1">
          <a:spLocks xmlns:a="http://schemas.openxmlformats.org/drawingml/2006/main" noChangeArrowheads="1"/>
        </cdr:cNvSpPr>
      </cdr:nvSpPr>
      <cdr:spPr bwMode="auto">
        <a:xfrm xmlns:a="http://schemas.openxmlformats.org/drawingml/2006/main">
          <a:off x="2667937" y="3105220"/>
          <a:ext cx="1253156" cy="316487"/>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36576" tIns="18288" rIns="36576" bIns="18288"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生　徒　数</a:t>
          </a:r>
        </a:p>
      </cdr:txBody>
    </cdr:sp>
  </cdr:relSizeAnchor>
</c:userShapes>
</file>

<file path=xl/drawings/drawing15.xml><?xml version="1.0" encoding="utf-8"?>
<c:userShapes xmlns:c="http://schemas.openxmlformats.org/drawingml/2006/chart">
  <cdr:relSizeAnchor xmlns:cdr="http://schemas.openxmlformats.org/drawingml/2006/chartDrawing">
    <cdr:from>
      <cdr:x>0.39319</cdr:x>
      <cdr:y>0.43738</cdr:y>
    </cdr:from>
    <cdr:to>
      <cdr:x>0.71639</cdr:x>
      <cdr:y>0.76335</cdr:y>
    </cdr:to>
    <cdr:sp macro="" textlink="">
      <cdr:nvSpPr>
        <cdr:cNvPr id="3" name="Oval 1025"/>
        <cdr:cNvSpPr>
          <a:spLocks xmlns:a="http://schemas.openxmlformats.org/drawingml/2006/main" noChangeArrowheads="1"/>
        </cdr:cNvSpPr>
      </cdr:nvSpPr>
      <cdr:spPr bwMode="auto">
        <a:xfrm xmlns:a="http://schemas.openxmlformats.org/drawingml/2006/main">
          <a:off x="1355725" y="1508125"/>
          <a:ext cx="1114422" cy="1123927"/>
        </a:xfrm>
        <a:prstGeom xmlns:a="http://schemas.openxmlformats.org/drawingml/2006/main" prst="ellipse">
          <a:avLst/>
        </a:prstGeom>
        <a:solidFill xmlns:a="http://schemas.openxmlformats.org/drawingml/2006/main">
          <a:srgbClr val="FFFFFF"/>
        </a:solidFill>
        <a:ln xmlns:a="http://schemas.openxmlformats.org/drawingml/2006/main" w="9525">
          <a:solidFill>
            <a:srgbClr val="000000"/>
          </a:solidFill>
          <a:round/>
          <a:headEnd/>
          <a:tailEnd/>
        </a:ln>
      </cdr:spPr>
      <cdr:txBody>
        <a:bodyPr xmlns:a="http://schemas.openxmlformats.org/drawingml/2006/main" wrap="square" lIns="27432" tIns="18288"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200"/>
            </a:lnSpc>
            <a:defRPr sz="1000"/>
          </a:pPr>
          <a:endParaRPr lang="ja-JP" altLang="en-US" sz="1000" b="0" i="0" strike="noStrike">
            <a:solidFill>
              <a:srgbClr val="000000"/>
            </a:solidFill>
            <a:latin typeface="ＭＳ Ｐゴシック"/>
            <a:ea typeface="ＭＳ Ｐゴシック"/>
          </a:endParaRPr>
        </a:p>
        <a:p xmlns:a="http://schemas.openxmlformats.org/drawingml/2006/main">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全日制本科</a:t>
          </a:r>
        </a:p>
        <a:p xmlns:a="http://schemas.openxmlformats.org/drawingml/2006/main">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生徒数</a:t>
          </a:r>
        </a:p>
        <a:p xmlns:a="http://schemas.openxmlformats.org/drawingml/2006/main">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59,694</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人</a:t>
          </a:r>
        </a:p>
      </cdr:txBody>
    </cdr:sp>
  </cdr:relSizeAnchor>
</c:userShapes>
</file>

<file path=xl/drawings/drawing16.xml><?xml version="1.0" encoding="utf-8"?>
<c:userShapes xmlns:c="http://schemas.openxmlformats.org/drawingml/2006/chart">
  <cdr:relSizeAnchor xmlns:cdr="http://schemas.openxmlformats.org/drawingml/2006/chartDrawing">
    <cdr:from>
      <cdr:x>0.33515</cdr:x>
      <cdr:y>0.46053</cdr:y>
    </cdr:from>
    <cdr:to>
      <cdr:x>0.65395</cdr:x>
      <cdr:y>0.77105</cdr:y>
    </cdr:to>
    <cdr:sp macro="" textlink="">
      <cdr:nvSpPr>
        <cdr:cNvPr id="94209" name="Oval 1025"/>
        <cdr:cNvSpPr>
          <a:spLocks xmlns:a="http://schemas.openxmlformats.org/drawingml/2006/main" noChangeArrowheads="1"/>
        </cdr:cNvSpPr>
      </cdr:nvSpPr>
      <cdr:spPr bwMode="auto">
        <a:xfrm xmlns:a="http://schemas.openxmlformats.org/drawingml/2006/main">
          <a:off x="1171575" y="1666874"/>
          <a:ext cx="1114425" cy="1123951"/>
        </a:xfrm>
        <a:prstGeom xmlns:a="http://schemas.openxmlformats.org/drawingml/2006/main" prst="ellipse">
          <a:avLst/>
        </a:prstGeom>
        <a:solidFill xmlns:a="http://schemas.openxmlformats.org/drawingml/2006/main">
          <a:srgbClr val="FFFFFF"/>
        </a:solidFill>
        <a:ln xmlns:a="http://schemas.openxmlformats.org/drawingml/2006/main" w="9525">
          <a:solidFill>
            <a:srgbClr val="000000"/>
          </a:solidFill>
          <a:round/>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lnSpc>
              <a:spcPts val="1200"/>
            </a:lnSpc>
            <a:defRPr sz="1000"/>
          </a:pPr>
          <a:endParaRPr lang="ja-JP" altLang="en-US" sz="1000" b="0" i="0" strike="noStrike">
            <a:solidFill>
              <a:srgbClr val="000000"/>
            </a:solidFill>
            <a:latin typeface="ＭＳ Ｐゴシック"/>
            <a:ea typeface="ＭＳ Ｐゴシック"/>
          </a:endParaRPr>
        </a:p>
        <a:p xmlns:a="http://schemas.openxmlformats.org/drawingml/2006/main">
          <a:pPr algn="ctr" rtl="0">
            <a:lnSpc>
              <a:spcPts val="1100"/>
            </a:lnSpc>
            <a:defRPr sz="1000"/>
          </a:pPr>
          <a:r>
            <a:rPr lang="ja-JP" altLang="en-US" sz="1000" b="0" i="0" strike="noStrike">
              <a:solidFill>
                <a:srgbClr val="000000"/>
              </a:solidFill>
              <a:latin typeface="ＭＳ Ｐゴシック"/>
              <a:ea typeface="ＭＳ Ｐゴシック"/>
            </a:rPr>
            <a:t>定時制本科</a:t>
          </a:r>
        </a:p>
        <a:p xmlns:a="http://schemas.openxmlformats.org/drawingml/2006/main">
          <a:pPr algn="ctr" rtl="0">
            <a:lnSpc>
              <a:spcPts val="1200"/>
            </a:lnSpc>
            <a:defRPr sz="1000"/>
          </a:pPr>
          <a:r>
            <a:rPr lang="ja-JP" altLang="en-US" sz="1000" b="0" i="0" strike="noStrike">
              <a:solidFill>
                <a:srgbClr val="000000"/>
              </a:solidFill>
              <a:latin typeface="ＭＳ Ｐゴシック"/>
              <a:ea typeface="ＭＳ Ｐゴシック"/>
            </a:rPr>
            <a:t>生徒数</a:t>
          </a:r>
        </a:p>
        <a:p xmlns:a="http://schemas.openxmlformats.org/drawingml/2006/main">
          <a:pPr algn="ctr" rtl="0">
            <a:lnSpc>
              <a:spcPts val="1200"/>
            </a:lnSpc>
            <a:defRPr sz="1000"/>
          </a:pPr>
          <a:r>
            <a:rPr lang="en-US" altLang="ja-JP" sz="1000" b="0" i="0" strike="noStrike">
              <a:solidFill>
                <a:srgbClr val="000000"/>
              </a:solidFill>
              <a:latin typeface="ＭＳ Ｐゴシック"/>
              <a:ea typeface="ＭＳ Ｐゴシック"/>
            </a:rPr>
            <a:t>1,554</a:t>
          </a:r>
          <a:r>
            <a:rPr lang="ja-JP" altLang="en-US" sz="1000" b="0" i="0" strike="noStrike">
              <a:solidFill>
                <a:srgbClr val="000000"/>
              </a:solidFill>
              <a:latin typeface="ＭＳ Ｐゴシック"/>
              <a:ea typeface="ＭＳ Ｐゴシック"/>
            </a:rPr>
            <a:t>人</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2</xdr:row>
      <xdr:rowOff>393700</xdr:rowOff>
    </xdr:from>
    <xdr:to>
      <xdr:col>9</xdr:col>
      <xdr:colOff>660400</xdr:colOff>
      <xdr:row>30</xdr:row>
      <xdr:rowOff>82550</xdr:rowOff>
    </xdr:to>
    <xdr:graphicFrame macro="">
      <xdr:nvGraphicFramePr>
        <xdr:cNvPr id="89809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36</xdr:row>
      <xdr:rowOff>152400</xdr:rowOff>
    </xdr:from>
    <xdr:to>
      <xdr:col>9</xdr:col>
      <xdr:colOff>733425</xdr:colOff>
      <xdr:row>59</xdr:row>
      <xdr:rowOff>123825</xdr:rowOff>
    </xdr:to>
    <xdr:graphicFrame macro="">
      <xdr:nvGraphicFramePr>
        <xdr:cNvPr id="89809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466725</xdr:colOff>
      <xdr:row>18</xdr:row>
      <xdr:rowOff>85725</xdr:rowOff>
    </xdr:from>
    <xdr:to>
      <xdr:col>6</xdr:col>
      <xdr:colOff>628650</xdr:colOff>
      <xdr:row>19</xdr:row>
      <xdr:rowOff>161925</xdr:rowOff>
    </xdr:to>
    <xdr:sp macro="" textlink="">
      <xdr:nvSpPr>
        <xdr:cNvPr id="2" name="正方形/長方形 1"/>
        <xdr:cNvSpPr/>
      </xdr:nvSpPr>
      <xdr:spPr bwMode="auto">
        <a:xfrm>
          <a:off x="3895725" y="3286125"/>
          <a:ext cx="847725" cy="2476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在学者数</a:t>
          </a:r>
        </a:p>
      </xdr:txBody>
    </xdr:sp>
    <xdr:clientData/>
  </xdr:twoCellAnchor>
  <xdr:twoCellAnchor>
    <xdr:from>
      <xdr:col>5</xdr:col>
      <xdr:colOff>676275</xdr:colOff>
      <xdr:row>54</xdr:row>
      <xdr:rowOff>152400</xdr:rowOff>
    </xdr:from>
    <xdr:to>
      <xdr:col>6</xdr:col>
      <xdr:colOff>638175</xdr:colOff>
      <xdr:row>56</xdr:row>
      <xdr:rowOff>38100</xdr:rowOff>
    </xdr:to>
    <xdr:sp macro="" textlink="">
      <xdr:nvSpPr>
        <xdr:cNvPr id="3" name="正方形/長方形 2"/>
        <xdr:cNvSpPr/>
      </xdr:nvSpPr>
      <xdr:spPr bwMode="auto">
        <a:xfrm>
          <a:off x="4105275" y="9525000"/>
          <a:ext cx="647700" cy="2286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t>幼稚部</a:t>
          </a:r>
        </a:p>
      </xdr:txBody>
    </xdr:sp>
    <xdr:clientData/>
  </xdr:twoCellAnchor>
  <xdr:twoCellAnchor>
    <xdr:from>
      <xdr:col>6</xdr:col>
      <xdr:colOff>314325</xdr:colOff>
      <xdr:row>56</xdr:row>
      <xdr:rowOff>38100</xdr:rowOff>
    </xdr:from>
    <xdr:to>
      <xdr:col>6</xdr:col>
      <xdr:colOff>390525</xdr:colOff>
      <xdr:row>57</xdr:row>
      <xdr:rowOff>47625</xdr:rowOff>
    </xdr:to>
    <xdr:cxnSp macro="">
      <xdr:nvCxnSpPr>
        <xdr:cNvPr id="898101" name="直線コネクタ 4"/>
        <xdr:cNvCxnSpPr>
          <a:cxnSpLocks noChangeShapeType="1"/>
          <a:stCxn id="3" idx="2"/>
        </xdr:cNvCxnSpPr>
      </xdr:nvCxnSpPr>
      <xdr:spPr bwMode="auto">
        <a:xfrm>
          <a:off x="4429125" y="9753600"/>
          <a:ext cx="76200" cy="1809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8.xml><?xml version="1.0" encoding="utf-8"?>
<c:userShapes xmlns:c="http://schemas.openxmlformats.org/drawingml/2006/chart">
  <cdr:relSizeAnchor xmlns:cdr="http://schemas.openxmlformats.org/drawingml/2006/chartDrawing">
    <cdr:from>
      <cdr:x>0.93526</cdr:x>
      <cdr:y>0.07093</cdr:y>
    </cdr:from>
    <cdr:to>
      <cdr:x>0.97517</cdr:x>
      <cdr:y>0.11153</cdr:y>
    </cdr:to>
    <cdr:sp macro="" textlink="">
      <cdr:nvSpPr>
        <cdr:cNvPr id="27651" name="Text Box 3"/>
        <cdr:cNvSpPr txBox="1">
          <a:spLocks xmlns:a="http://schemas.openxmlformats.org/drawingml/2006/main" noChangeArrowheads="1"/>
        </cdr:cNvSpPr>
      </cdr:nvSpPr>
      <cdr:spPr bwMode="auto">
        <a:xfrm xmlns:a="http://schemas.openxmlformats.org/drawingml/2006/main">
          <a:off x="6381376" y="333996"/>
          <a:ext cx="272309" cy="1911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00" b="0" i="0" strike="noStrike">
              <a:solidFill>
                <a:srgbClr val="000000"/>
              </a:solidFill>
              <a:latin typeface="ＭＳ Ｐゴシック"/>
              <a:ea typeface="ＭＳ Ｐゴシック"/>
            </a:rPr>
            <a:t>（校）</a:t>
          </a:r>
        </a:p>
      </cdr:txBody>
    </cdr:sp>
  </cdr:relSizeAnchor>
  <cdr:relSizeAnchor xmlns:cdr="http://schemas.openxmlformats.org/drawingml/2006/chartDrawing">
    <cdr:from>
      <cdr:x>0.03741</cdr:x>
      <cdr:y>0.08482</cdr:y>
    </cdr:from>
    <cdr:to>
      <cdr:x>0.08264</cdr:x>
      <cdr:y>0.11687</cdr:y>
    </cdr:to>
    <cdr:sp macro="" textlink="">
      <cdr:nvSpPr>
        <cdr:cNvPr id="4" name="Text Box 2"/>
        <cdr:cNvSpPr txBox="1">
          <a:spLocks xmlns:a="http://schemas.openxmlformats.org/drawingml/2006/main" noChangeArrowheads="1"/>
        </cdr:cNvSpPr>
      </cdr:nvSpPr>
      <cdr:spPr bwMode="auto">
        <a:xfrm xmlns:a="http://schemas.openxmlformats.org/drawingml/2006/main">
          <a:off x="255866" y="400719"/>
          <a:ext cx="309326" cy="15141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strike="noStrike">
              <a:solidFill>
                <a:srgbClr val="000000"/>
              </a:solidFill>
              <a:latin typeface="ＭＳ Ｐゴシック"/>
              <a:ea typeface="ＭＳ Ｐゴシック"/>
            </a:rPr>
            <a:t>（人）</a:t>
          </a:r>
        </a:p>
      </cdr:txBody>
    </cdr:sp>
  </cdr:relSizeAnchor>
  <cdr:relSizeAnchor xmlns:cdr="http://schemas.openxmlformats.org/drawingml/2006/chartDrawing">
    <cdr:from>
      <cdr:x>0.56028</cdr:x>
      <cdr:y>0.23299</cdr:y>
    </cdr:from>
    <cdr:to>
      <cdr:x>0.60142</cdr:x>
      <cdr:y>0.31546</cdr:y>
    </cdr:to>
    <cdr:cxnSp macro="">
      <cdr:nvCxnSpPr>
        <cdr:cNvPr id="3" name="直線コネクタ 2"/>
        <cdr:cNvCxnSpPr/>
      </cdr:nvCxnSpPr>
      <cdr:spPr bwMode="auto">
        <a:xfrm xmlns:a="http://schemas.openxmlformats.org/drawingml/2006/main">
          <a:off x="3762375" y="1076325"/>
          <a:ext cx="276225" cy="381000"/>
        </a:xfrm>
        <a:prstGeom xmlns:a="http://schemas.openxmlformats.org/drawingml/2006/main" prst="line">
          <a:avLst/>
        </a:prstGeom>
        <a:ln xmlns:a="http://schemas.openxmlformats.org/drawingml/2006/main">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0.50275</cdr:x>
      <cdr:y>0.1875</cdr:y>
    </cdr:from>
    <cdr:to>
      <cdr:x>0.61432</cdr:x>
      <cdr:y>0.23185</cdr:y>
    </cdr:to>
    <cdr:sp macro="" textlink="">
      <cdr:nvSpPr>
        <cdr:cNvPr id="2" name="正方形/長方形 1"/>
        <cdr:cNvSpPr/>
      </cdr:nvSpPr>
      <cdr:spPr bwMode="auto">
        <a:xfrm xmlns:a="http://schemas.openxmlformats.org/drawingml/2006/main">
          <a:off x="3476624" y="885825"/>
          <a:ext cx="771525" cy="20955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a:r>
            <a:rPr lang="ja-JP" altLang="en-US"/>
            <a:t>学</a:t>
          </a:r>
          <a:r>
            <a:rPr lang="ja-JP" altLang="en-US" baseline="0"/>
            <a:t>　</a:t>
          </a:r>
          <a:r>
            <a:rPr lang="ja-JP" altLang="en-US"/>
            <a:t>校　数</a:t>
          </a:r>
          <a:endParaRPr lang="ja-JP"/>
        </a:p>
      </cdr:txBody>
    </cdr:sp>
  </cdr:relSizeAnchor>
  <cdr:relSizeAnchor xmlns:cdr="http://schemas.openxmlformats.org/drawingml/2006/chartDrawing">
    <cdr:from>
      <cdr:x>0.92275</cdr:x>
      <cdr:y>0.88132</cdr:y>
    </cdr:from>
    <cdr:to>
      <cdr:x>0.99535</cdr:x>
      <cdr:y>0.92785</cdr:y>
    </cdr:to>
    <cdr:sp macro="" textlink="">
      <cdr:nvSpPr>
        <cdr:cNvPr id="5" name="正方形/長方形 4"/>
        <cdr:cNvSpPr/>
      </cdr:nvSpPr>
      <cdr:spPr bwMode="auto">
        <a:xfrm xmlns:a="http://schemas.openxmlformats.org/drawingml/2006/main">
          <a:off x="6296025" y="4149724"/>
          <a:ext cx="495300" cy="219075"/>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en-US" altLang="ja-JP" sz="1000">
              <a:latin typeface="ＭＳ Ｐゴシック" panose="020B0600070205080204" pitchFamily="50" charset="-128"/>
              <a:ea typeface="ＭＳ Ｐゴシック" panose="020B0600070205080204" pitchFamily="50" charset="-128"/>
            </a:rPr>
            <a:t>28</a:t>
          </a:r>
          <a:r>
            <a:rPr lang="ja-JP" altLang="en-US" sz="800"/>
            <a:t>（年度）</a:t>
          </a:r>
          <a:endParaRPr lang="ja-JP" sz="800"/>
        </a:p>
      </cdr:txBody>
    </cdr:sp>
  </cdr:relSizeAnchor>
</c:userShapes>
</file>

<file path=xl/drawings/drawing19.xml><?xml version="1.0" encoding="utf-8"?>
<c:userShapes xmlns:c="http://schemas.openxmlformats.org/drawingml/2006/chart">
  <cdr:relSizeAnchor xmlns:cdr="http://schemas.openxmlformats.org/drawingml/2006/chartDrawing">
    <cdr:from>
      <cdr:x>0.08191</cdr:x>
      <cdr:y>0.01214</cdr:y>
    </cdr:from>
    <cdr:to>
      <cdr:x>0.15528</cdr:x>
      <cdr:y>0.06092</cdr:y>
    </cdr:to>
    <cdr:sp macro="" textlink="">
      <cdr:nvSpPr>
        <cdr:cNvPr id="13313" name="Text Box 1025"/>
        <cdr:cNvSpPr txBox="1">
          <a:spLocks xmlns:a="http://schemas.openxmlformats.org/drawingml/2006/main" noChangeArrowheads="1"/>
        </cdr:cNvSpPr>
      </cdr:nvSpPr>
      <cdr:spPr bwMode="auto">
        <a:xfrm xmlns:a="http://schemas.openxmlformats.org/drawingml/2006/main">
          <a:off x="511042" y="47525"/>
          <a:ext cx="457746" cy="19096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strike="noStrike">
              <a:solidFill>
                <a:srgbClr val="000000"/>
              </a:solidFill>
              <a:latin typeface="ＭＳ Ｐゴシック"/>
              <a:ea typeface="ＭＳ Ｐゴシック"/>
            </a:rPr>
            <a:t>（人）</a:t>
          </a:r>
        </a:p>
      </cdr:txBody>
    </cdr:sp>
  </cdr:relSizeAnchor>
  <cdr:relSizeAnchor xmlns:cdr="http://schemas.openxmlformats.org/drawingml/2006/chartDrawing">
    <cdr:from>
      <cdr:x>0.59851</cdr:x>
      <cdr:y>0.41322</cdr:y>
    </cdr:from>
    <cdr:to>
      <cdr:x>0.72013</cdr:x>
      <cdr:y>0.47883</cdr:y>
    </cdr:to>
    <cdr:sp macro="" textlink="">
      <cdr:nvSpPr>
        <cdr:cNvPr id="13314" name="Text Box 1026"/>
        <cdr:cNvSpPr txBox="1">
          <a:spLocks xmlns:a="http://schemas.openxmlformats.org/drawingml/2006/main" noChangeArrowheads="1"/>
        </cdr:cNvSpPr>
      </cdr:nvSpPr>
      <cdr:spPr bwMode="auto">
        <a:xfrm xmlns:a="http://schemas.openxmlformats.org/drawingml/2006/main">
          <a:off x="3734057" y="1617648"/>
          <a:ext cx="758772" cy="256849"/>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a:effectLst xmlns:a="http://schemas.openxmlformats.org/drawingml/2006/main"/>
      </cdr:spPr>
      <cdr:txBody>
        <a:bodyPr xmlns:a="http://schemas.openxmlformats.org/drawingml/2006/main" vertOverflow="clip" wrap="square" lIns="36576" tIns="18288" rIns="36576" bIns="18288"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高等部</a:t>
          </a:r>
        </a:p>
      </cdr:txBody>
    </cdr:sp>
  </cdr:relSizeAnchor>
  <cdr:relSizeAnchor xmlns:cdr="http://schemas.openxmlformats.org/drawingml/2006/chartDrawing">
    <cdr:from>
      <cdr:x>0.74017</cdr:x>
      <cdr:y>0.71177</cdr:y>
    </cdr:from>
    <cdr:to>
      <cdr:x>0.86326</cdr:x>
      <cdr:y>0.77958</cdr:y>
    </cdr:to>
    <cdr:sp macro="" textlink="">
      <cdr:nvSpPr>
        <cdr:cNvPr id="13315" name="Text Box 1027"/>
        <cdr:cNvSpPr txBox="1">
          <a:spLocks xmlns:a="http://schemas.openxmlformats.org/drawingml/2006/main" noChangeArrowheads="1"/>
        </cdr:cNvSpPr>
      </cdr:nvSpPr>
      <cdr:spPr bwMode="auto">
        <a:xfrm xmlns:a="http://schemas.openxmlformats.org/drawingml/2006/main">
          <a:off x="5111346" y="2786409"/>
          <a:ext cx="850013" cy="265461"/>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a:effectLst xmlns:a="http://schemas.openxmlformats.org/drawingml/2006/main"/>
      </cdr:spPr>
      <cdr:txBody>
        <a:bodyPr xmlns:a="http://schemas.openxmlformats.org/drawingml/2006/main" vertOverflow="clip" wrap="square" lIns="36576" tIns="18288" rIns="36576" bIns="18288"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小学部</a:t>
          </a:r>
        </a:p>
      </cdr:txBody>
    </cdr:sp>
  </cdr:relSizeAnchor>
  <cdr:relSizeAnchor xmlns:cdr="http://schemas.openxmlformats.org/drawingml/2006/chartDrawing">
    <cdr:from>
      <cdr:x>0.54562</cdr:x>
      <cdr:y>0.59842</cdr:y>
    </cdr:from>
    <cdr:to>
      <cdr:x>0.66699</cdr:x>
      <cdr:y>0.66453</cdr:y>
    </cdr:to>
    <cdr:sp macro="" textlink="">
      <cdr:nvSpPr>
        <cdr:cNvPr id="13316" name="Text Box 1028"/>
        <cdr:cNvSpPr txBox="1">
          <a:spLocks xmlns:a="http://schemas.openxmlformats.org/drawingml/2006/main" noChangeArrowheads="1"/>
        </cdr:cNvSpPr>
      </cdr:nvSpPr>
      <cdr:spPr bwMode="auto">
        <a:xfrm xmlns:a="http://schemas.openxmlformats.org/drawingml/2006/main">
          <a:off x="3404066" y="2342697"/>
          <a:ext cx="757213" cy="258806"/>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a:effectLst xmlns:a="http://schemas.openxmlformats.org/drawingml/2006/main"/>
      </cdr:spPr>
      <cdr:txBody>
        <a:bodyPr xmlns:a="http://schemas.openxmlformats.org/drawingml/2006/main" vertOverflow="clip" wrap="square" lIns="36576" tIns="18288" rIns="36576" bIns="18288"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中学部</a:t>
          </a:r>
        </a:p>
      </cdr:txBody>
    </cdr:sp>
  </cdr:relSizeAnchor>
  <cdr:relSizeAnchor xmlns:cdr="http://schemas.openxmlformats.org/drawingml/2006/chartDrawing">
    <cdr:from>
      <cdr:x>0.43817</cdr:x>
      <cdr:y>0.17762</cdr:y>
    </cdr:from>
    <cdr:to>
      <cdr:x>0.53282</cdr:x>
      <cdr:y>0.24088</cdr:y>
    </cdr:to>
    <cdr:sp macro="" textlink="">
      <cdr:nvSpPr>
        <cdr:cNvPr id="2" name="テキスト ボックス 1"/>
        <cdr:cNvSpPr txBox="1"/>
      </cdr:nvSpPr>
      <cdr:spPr>
        <a:xfrm xmlns:a="http://schemas.openxmlformats.org/drawingml/2006/main">
          <a:off x="2733685" y="695324"/>
          <a:ext cx="590539" cy="2476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000" b="1"/>
        </a:p>
      </cdr:txBody>
    </cdr:sp>
  </cdr:relSizeAnchor>
  <cdr:relSizeAnchor xmlns:cdr="http://schemas.openxmlformats.org/drawingml/2006/chartDrawing">
    <cdr:from>
      <cdr:x>0.1771</cdr:x>
      <cdr:y>0.25791</cdr:y>
    </cdr:from>
    <cdr:to>
      <cdr:x>0.25344</cdr:x>
      <cdr:y>0.32117</cdr:y>
    </cdr:to>
    <cdr:sp macro="" textlink="">
      <cdr:nvSpPr>
        <cdr:cNvPr id="3" name="テキスト ボックス 2"/>
        <cdr:cNvSpPr txBox="1"/>
      </cdr:nvSpPr>
      <cdr:spPr>
        <a:xfrm xmlns:a="http://schemas.openxmlformats.org/drawingml/2006/main">
          <a:off x="1104900" y="1009650"/>
          <a:ext cx="4762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0.92552</cdr:x>
      <cdr:y>0.89619</cdr:y>
    </cdr:from>
    <cdr:to>
      <cdr:x>0.98865</cdr:x>
      <cdr:y>0.96167</cdr:y>
    </cdr:to>
    <cdr:sp macro="" textlink="">
      <cdr:nvSpPr>
        <cdr:cNvPr id="8" name="Text Box 4"/>
        <cdr:cNvSpPr txBox="1">
          <a:spLocks xmlns:a="http://schemas.openxmlformats.org/drawingml/2006/main" noChangeArrowheads="1"/>
        </cdr:cNvSpPr>
      </cdr:nvSpPr>
      <cdr:spPr bwMode="auto">
        <a:xfrm xmlns:a="http://schemas.openxmlformats.org/drawingml/2006/main">
          <a:off x="5749521" y="3429849"/>
          <a:ext cx="392200" cy="25061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900" b="0" i="0" strike="noStrike">
              <a:solidFill>
                <a:srgbClr val="000000"/>
              </a:solidFill>
              <a:latin typeface="ＭＳ Ｐゴシック"/>
              <a:ea typeface="ＭＳ Ｐゴシック"/>
            </a:rPr>
            <a:t>（年度）</a:t>
          </a:r>
        </a:p>
      </cdr:txBody>
    </cdr:sp>
  </cdr:relSizeAnchor>
  <cdr:relSizeAnchor xmlns:cdr="http://schemas.openxmlformats.org/drawingml/2006/chartDrawing">
    <cdr:from>
      <cdr:x>0.89103</cdr:x>
      <cdr:y>0.05353</cdr:y>
    </cdr:from>
    <cdr:to>
      <cdr:x>0.93793</cdr:x>
      <cdr:y>0.08759</cdr:y>
    </cdr:to>
    <cdr:sp macro="" textlink="">
      <cdr:nvSpPr>
        <cdr:cNvPr id="4" name="正方形/長方形 3"/>
        <cdr:cNvSpPr/>
      </cdr:nvSpPr>
      <cdr:spPr bwMode="auto">
        <a:xfrm xmlns:a="http://schemas.openxmlformats.org/drawingml/2006/main">
          <a:off x="6153150" y="209550"/>
          <a:ext cx="323850" cy="13335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en-US" altLang="ja-JP" sz="900" b="1">
              <a:latin typeface="+mn-ea"/>
              <a:ea typeface="+mn-ea"/>
            </a:rPr>
            <a:t>2,528</a:t>
          </a:r>
          <a:endParaRPr lang="ja-JP" sz="900" b="1">
            <a:latin typeface="+mn-ea"/>
            <a:ea typeface="+mn-ea"/>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0.18186</cdr:x>
      <cdr:y>0.08672</cdr:y>
    </cdr:from>
    <cdr:to>
      <cdr:x>1</cdr:x>
      <cdr:y>0.15587</cdr:y>
    </cdr:to>
    <cdr:sp macro="" textlink="">
      <cdr:nvSpPr>
        <cdr:cNvPr id="4097" name="Text Box 1"/>
        <cdr:cNvSpPr txBox="1">
          <a:spLocks xmlns:a="http://schemas.openxmlformats.org/drawingml/2006/main" noChangeArrowheads="1"/>
        </cdr:cNvSpPr>
      </cdr:nvSpPr>
      <cdr:spPr bwMode="auto">
        <a:xfrm xmlns:a="http://schemas.openxmlformats.org/drawingml/2006/main">
          <a:off x="286925" y="182409"/>
          <a:ext cx="600044" cy="14294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strike="noStrike">
              <a:solidFill>
                <a:srgbClr val="000000"/>
              </a:solidFill>
              <a:latin typeface="ＭＳ Ｐ明朝"/>
              <a:ea typeface="ＭＳ Ｐ明朝"/>
            </a:rPr>
            <a:t>本務教員数</a:t>
          </a:r>
        </a:p>
      </cdr:txBody>
    </cdr:sp>
  </cdr:relSizeAnchor>
  <cdr:relSizeAnchor xmlns:cdr="http://schemas.openxmlformats.org/drawingml/2006/chartDrawing">
    <cdr:from>
      <cdr:x>0.45889</cdr:x>
      <cdr:y>0.09387</cdr:y>
    </cdr:from>
    <cdr:to>
      <cdr:x>0.47759</cdr:x>
      <cdr:y>0.15754</cdr:y>
    </cdr:to>
    <cdr:sp macro="" textlink="">
      <cdr:nvSpPr>
        <cdr:cNvPr id="4098" name="Line 2"/>
        <cdr:cNvSpPr>
          <a:spLocks xmlns:a="http://schemas.openxmlformats.org/drawingml/2006/main" noChangeShapeType="1"/>
        </cdr:cNvSpPr>
      </cdr:nvSpPr>
      <cdr:spPr bwMode="auto">
        <a:xfrm xmlns:a="http://schemas.openxmlformats.org/drawingml/2006/main">
          <a:off x="339734" y="197197"/>
          <a:ext cx="13720" cy="1316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0.48053</cdr:x>
      <cdr:y>0.41606</cdr:y>
    </cdr:from>
    <cdr:to>
      <cdr:x>1</cdr:x>
      <cdr:y>0.47138</cdr:y>
    </cdr:to>
    <cdr:sp macro="" textlink="">
      <cdr:nvSpPr>
        <cdr:cNvPr id="4099" name="Text Box 3"/>
        <cdr:cNvSpPr txBox="1">
          <a:spLocks xmlns:a="http://schemas.openxmlformats.org/drawingml/2006/main" noChangeArrowheads="1"/>
        </cdr:cNvSpPr>
      </cdr:nvSpPr>
      <cdr:spPr bwMode="auto">
        <a:xfrm xmlns:a="http://schemas.openxmlformats.org/drawingml/2006/main">
          <a:off x="510605" y="863130"/>
          <a:ext cx="380991" cy="11435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strike="noStrike">
              <a:solidFill>
                <a:srgbClr val="000000"/>
              </a:solidFill>
              <a:latin typeface="ＭＳ Ｐ明朝"/>
              <a:ea typeface="ＭＳ Ｐ明朝"/>
            </a:rPr>
            <a:t>学 級 数</a:t>
          </a:r>
        </a:p>
      </cdr:txBody>
    </cdr:sp>
  </cdr:relSizeAnchor>
  <cdr:relSizeAnchor xmlns:cdr="http://schemas.openxmlformats.org/drawingml/2006/chartDrawing">
    <cdr:from>
      <cdr:x>0.67446</cdr:x>
      <cdr:y>0.50334</cdr:y>
    </cdr:from>
    <cdr:to>
      <cdr:x>0.69186</cdr:x>
      <cdr:y>0.57918</cdr:y>
    </cdr:to>
    <cdr:sp macro="" textlink="">
      <cdr:nvSpPr>
        <cdr:cNvPr id="4100" name="Line 4"/>
        <cdr:cNvSpPr>
          <a:spLocks xmlns:a="http://schemas.openxmlformats.org/drawingml/2006/main" noChangeShapeType="1"/>
        </cdr:cNvSpPr>
      </cdr:nvSpPr>
      <cdr:spPr bwMode="auto">
        <a:xfrm xmlns:a="http://schemas.openxmlformats.org/drawingml/2006/main" flipH="1">
          <a:off x="497842" y="1043538"/>
          <a:ext cx="12763" cy="1567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0.xml><?xml version="1.0" encoding="utf-8"?>
<xdr:wsDr xmlns:xdr="http://schemas.openxmlformats.org/drawingml/2006/spreadsheetDrawing" xmlns:a="http://schemas.openxmlformats.org/drawingml/2006/main">
  <xdr:twoCellAnchor>
    <xdr:from>
      <xdr:col>0</xdr:col>
      <xdr:colOff>85725</xdr:colOff>
      <xdr:row>4</xdr:row>
      <xdr:rowOff>85725</xdr:rowOff>
    </xdr:from>
    <xdr:to>
      <xdr:col>5</xdr:col>
      <xdr:colOff>276225</xdr:colOff>
      <xdr:row>22</xdr:row>
      <xdr:rowOff>104775</xdr:rowOff>
    </xdr:to>
    <xdr:graphicFrame macro="">
      <xdr:nvGraphicFramePr>
        <xdr:cNvPr id="93008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11</xdr:row>
      <xdr:rowOff>104776</xdr:rowOff>
    </xdr:from>
    <xdr:to>
      <xdr:col>3</xdr:col>
      <xdr:colOff>142875</xdr:colOff>
      <xdr:row>16</xdr:row>
      <xdr:rowOff>57151</xdr:rowOff>
    </xdr:to>
    <xdr:sp macro="" textlink="">
      <xdr:nvSpPr>
        <xdr:cNvPr id="3" name="Oval 8"/>
        <xdr:cNvSpPr>
          <a:spLocks noChangeArrowheads="1"/>
        </xdr:cNvSpPr>
      </xdr:nvSpPr>
      <xdr:spPr bwMode="auto">
        <a:xfrm>
          <a:off x="1381125" y="1990726"/>
          <a:ext cx="819150" cy="819150"/>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lnSpc>
              <a:spcPts val="1300"/>
            </a:lnSpc>
            <a:defRPr sz="1000"/>
          </a:pPr>
          <a:r>
            <a:rPr lang="ja-JP" altLang="en-US" sz="1100" b="0" i="0" strike="noStrike">
              <a:solidFill>
                <a:srgbClr val="000000"/>
              </a:solidFill>
              <a:latin typeface="ＭＳ Ｐゴシック"/>
              <a:ea typeface="ＭＳ Ｐゴシック"/>
            </a:rPr>
            <a:t>総園数</a:t>
          </a:r>
        </a:p>
        <a:p>
          <a:pPr algn="ctr" rtl="0">
            <a:lnSpc>
              <a:spcPts val="1200"/>
            </a:lnSpc>
            <a:defRPr sz="1000"/>
          </a:pPr>
          <a:r>
            <a:rPr lang="en-US" altLang="ja-JP" sz="1100" b="0" i="0" strike="noStrike">
              <a:solidFill>
                <a:srgbClr val="000000"/>
              </a:solidFill>
              <a:latin typeface="ＭＳ Ｐゴシック"/>
              <a:ea typeface="ＭＳ Ｐゴシック"/>
            </a:rPr>
            <a:t>254</a:t>
          </a:r>
          <a:r>
            <a:rPr lang="ja-JP" altLang="en-US" sz="1100" b="0" i="0" strike="noStrike">
              <a:solidFill>
                <a:srgbClr val="000000"/>
              </a:solidFill>
              <a:latin typeface="ＭＳ Ｐゴシック"/>
              <a:ea typeface="ＭＳ Ｐゴシック"/>
            </a:rPr>
            <a:t>園</a:t>
          </a:r>
        </a:p>
      </xdr:txBody>
    </xdr:sp>
    <xdr:clientData/>
  </xdr:twoCellAnchor>
  <xdr:twoCellAnchor>
    <xdr:from>
      <xdr:col>5</xdr:col>
      <xdr:colOff>342900</xdr:colOff>
      <xdr:row>3</xdr:row>
      <xdr:rowOff>76200</xdr:rowOff>
    </xdr:from>
    <xdr:to>
      <xdr:col>11</xdr:col>
      <xdr:colOff>266700</xdr:colOff>
      <xdr:row>19</xdr:row>
      <xdr:rowOff>19050</xdr:rowOff>
    </xdr:to>
    <xdr:graphicFrame macro="">
      <xdr:nvGraphicFramePr>
        <xdr:cNvPr id="93008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47625</xdr:colOff>
      <xdr:row>3</xdr:row>
      <xdr:rowOff>104776</xdr:rowOff>
    </xdr:from>
    <xdr:to>
      <xdr:col>7</xdr:col>
      <xdr:colOff>85725</xdr:colOff>
      <xdr:row>4</xdr:row>
      <xdr:rowOff>123826</xdr:rowOff>
    </xdr:to>
    <xdr:sp macro="" textlink="">
      <xdr:nvSpPr>
        <xdr:cNvPr id="5" name="Text Box 13"/>
        <xdr:cNvSpPr txBox="1">
          <a:spLocks noChangeArrowheads="1"/>
        </xdr:cNvSpPr>
      </xdr:nvSpPr>
      <xdr:spPr bwMode="auto">
        <a:xfrm>
          <a:off x="3876675" y="619126"/>
          <a:ext cx="381000" cy="190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0</xdr:col>
      <xdr:colOff>542925</xdr:colOff>
      <xdr:row>46</xdr:row>
      <xdr:rowOff>152400</xdr:rowOff>
    </xdr:from>
    <xdr:to>
      <xdr:col>11</xdr:col>
      <xdr:colOff>285750</xdr:colOff>
      <xdr:row>65</xdr:row>
      <xdr:rowOff>57150</xdr:rowOff>
    </xdr:to>
    <xdr:graphicFrame macro="">
      <xdr:nvGraphicFramePr>
        <xdr:cNvPr id="930085"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209551</xdr:colOff>
      <xdr:row>64</xdr:row>
      <xdr:rowOff>0</xdr:rowOff>
    </xdr:from>
    <xdr:to>
      <xdr:col>10</xdr:col>
      <xdr:colOff>666751</xdr:colOff>
      <xdr:row>65</xdr:row>
      <xdr:rowOff>19050</xdr:rowOff>
    </xdr:to>
    <xdr:sp macro="" textlink="">
      <xdr:nvSpPr>
        <xdr:cNvPr id="7" name="Text Box 16"/>
        <xdr:cNvSpPr txBox="1">
          <a:spLocks noChangeArrowheads="1"/>
        </xdr:cNvSpPr>
      </xdr:nvSpPr>
      <xdr:spPr bwMode="auto">
        <a:xfrm>
          <a:off x="6438901" y="10868025"/>
          <a:ext cx="457200" cy="190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（年度）</a:t>
          </a:r>
        </a:p>
      </xdr:txBody>
    </xdr:sp>
    <xdr:clientData/>
  </xdr:twoCellAnchor>
  <xdr:twoCellAnchor>
    <xdr:from>
      <xdr:col>1</xdr:col>
      <xdr:colOff>114300</xdr:colOff>
      <xdr:row>46</xdr:row>
      <xdr:rowOff>152399</xdr:rowOff>
    </xdr:from>
    <xdr:to>
      <xdr:col>1</xdr:col>
      <xdr:colOff>447676</xdr:colOff>
      <xdr:row>48</xdr:row>
      <xdr:rowOff>47624</xdr:rowOff>
    </xdr:to>
    <xdr:sp macro="" textlink="">
      <xdr:nvSpPr>
        <xdr:cNvPr id="8" name="Text Box 17"/>
        <xdr:cNvSpPr txBox="1">
          <a:spLocks noChangeArrowheads="1"/>
        </xdr:cNvSpPr>
      </xdr:nvSpPr>
      <xdr:spPr bwMode="auto">
        <a:xfrm>
          <a:off x="800100" y="7934324"/>
          <a:ext cx="333376" cy="2381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（人）</a:t>
          </a:r>
        </a:p>
      </xdr:txBody>
    </xdr:sp>
    <xdr:clientData/>
  </xdr:twoCellAnchor>
  <xdr:twoCellAnchor>
    <xdr:from>
      <xdr:col>10</xdr:col>
      <xdr:colOff>295275</xdr:colOff>
      <xdr:row>47</xdr:row>
      <xdr:rowOff>9525</xdr:rowOff>
    </xdr:from>
    <xdr:to>
      <xdr:col>10</xdr:col>
      <xdr:colOff>657224</xdr:colOff>
      <xdr:row>48</xdr:row>
      <xdr:rowOff>9525</xdr:rowOff>
    </xdr:to>
    <xdr:sp macro="" textlink="">
      <xdr:nvSpPr>
        <xdr:cNvPr id="9" name="Text Box 18"/>
        <xdr:cNvSpPr txBox="1">
          <a:spLocks noChangeArrowheads="1"/>
        </xdr:cNvSpPr>
      </xdr:nvSpPr>
      <xdr:spPr bwMode="auto">
        <a:xfrm>
          <a:off x="6524625" y="7962900"/>
          <a:ext cx="361949" cy="1714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（人）</a:t>
          </a:r>
        </a:p>
      </xdr:txBody>
    </xdr:sp>
    <xdr:clientData/>
  </xdr:twoCellAnchor>
  <xdr:twoCellAnchor>
    <xdr:from>
      <xdr:col>7</xdr:col>
      <xdr:colOff>247649</xdr:colOff>
      <xdr:row>47</xdr:row>
      <xdr:rowOff>76199</xdr:rowOff>
    </xdr:from>
    <xdr:to>
      <xdr:col>9</xdr:col>
      <xdr:colOff>276224</xdr:colOff>
      <xdr:row>48</xdr:row>
      <xdr:rowOff>161924</xdr:rowOff>
    </xdr:to>
    <xdr:sp macro="" textlink="">
      <xdr:nvSpPr>
        <xdr:cNvPr id="10" name="Text Box 2"/>
        <xdr:cNvSpPr txBox="1">
          <a:spLocks noChangeArrowheads="1"/>
        </xdr:cNvSpPr>
      </xdr:nvSpPr>
      <xdr:spPr bwMode="auto">
        <a:xfrm>
          <a:off x="4419599" y="8029574"/>
          <a:ext cx="1400175" cy="25717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本務教員数（右目盛）</a:t>
          </a:r>
        </a:p>
      </xdr:txBody>
    </xdr:sp>
    <xdr:clientData/>
  </xdr:twoCellAnchor>
  <xdr:twoCellAnchor>
    <xdr:from>
      <xdr:col>6</xdr:col>
      <xdr:colOff>257175</xdr:colOff>
      <xdr:row>59</xdr:row>
      <xdr:rowOff>47625</xdr:rowOff>
    </xdr:from>
    <xdr:to>
      <xdr:col>8</xdr:col>
      <xdr:colOff>381000</xdr:colOff>
      <xdr:row>60</xdr:row>
      <xdr:rowOff>133350</xdr:rowOff>
    </xdr:to>
    <xdr:sp macro="" textlink="">
      <xdr:nvSpPr>
        <xdr:cNvPr id="11" name="Text Box 22"/>
        <xdr:cNvSpPr txBox="1">
          <a:spLocks noChangeArrowheads="1"/>
        </xdr:cNvSpPr>
      </xdr:nvSpPr>
      <xdr:spPr bwMode="auto">
        <a:xfrm>
          <a:off x="4086225" y="10058400"/>
          <a:ext cx="1152525" cy="257175"/>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strike="noStrike">
              <a:solidFill>
                <a:srgbClr val="000000"/>
              </a:solidFill>
              <a:latin typeface="ＭＳ Ｐゴシック"/>
              <a:ea typeface="ＭＳ Ｐゴシック"/>
            </a:rPr>
            <a:t>３歳児入園</a:t>
          </a:r>
        </a:p>
      </xdr:txBody>
    </xdr:sp>
    <xdr:clientData/>
  </xdr:twoCellAnchor>
  <xdr:twoCellAnchor>
    <xdr:from>
      <xdr:col>1</xdr:col>
      <xdr:colOff>542925</xdr:colOff>
      <xdr:row>47</xdr:row>
      <xdr:rowOff>142875</xdr:rowOff>
    </xdr:from>
    <xdr:to>
      <xdr:col>3</xdr:col>
      <xdr:colOff>228600</xdr:colOff>
      <xdr:row>49</xdr:row>
      <xdr:rowOff>9525</xdr:rowOff>
    </xdr:to>
    <xdr:sp macro="" textlink="">
      <xdr:nvSpPr>
        <xdr:cNvPr id="12" name="Text Box 23"/>
        <xdr:cNvSpPr txBox="1">
          <a:spLocks noChangeArrowheads="1"/>
        </xdr:cNvSpPr>
      </xdr:nvSpPr>
      <xdr:spPr bwMode="auto">
        <a:xfrm>
          <a:off x="1228725" y="8096250"/>
          <a:ext cx="1057275" cy="209550"/>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strike="noStrike">
              <a:solidFill>
                <a:srgbClr val="000000"/>
              </a:solidFill>
              <a:latin typeface="ＭＳ Ｐゴシック"/>
              <a:ea typeface="ＭＳ Ｐゴシック"/>
            </a:rPr>
            <a:t>５歳児入園</a:t>
          </a:r>
        </a:p>
      </xdr:txBody>
    </xdr:sp>
    <xdr:clientData/>
  </xdr:twoCellAnchor>
  <xdr:twoCellAnchor>
    <xdr:from>
      <xdr:col>3</xdr:col>
      <xdr:colOff>495300</xdr:colOff>
      <xdr:row>53</xdr:row>
      <xdr:rowOff>133350</xdr:rowOff>
    </xdr:from>
    <xdr:to>
      <xdr:col>5</xdr:col>
      <xdr:colOff>276225</xdr:colOff>
      <xdr:row>55</xdr:row>
      <xdr:rowOff>47625</xdr:rowOff>
    </xdr:to>
    <xdr:sp macro="" textlink="">
      <xdr:nvSpPr>
        <xdr:cNvPr id="13" name="Text Box 24"/>
        <xdr:cNvSpPr txBox="1">
          <a:spLocks noChangeArrowheads="1"/>
        </xdr:cNvSpPr>
      </xdr:nvSpPr>
      <xdr:spPr bwMode="auto">
        <a:xfrm>
          <a:off x="2552700" y="9115425"/>
          <a:ext cx="1152525" cy="257175"/>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strike="noStrike">
              <a:solidFill>
                <a:srgbClr val="000000"/>
              </a:solidFill>
              <a:latin typeface="ＭＳ Ｐゴシック"/>
              <a:ea typeface="ＭＳ Ｐゴシック"/>
            </a:rPr>
            <a:t>４歳児入園</a:t>
          </a:r>
        </a:p>
      </xdr:txBody>
    </xdr:sp>
    <xdr:clientData/>
  </xdr:twoCellAnchor>
  <xdr:twoCellAnchor>
    <xdr:from>
      <xdr:col>2</xdr:col>
      <xdr:colOff>647700</xdr:colOff>
      <xdr:row>49</xdr:row>
      <xdr:rowOff>19050</xdr:rowOff>
    </xdr:from>
    <xdr:to>
      <xdr:col>3</xdr:col>
      <xdr:colOff>38100</xdr:colOff>
      <xdr:row>51</xdr:row>
      <xdr:rowOff>57150</xdr:rowOff>
    </xdr:to>
    <xdr:sp macro="" textlink="">
      <xdr:nvSpPr>
        <xdr:cNvPr id="930093" name="Line 26"/>
        <xdr:cNvSpPr>
          <a:spLocks noChangeShapeType="1"/>
        </xdr:cNvSpPr>
      </xdr:nvSpPr>
      <xdr:spPr bwMode="auto">
        <a:xfrm>
          <a:off x="2019300" y="8305800"/>
          <a:ext cx="7620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361950</xdr:colOff>
      <xdr:row>16</xdr:row>
      <xdr:rowOff>57150</xdr:rowOff>
    </xdr:from>
    <xdr:to>
      <xdr:col>6</xdr:col>
      <xdr:colOff>333375</xdr:colOff>
      <xdr:row>17</xdr:row>
      <xdr:rowOff>133350</xdr:rowOff>
    </xdr:to>
    <xdr:sp macro="" textlink="">
      <xdr:nvSpPr>
        <xdr:cNvPr id="15" name="Text Box 33"/>
        <xdr:cNvSpPr txBox="1">
          <a:spLocks noChangeArrowheads="1"/>
        </xdr:cNvSpPr>
      </xdr:nvSpPr>
      <xdr:spPr bwMode="auto">
        <a:xfrm>
          <a:off x="3790950" y="2809875"/>
          <a:ext cx="371475" cy="247650"/>
        </a:xfrm>
        <a:prstGeom prst="rect">
          <a:avLst/>
        </a:prstGeom>
        <a:solidFill>
          <a:srgbClr val="FFFFFF"/>
        </a:solidFill>
        <a:ln w="9525">
          <a:noFill/>
          <a:miter lim="800000"/>
          <a:headEnd/>
          <a:tailEnd/>
        </a:ln>
      </xdr:spPr>
      <xdr:txBody>
        <a:bodyPr vertOverflow="clip" wrap="square" lIns="0" tIns="18288" rIns="27432" bIns="0" anchor="t" upright="1"/>
        <a:lstStyle/>
        <a:p>
          <a:pPr algn="r" rtl="0">
            <a:defRPr sz="1000"/>
          </a:pPr>
          <a:r>
            <a:rPr lang="en-US" altLang="ja-JP" sz="1000" b="0" i="0" strike="noStrike">
              <a:solidFill>
                <a:srgbClr val="000000"/>
              </a:solidFill>
              <a:latin typeface="ＭＳ Ｐゴシック"/>
              <a:ea typeface="ＭＳ Ｐゴシック"/>
            </a:rPr>
            <a:t>0</a:t>
          </a:r>
        </a:p>
      </xdr:txBody>
    </xdr:sp>
    <xdr:clientData/>
  </xdr:twoCellAnchor>
  <xdr:twoCellAnchor>
    <xdr:from>
      <xdr:col>5</xdr:col>
      <xdr:colOff>171450</xdr:colOff>
      <xdr:row>18</xdr:row>
      <xdr:rowOff>133350</xdr:rowOff>
    </xdr:from>
    <xdr:to>
      <xdr:col>6</xdr:col>
      <xdr:colOff>171450</xdr:colOff>
      <xdr:row>19</xdr:row>
      <xdr:rowOff>104775</xdr:rowOff>
    </xdr:to>
    <xdr:sp macro="" textlink="">
      <xdr:nvSpPr>
        <xdr:cNvPr id="930095" name="Rectangle 34"/>
        <xdr:cNvSpPr>
          <a:spLocks noChangeArrowheads="1"/>
        </xdr:cNvSpPr>
      </xdr:nvSpPr>
      <xdr:spPr bwMode="auto">
        <a:xfrm>
          <a:off x="3600450" y="3219450"/>
          <a:ext cx="4000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152400</xdr:colOff>
      <xdr:row>17</xdr:row>
      <xdr:rowOff>152400</xdr:rowOff>
    </xdr:from>
    <xdr:to>
      <xdr:col>10</xdr:col>
      <xdr:colOff>609600</xdr:colOff>
      <xdr:row>19</xdr:row>
      <xdr:rowOff>85725</xdr:rowOff>
    </xdr:to>
    <xdr:sp macro="" textlink="">
      <xdr:nvSpPr>
        <xdr:cNvPr id="930096" name="Text Box 16"/>
        <xdr:cNvSpPr txBox="1">
          <a:spLocks noChangeArrowheads="1"/>
        </xdr:cNvSpPr>
      </xdr:nvSpPr>
      <xdr:spPr bwMode="auto">
        <a:xfrm>
          <a:off x="6381750" y="3067050"/>
          <a:ext cx="457200" cy="2762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552450</xdr:colOff>
      <xdr:row>26</xdr:row>
      <xdr:rowOff>9525</xdr:rowOff>
    </xdr:from>
    <xdr:to>
      <xdr:col>10</xdr:col>
      <xdr:colOff>657225</xdr:colOff>
      <xdr:row>43</xdr:row>
      <xdr:rowOff>133350</xdr:rowOff>
    </xdr:to>
    <xdr:graphicFrame macro="">
      <xdr:nvGraphicFramePr>
        <xdr:cNvPr id="93009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457200</xdr:colOff>
      <xdr:row>39</xdr:row>
      <xdr:rowOff>114300</xdr:rowOff>
    </xdr:from>
    <xdr:to>
      <xdr:col>8</xdr:col>
      <xdr:colOff>514349</xdr:colOff>
      <xdr:row>40</xdr:row>
      <xdr:rowOff>152400</xdr:rowOff>
    </xdr:to>
    <xdr:sp macro="" textlink="">
      <xdr:nvSpPr>
        <xdr:cNvPr id="19" name="テキスト ボックス 18"/>
        <xdr:cNvSpPr txBox="1"/>
      </xdr:nvSpPr>
      <xdr:spPr>
        <a:xfrm>
          <a:off x="4629150" y="6696075"/>
          <a:ext cx="742949" cy="2095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３歳児</a:t>
          </a:r>
        </a:p>
      </xdr:txBody>
    </xdr:sp>
    <xdr:clientData/>
  </xdr:twoCellAnchor>
</xdr:wsDr>
</file>

<file path=xl/drawings/drawing21.xml><?xml version="1.0" encoding="utf-8"?>
<c:userShapes xmlns:c="http://schemas.openxmlformats.org/drawingml/2006/chart">
  <cdr:relSizeAnchor xmlns:cdr="http://schemas.openxmlformats.org/drawingml/2006/chartDrawing">
    <cdr:from>
      <cdr:x>0.85497</cdr:x>
      <cdr:y>0.88799</cdr:y>
    </cdr:from>
    <cdr:to>
      <cdr:x>0.9866</cdr:x>
      <cdr:y>0.98408</cdr:y>
    </cdr:to>
    <cdr:sp macro="" textlink="">
      <cdr:nvSpPr>
        <cdr:cNvPr id="58370" name="Text Box 2"/>
        <cdr:cNvSpPr txBox="1">
          <a:spLocks xmlns:a="http://schemas.openxmlformats.org/drawingml/2006/main" noChangeArrowheads="1"/>
        </cdr:cNvSpPr>
      </cdr:nvSpPr>
      <cdr:spPr bwMode="auto">
        <a:xfrm xmlns:a="http://schemas.openxmlformats.org/drawingml/2006/main">
          <a:off x="3040738" y="2659012"/>
          <a:ext cx="467637" cy="28738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100"/>
            </a:lnSpc>
            <a:defRPr sz="1000"/>
          </a:pPr>
          <a:endParaRPr lang="ja-JP" altLang="en-US" sz="900" b="0" i="0" strike="noStrike">
            <a:solidFill>
              <a:srgbClr val="000000"/>
            </a:solidFill>
            <a:latin typeface="ＭＳ Ｐゴシック"/>
            <a:ea typeface="ＭＳ Ｐゴシック"/>
          </a:endParaRPr>
        </a:p>
        <a:p xmlns:a="http://schemas.openxmlformats.org/drawingml/2006/main">
          <a:pPr algn="l" rtl="0">
            <a:lnSpc>
              <a:spcPts val="1100"/>
            </a:lnSpc>
            <a:defRPr sz="1000"/>
          </a:pP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年度）</a:t>
          </a:r>
        </a:p>
      </cdr:txBody>
    </cdr:sp>
  </cdr:relSizeAnchor>
  <cdr:relSizeAnchor xmlns:cdr="http://schemas.openxmlformats.org/drawingml/2006/chartDrawing">
    <cdr:from>
      <cdr:x>0</cdr:x>
      <cdr:y>0</cdr:y>
    </cdr:from>
    <cdr:to>
      <cdr:x>0.12903</cdr:x>
      <cdr:y>0.06709</cdr:y>
    </cdr:to>
    <cdr:sp macro="" textlink="">
      <cdr:nvSpPr>
        <cdr:cNvPr id="3" name="Text Box 16"/>
        <cdr:cNvSpPr txBox="1">
          <a:spLocks xmlns:a="http://schemas.openxmlformats.org/drawingml/2006/main" noChangeArrowheads="1"/>
        </cdr:cNvSpPr>
      </cdr:nvSpPr>
      <cdr:spPr bwMode="auto">
        <a:xfrm xmlns:a="http://schemas.openxmlformats.org/drawingml/2006/main">
          <a:off x="0" y="0"/>
          <a:ext cx="457200" cy="20002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p xmlns:a="http://schemas.openxmlformats.org/drawingml/2006/main">
          <a:endParaRPr lang="ja-JP" altLang="en-US"/>
        </a:p>
      </cdr:txBody>
    </cdr:sp>
  </cdr:relSizeAnchor>
</c:userShapes>
</file>

<file path=xl/drawings/drawing22.xml><?xml version="1.0" encoding="utf-8"?>
<c:userShapes xmlns:c="http://schemas.openxmlformats.org/drawingml/2006/chart">
  <cdr:relSizeAnchor xmlns:cdr="http://schemas.openxmlformats.org/drawingml/2006/chartDrawing">
    <cdr:from>
      <cdr:x>0.89331</cdr:x>
      <cdr:y>0.85724</cdr:y>
    </cdr:from>
    <cdr:to>
      <cdr:x>0.98899</cdr:x>
      <cdr:y>0.93103</cdr:y>
    </cdr:to>
    <cdr:sp macro="" textlink="">
      <cdr:nvSpPr>
        <cdr:cNvPr id="2" name="テキスト ボックス 1"/>
        <cdr:cNvSpPr txBox="1"/>
      </cdr:nvSpPr>
      <cdr:spPr>
        <a:xfrm xmlns:a="http://schemas.openxmlformats.org/drawingml/2006/main">
          <a:off x="5411573" y="2604698"/>
          <a:ext cx="579652" cy="2242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（年度）</a:t>
          </a:r>
        </a:p>
      </cdr:txBody>
    </cdr:sp>
  </cdr:relSizeAnchor>
  <cdr:relSizeAnchor xmlns:cdr="http://schemas.openxmlformats.org/drawingml/2006/chartDrawing">
    <cdr:from>
      <cdr:x>0.23666</cdr:x>
      <cdr:y>0.52265</cdr:y>
    </cdr:from>
    <cdr:to>
      <cdr:x>0.33569</cdr:x>
      <cdr:y>0.59906</cdr:y>
    </cdr:to>
    <cdr:sp macro="" textlink="">
      <cdr:nvSpPr>
        <cdr:cNvPr id="3" name="テキスト ボックス 2"/>
        <cdr:cNvSpPr txBox="1"/>
      </cdr:nvSpPr>
      <cdr:spPr>
        <a:xfrm xmlns:a="http://schemas.openxmlformats.org/drawingml/2006/main">
          <a:off x="685800" y="1428751"/>
          <a:ext cx="7239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0.49765</cdr:x>
      <cdr:y>0.52463</cdr:y>
    </cdr:from>
    <cdr:to>
      <cdr:x>0.59155</cdr:x>
      <cdr:y>0.60188</cdr:y>
    </cdr:to>
    <cdr:sp macro="" textlink="">
      <cdr:nvSpPr>
        <cdr:cNvPr id="4" name="テキスト ボックス 1"/>
        <cdr:cNvSpPr txBox="1"/>
      </cdr:nvSpPr>
      <cdr:spPr>
        <a:xfrm xmlns:a="http://schemas.openxmlformats.org/drawingml/2006/main">
          <a:off x="2739216" y="1594075"/>
          <a:ext cx="689783" cy="23472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50"/>
            <a:t>４歳児</a:t>
          </a:r>
        </a:p>
      </cdr:txBody>
    </cdr:sp>
  </cdr:relSizeAnchor>
  <cdr:relSizeAnchor xmlns:cdr="http://schemas.openxmlformats.org/drawingml/2006/chartDrawing">
    <cdr:from>
      <cdr:x>0.29137</cdr:x>
      <cdr:y>0.22105</cdr:y>
    </cdr:from>
    <cdr:to>
      <cdr:x>0.3935</cdr:x>
      <cdr:y>0.29154</cdr:y>
    </cdr:to>
    <cdr:sp macro="" textlink="">
      <cdr:nvSpPr>
        <cdr:cNvPr id="5" name="テキスト ボックス 1"/>
        <cdr:cNvSpPr txBox="1"/>
      </cdr:nvSpPr>
      <cdr:spPr>
        <a:xfrm xmlns:a="http://schemas.openxmlformats.org/drawingml/2006/main">
          <a:off x="1233354" y="671656"/>
          <a:ext cx="747846" cy="214170"/>
        </a:xfrm>
        <a:prstGeom xmlns:a="http://schemas.openxmlformats.org/drawingml/2006/main" prst="rect">
          <a:avLst/>
        </a:prstGeom>
        <a:solidFill xmlns:a="http://schemas.openxmlformats.org/drawingml/2006/main">
          <a:schemeClr val="lt1"/>
        </a:solidFill>
        <a:ln xmlns:a="http://schemas.openxmlformats.org/drawingml/2006/main" w="9525" cmpd="sng">
          <a:solidFill>
            <a:sysClr val="windowText" lastClr="000000"/>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050"/>
            <a:t>５歳児</a:t>
          </a:r>
        </a:p>
      </cdr:txBody>
    </cdr:sp>
  </cdr:relSizeAnchor>
  <cdr:relSizeAnchor xmlns:cdr="http://schemas.openxmlformats.org/drawingml/2006/chartDrawing">
    <cdr:from>
      <cdr:x>0.13343</cdr:x>
      <cdr:y>0.02508</cdr:y>
    </cdr:from>
    <cdr:to>
      <cdr:x>0.24294</cdr:x>
      <cdr:y>0.06921</cdr:y>
    </cdr:to>
    <cdr:sp macro="" textlink="">
      <cdr:nvSpPr>
        <cdr:cNvPr id="7" name="テキスト ボックス 6"/>
        <cdr:cNvSpPr txBox="1"/>
      </cdr:nvSpPr>
      <cdr:spPr>
        <a:xfrm xmlns:a="http://schemas.openxmlformats.org/drawingml/2006/main">
          <a:off x="180976" y="76201"/>
          <a:ext cx="552450"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0.04985</cdr:x>
      <cdr:y>0</cdr:y>
    </cdr:from>
    <cdr:to>
      <cdr:x>0.23346</cdr:x>
      <cdr:y>0.06294</cdr:y>
    </cdr:to>
    <cdr:sp macro="" textlink="">
      <cdr:nvSpPr>
        <cdr:cNvPr id="8" name="テキスト ボックス 7"/>
        <cdr:cNvSpPr txBox="1"/>
      </cdr:nvSpPr>
      <cdr:spPr>
        <a:xfrm xmlns:a="http://schemas.openxmlformats.org/drawingml/2006/main">
          <a:off x="85726" y="0"/>
          <a:ext cx="57150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（人）</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76200</xdr:colOff>
      <xdr:row>3</xdr:row>
      <xdr:rowOff>0</xdr:rowOff>
    </xdr:from>
    <xdr:to>
      <xdr:col>5</xdr:col>
      <xdr:colOff>323850</xdr:colOff>
      <xdr:row>20</xdr:row>
      <xdr:rowOff>114300</xdr:rowOff>
    </xdr:to>
    <xdr:graphicFrame macro="">
      <xdr:nvGraphicFramePr>
        <xdr:cNvPr id="93099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590550</xdr:colOff>
      <xdr:row>5</xdr:row>
      <xdr:rowOff>28575</xdr:rowOff>
    </xdr:from>
    <xdr:to>
      <xdr:col>10</xdr:col>
      <xdr:colOff>647700</xdr:colOff>
      <xdr:row>22</xdr:row>
      <xdr:rowOff>38100</xdr:rowOff>
    </xdr:to>
    <xdr:graphicFrame macro="">
      <xdr:nvGraphicFramePr>
        <xdr:cNvPr id="931000"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38</xdr:row>
      <xdr:rowOff>152400</xdr:rowOff>
    </xdr:from>
    <xdr:to>
      <xdr:col>11</xdr:col>
      <xdr:colOff>314325</xdr:colOff>
      <xdr:row>60</xdr:row>
      <xdr:rowOff>95250</xdr:rowOff>
    </xdr:to>
    <xdr:graphicFrame macro="">
      <xdr:nvGraphicFramePr>
        <xdr:cNvPr id="931001"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533400</xdr:colOff>
      <xdr:row>59</xdr:row>
      <xdr:rowOff>76199</xdr:rowOff>
    </xdr:from>
    <xdr:to>
      <xdr:col>9</xdr:col>
      <xdr:colOff>419100</xdr:colOff>
      <xdr:row>61</xdr:row>
      <xdr:rowOff>19050</xdr:rowOff>
    </xdr:to>
    <xdr:sp macro="" textlink="">
      <xdr:nvSpPr>
        <xdr:cNvPr id="5" name="Text Box 16"/>
        <xdr:cNvSpPr txBox="1">
          <a:spLocks noChangeArrowheads="1"/>
        </xdr:cNvSpPr>
      </xdr:nvSpPr>
      <xdr:spPr bwMode="auto">
        <a:xfrm>
          <a:off x="5391150" y="10086974"/>
          <a:ext cx="571500" cy="2857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（年度）</a:t>
          </a:r>
        </a:p>
      </xdr:txBody>
    </xdr:sp>
    <xdr:clientData/>
  </xdr:twoCellAnchor>
  <xdr:twoCellAnchor>
    <xdr:from>
      <xdr:col>6</xdr:col>
      <xdr:colOff>219075</xdr:colOff>
      <xdr:row>39</xdr:row>
      <xdr:rowOff>161925</xdr:rowOff>
    </xdr:from>
    <xdr:to>
      <xdr:col>7</xdr:col>
      <xdr:colOff>228600</xdr:colOff>
      <xdr:row>40</xdr:row>
      <xdr:rowOff>152400</xdr:rowOff>
    </xdr:to>
    <xdr:sp macro="" textlink="">
      <xdr:nvSpPr>
        <xdr:cNvPr id="6" name="Text Box 18"/>
        <xdr:cNvSpPr txBox="1">
          <a:spLocks noChangeArrowheads="1"/>
        </xdr:cNvSpPr>
      </xdr:nvSpPr>
      <xdr:spPr bwMode="auto">
        <a:xfrm>
          <a:off x="4048125" y="6743700"/>
          <a:ext cx="352425" cy="1619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（人）</a:t>
          </a:r>
        </a:p>
      </xdr:txBody>
    </xdr:sp>
    <xdr:clientData/>
  </xdr:twoCellAnchor>
  <xdr:twoCellAnchor>
    <xdr:from>
      <xdr:col>8</xdr:col>
      <xdr:colOff>123824</xdr:colOff>
      <xdr:row>37</xdr:row>
      <xdr:rowOff>104774</xdr:rowOff>
    </xdr:from>
    <xdr:to>
      <xdr:col>9</xdr:col>
      <xdr:colOff>190500</xdr:colOff>
      <xdr:row>39</xdr:row>
      <xdr:rowOff>152400</xdr:rowOff>
    </xdr:to>
    <xdr:sp macro="" textlink="">
      <xdr:nvSpPr>
        <xdr:cNvPr id="7" name="Text Box 2"/>
        <xdr:cNvSpPr txBox="1">
          <a:spLocks noChangeArrowheads="1"/>
        </xdr:cNvSpPr>
      </xdr:nvSpPr>
      <xdr:spPr bwMode="auto">
        <a:xfrm>
          <a:off x="4981574" y="6343649"/>
          <a:ext cx="752476" cy="390526"/>
        </a:xfrm>
        <a:prstGeom prst="rect">
          <a:avLst/>
        </a:prstGeom>
        <a:noFill/>
        <a:ln w="9525">
          <a:solidFill>
            <a:sysClr val="windowText" lastClr="000000"/>
          </a:solidFill>
          <a:miter lim="800000"/>
          <a:headEnd/>
          <a:tailEnd/>
        </a:ln>
      </xdr:spPr>
      <xdr:txBody>
        <a:bodyPr vertOverflow="clip" wrap="square" lIns="27432" tIns="18288" rIns="27432" bIns="18288" anchor="ctr" upright="1"/>
        <a:lstStyle/>
        <a:p>
          <a:pPr algn="ctr" rtl="0">
            <a:lnSpc>
              <a:spcPts val="1100"/>
            </a:lnSpc>
            <a:defRPr sz="1000"/>
          </a:pPr>
          <a:r>
            <a:rPr lang="ja-JP" altLang="en-US" sz="900" b="0" i="0" strike="noStrike">
              <a:solidFill>
                <a:srgbClr val="000000"/>
              </a:solidFill>
              <a:latin typeface="ＭＳ Ｐゴシック"/>
              <a:ea typeface="ＭＳ Ｐゴシック"/>
            </a:rPr>
            <a:t>本務教員数</a:t>
          </a:r>
          <a:endParaRPr lang="en-US" altLang="ja-JP" sz="900" b="0" i="0" strike="noStrike">
            <a:solidFill>
              <a:srgbClr val="000000"/>
            </a:solidFill>
            <a:latin typeface="ＭＳ Ｐゴシック"/>
            <a:ea typeface="ＭＳ Ｐゴシック"/>
          </a:endParaRPr>
        </a:p>
        <a:p>
          <a:pPr algn="ctr" rtl="0">
            <a:defRPr sz="1000"/>
          </a:pPr>
          <a:r>
            <a:rPr lang="ja-JP" altLang="en-US" sz="900" b="0" i="0" strike="noStrike">
              <a:solidFill>
                <a:srgbClr val="000000"/>
              </a:solidFill>
              <a:latin typeface="ＭＳ Ｐゴシック"/>
              <a:ea typeface="ＭＳ Ｐゴシック"/>
            </a:rPr>
            <a:t>（右目盛）</a:t>
          </a:r>
        </a:p>
      </xdr:txBody>
    </xdr:sp>
    <xdr:clientData/>
  </xdr:twoCellAnchor>
  <xdr:twoCellAnchor>
    <xdr:from>
      <xdr:col>5</xdr:col>
      <xdr:colOff>171450</xdr:colOff>
      <xdr:row>18</xdr:row>
      <xdr:rowOff>133350</xdr:rowOff>
    </xdr:from>
    <xdr:to>
      <xdr:col>6</xdr:col>
      <xdr:colOff>171450</xdr:colOff>
      <xdr:row>19</xdr:row>
      <xdr:rowOff>104775</xdr:rowOff>
    </xdr:to>
    <xdr:sp macro="" textlink="">
      <xdr:nvSpPr>
        <xdr:cNvPr id="931005" name="Rectangle 34"/>
        <xdr:cNvSpPr>
          <a:spLocks noChangeArrowheads="1"/>
        </xdr:cNvSpPr>
      </xdr:nvSpPr>
      <xdr:spPr bwMode="auto">
        <a:xfrm>
          <a:off x="3600450" y="3219450"/>
          <a:ext cx="4000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361950</xdr:colOff>
      <xdr:row>20</xdr:row>
      <xdr:rowOff>123825</xdr:rowOff>
    </xdr:from>
    <xdr:to>
      <xdr:col>10</xdr:col>
      <xdr:colOff>609600</xdr:colOff>
      <xdr:row>23</xdr:row>
      <xdr:rowOff>85725</xdr:rowOff>
    </xdr:to>
    <xdr:sp macro="" textlink="">
      <xdr:nvSpPr>
        <xdr:cNvPr id="12" name="Text Box 16"/>
        <xdr:cNvSpPr txBox="1">
          <a:spLocks noChangeArrowheads="1"/>
        </xdr:cNvSpPr>
      </xdr:nvSpPr>
      <xdr:spPr bwMode="auto">
        <a:xfrm>
          <a:off x="5219700" y="3562350"/>
          <a:ext cx="1619250" cy="3619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（平成</a:t>
          </a:r>
          <a:r>
            <a:rPr lang="en-US" altLang="ja-JP" sz="1000" b="0" i="0" strike="noStrike">
              <a:solidFill>
                <a:srgbClr val="000000"/>
              </a:solidFill>
              <a:latin typeface="ＭＳ Ｐゴシック"/>
              <a:ea typeface="ＭＳ Ｐゴシック"/>
            </a:rPr>
            <a:t>28</a:t>
          </a:r>
          <a:r>
            <a:rPr lang="ja-JP" altLang="en-US" sz="1000" b="0" i="0" strike="noStrike">
              <a:solidFill>
                <a:srgbClr val="000000"/>
              </a:solidFill>
              <a:latin typeface="ＭＳ Ｐゴシック"/>
              <a:ea typeface="ＭＳ Ｐゴシック"/>
            </a:rPr>
            <a:t>年</a:t>
          </a:r>
          <a:r>
            <a:rPr lang="en-US" altLang="ja-JP" sz="1000" b="0" i="0" strike="noStrike">
              <a:solidFill>
                <a:srgbClr val="000000"/>
              </a:solidFill>
              <a:latin typeface="ＭＳ Ｐゴシック"/>
              <a:ea typeface="ＭＳ Ｐゴシック"/>
            </a:rPr>
            <a:t>3</a:t>
          </a:r>
          <a:r>
            <a:rPr lang="ja-JP" altLang="en-US" sz="1000" b="0" i="0" strike="noStrike">
              <a:solidFill>
                <a:srgbClr val="000000"/>
              </a:solidFill>
              <a:latin typeface="ＭＳ Ｐゴシック"/>
              <a:ea typeface="ＭＳ Ｐゴシック"/>
            </a:rPr>
            <a:t>月修了園児）</a:t>
          </a:r>
        </a:p>
      </xdr:txBody>
    </xdr:sp>
    <xdr:clientData/>
  </xdr:twoCellAnchor>
  <xdr:twoCellAnchor>
    <xdr:from>
      <xdr:col>0</xdr:col>
      <xdr:colOff>542925</xdr:colOff>
      <xdr:row>39</xdr:row>
      <xdr:rowOff>47625</xdr:rowOff>
    </xdr:from>
    <xdr:to>
      <xdr:col>4</xdr:col>
      <xdr:colOff>542925</xdr:colOff>
      <xdr:row>61</xdr:row>
      <xdr:rowOff>152400</xdr:rowOff>
    </xdr:to>
    <xdr:graphicFrame macro="">
      <xdr:nvGraphicFramePr>
        <xdr:cNvPr id="93100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342900</xdr:colOff>
      <xdr:row>39</xdr:row>
      <xdr:rowOff>161925</xdr:rowOff>
    </xdr:from>
    <xdr:to>
      <xdr:col>8</xdr:col>
      <xdr:colOff>428625</xdr:colOff>
      <xdr:row>42</xdr:row>
      <xdr:rowOff>123825</xdr:rowOff>
    </xdr:to>
    <xdr:cxnSp macro="">
      <xdr:nvCxnSpPr>
        <xdr:cNvPr id="931008" name="直線コネクタ 3"/>
        <xdr:cNvCxnSpPr>
          <a:cxnSpLocks noChangeShapeType="1"/>
        </xdr:cNvCxnSpPr>
      </xdr:nvCxnSpPr>
      <xdr:spPr bwMode="auto">
        <a:xfrm flipH="1">
          <a:off x="5200650" y="6734175"/>
          <a:ext cx="85725" cy="4762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142875</xdr:colOff>
      <xdr:row>39</xdr:row>
      <xdr:rowOff>152400</xdr:rowOff>
    </xdr:from>
    <xdr:to>
      <xdr:col>9</xdr:col>
      <xdr:colOff>609600</xdr:colOff>
      <xdr:row>41</xdr:row>
      <xdr:rowOff>9525</xdr:rowOff>
    </xdr:to>
    <xdr:sp macro="" textlink="">
      <xdr:nvSpPr>
        <xdr:cNvPr id="15" name="テキスト ボックス 14"/>
        <xdr:cNvSpPr txBox="1"/>
      </xdr:nvSpPr>
      <xdr:spPr>
        <a:xfrm>
          <a:off x="5686425" y="6734175"/>
          <a:ext cx="46672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（人）</a:t>
          </a:r>
        </a:p>
      </xdr:txBody>
    </xdr:sp>
    <xdr:clientData/>
  </xdr:twoCellAnchor>
</xdr:wsDr>
</file>

<file path=xl/drawings/drawing24.xml><?xml version="1.0" encoding="utf-8"?>
<c:userShapes xmlns:c="http://schemas.openxmlformats.org/drawingml/2006/chart">
  <cdr:relSizeAnchor xmlns:cdr="http://schemas.openxmlformats.org/drawingml/2006/chartDrawing">
    <cdr:from>
      <cdr:x>0.32124</cdr:x>
      <cdr:y>0.50784</cdr:y>
    </cdr:from>
    <cdr:to>
      <cdr:x>0.54404</cdr:x>
      <cdr:y>0.721</cdr:y>
    </cdr:to>
    <cdr:sp macro="" textlink="">
      <cdr:nvSpPr>
        <cdr:cNvPr id="2" name="テキスト ボックス 1"/>
        <cdr:cNvSpPr txBox="1"/>
      </cdr:nvSpPr>
      <cdr:spPr>
        <a:xfrm xmlns:a="http://schemas.openxmlformats.org/drawingml/2006/main">
          <a:off x="1181100" y="1543050"/>
          <a:ext cx="819150" cy="647700"/>
        </a:xfrm>
        <a:prstGeom xmlns:a="http://schemas.openxmlformats.org/drawingml/2006/main" prst="rect">
          <a:avLst/>
        </a:prstGeom>
        <a:effectLst xmlns:a="http://schemas.openxmlformats.org/drawingml/2006/main"/>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000"/>
            <a:t>総園数</a:t>
          </a:r>
          <a:endParaRPr lang="en-US" altLang="ja-JP" sz="1000"/>
        </a:p>
        <a:p xmlns:a="http://schemas.openxmlformats.org/drawingml/2006/main">
          <a:pPr algn="ctr">
            <a:lnSpc>
              <a:spcPts val="1200"/>
            </a:lnSpc>
          </a:pPr>
          <a:r>
            <a:rPr lang="en-US" altLang="ja-JP" sz="1000"/>
            <a:t>17 </a:t>
          </a:r>
          <a:r>
            <a:rPr lang="ja-JP" altLang="en-US" sz="1000"/>
            <a:t>園</a:t>
          </a:r>
        </a:p>
      </cdr:txBody>
    </cdr:sp>
  </cdr:relSizeAnchor>
</c:userShapes>
</file>

<file path=xl/drawings/drawing25.xml><?xml version="1.0" encoding="utf-8"?>
<c:userShapes xmlns:c="http://schemas.openxmlformats.org/drawingml/2006/chart">
  <cdr:relSizeAnchor xmlns:cdr="http://schemas.openxmlformats.org/drawingml/2006/chartDrawing">
    <cdr:from>
      <cdr:x>0.85497</cdr:x>
      <cdr:y>0.88799</cdr:y>
    </cdr:from>
    <cdr:to>
      <cdr:x>0.9866</cdr:x>
      <cdr:y>0.98408</cdr:y>
    </cdr:to>
    <cdr:sp macro="" textlink="">
      <cdr:nvSpPr>
        <cdr:cNvPr id="58370" name="Text Box 2"/>
        <cdr:cNvSpPr txBox="1">
          <a:spLocks xmlns:a="http://schemas.openxmlformats.org/drawingml/2006/main" noChangeArrowheads="1"/>
        </cdr:cNvSpPr>
      </cdr:nvSpPr>
      <cdr:spPr bwMode="auto">
        <a:xfrm xmlns:a="http://schemas.openxmlformats.org/drawingml/2006/main">
          <a:off x="3040738" y="2659012"/>
          <a:ext cx="467637" cy="28738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100"/>
            </a:lnSpc>
            <a:defRPr sz="1000"/>
          </a:pPr>
          <a:endParaRPr lang="ja-JP" altLang="en-US" sz="900" b="0" i="0" strike="noStrike">
            <a:solidFill>
              <a:srgbClr val="000000"/>
            </a:solidFill>
            <a:latin typeface="ＭＳ Ｐゴシック"/>
            <a:ea typeface="ＭＳ Ｐゴシック"/>
          </a:endParaRPr>
        </a:p>
        <a:p xmlns:a="http://schemas.openxmlformats.org/drawingml/2006/main">
          <a:pPr algn="l" rtl="0">
            <a:lnSpc>
              <a:spcPts val="1100"/>
            </a:lnSpc>
            <a:defRPr sz="1000"/>
          </a:pP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年度）</a:t>
          </a:r>
        </a:p>
      </cdr:txBody>
    </cdr:sp>
  </cdr:relSizeAnchor>
  <cdr:relSizeAnchor xmlns:cdr="http://schemas.openxmlformats.org/drawingml/2006/chartDrawing">
    <cdr:from>
      <cdr:x>0.38979</cdr:x>
      <cdr:y>0.38</cdr:y>
    </cdr:from>
    <cdr:to>
      <cdr:x>0.74731</cdr:x>
      <cdr:y>0.66333</cdr:y>
    </cdr:to>
    <cdr:sp macro="" textlink="">
      <cdr:nvSpPr>
        <cdr:cNvPr id="2" name="テキスト ボックス 1"/>
        <cdr:cNvSpPr txBox="1"/>
      </cdr:nvSpPr>
      <cdr:spPr>
        <a:xfrm xmlns:a="http://schemas.openxmlformats.org/drawingml/2006/main">
          <a:off x="1381126" y="1085860"/>
          <a:ext cx="1266824" cy="80961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900"/>
            <a:t>小学校</a:t>
          </a:r>
          <a:endParaRPr lang="en-US" altLang="ja-JP" sz="900"/>
        </a:p>
        <a:p xmlns:a="http://schemas.openxmlformats.org/drawingml/2006/main">
          <a:pPr algn="ctr">
            <a:lnSpc>
              <a:spcPts val="1100"/>
            </a:lnSpc>
          </a:pPr>
          <a:r>
            <a:rPr lang="ja-JP" altLang="en-US" sz="900"/>
            <a:t>第１学年</a:t>
          </a:r>
          <a:endParaRPr lang="en-US" altLang="ja-JP" sz="900"/>
        </a:p>
        <a:p xmlns:a="http://schemas.openxmlformats.org/drawingml/2006/main">
          <a:pPr algn="ctr"/>
          <a:r>
            <a:rPr lang="ja-JP" altLang="en-US" sz="900"/>
            <a:t>児童数</a:t>
          </a:r>
          <a:endParaRPr lang="en-US" altLang="ja-JP" sz="900"/>
        </a:p>
        <a:p xmlns:a="http://schemas.openxmlformats.org/drawingml/2006/main">
          <a:pPr algn="ctr">
            <a:lnSpc>
              <a:spcPts val="1300"/>
            </a:lnSpc>
          </a:pPr>
          <a:r>
            <a:rPr lang="en-US" altLang="ja-JP" sz="900"/>
            <a:t>19,322</a:t>
          </a:r>
          <a:r>
            <a:rPr lang="ja-JP" altLang="en-US" sz="900"/>
            <a:t>人</a:t>
          </a:r>
        </a:p>
      </cdr:txBody>
    </cdr:sp>
  </cdr:relSizeAnchor>
</c:userShapes>
</file>

<file path=xl/drawings/drawing26.xml><?xml version="1.0" encoding="utf-8"?>
<c:userShapes xmlns:c="http://schemas.openxmlformats.org/drawingml/2006/chart">
  <cdr:relSizeAnchor xmlns:cdr="http://schemas.openxmlformats.org/drawingml/2006/chartDrawing">
    <cdr:from>
      <cdr:x>0.51084</cdr:x>
      <cdr:y>0.89227</cdr:y>
    </cdr:from>
    <cdr:to>
      <cdr:x>0.74653</cdr:x>
      <cdr:y>0.9615</cdr:y>
    </cdr:to>
    <cdr:sp macro="" textlink="">
      <cdr:nvSpPr>
        <cdr:cNvPr id="2" name="テキスト ボックス 1"/>
        <cdr:cNvSpPr txBox="1"/>
      </cdr:nvSpPr>
      <cdr:spPr>
        <a:xfrm xmlns:a="http://schemas.openxmlformats.org/drawingml/2006/main">
          <a:off x="1401336" y="3459041"/>
          <a:ext cx="646538" cy="2683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（年度）</a:t>
          </a:r>
        </a:p>
      </cdr:txBody>
    </cdr:sp>
  </cdr:relSizeAnchor>
  <cdr:relSizeAnchor xmlns:cdr="http://schemas.openxmlformats.org/drawingml/2006/chartDrawing">
    <cdr:from>
      <cdr:x>0.11633</cdr:x>
      <cdr:y>0.52265</cdr:y>
    </cdr:from>
    <cdr:to>
      <cdr:x>0.23191</cdr:x>
      <cdr:y>0.59906</cdr:y>
    </cdr:to>
    <cdr:sp macro="" textlink="">
      <cdr:nvSpPr>
        <cdr:cNvPr id="3" name="テキスト ボックス 2"/>
        <cdr:cNvSpPr txBox="1"/>
      </cdr:nvSpPr>
      <cdr:spPr>
        <a:xfrm xmlns:a="http://schemas.openxmlformats.org/drawingml/2006/main">
          <a:off x="685800" y="1428751"/>
          <a:ext cx="7239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0.03089</cdr:x>
      <cdr:y>0.02508</cdr:y>
    </cdr:from>
    <cdr:to>
      <cdr:x>0.1231</cdr:x>
      <cdr:y>0.06921</cdr:y>
    </cdr:to>
    <cdr:sp macro="" textlink="">
      <cdr:nvSpPr>
        <cdr:cNvPr id="7" name="テキスト ボックス 6"/>
        <cdr:cNvSpPr txBox="1"/>
      </cdr:nvSpPr>
      <cdr:spPr>
        <a:xfrm xmlns:a="http://schemas.openxmlformats.org/drawingml/2006/main">
          <a:off x="180976" y="76201"/>
          <a:ext cx="552450"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0.00181</cdr:x>
      <cdr:y>0.01023</cdr:y>
    </cdr:from>
    <cdr:to>
      <cdr:x>0.17322</cdr:x>
      <cdr:y>0.06666</cdr:y>
    </cdr:to>
    <cdr:sp macro="" textlink="">
      <cdr:nvSpPr>
        <cdr:cNvPr id="8" name="テキスト ボックス 7"/>
        <cdr:cNvSpPr txBox="1"/>
      </cdr:nvSpPr>
      <cdr:spPr>
        <a:xfrm xmlns:a="http://schemas.openxmlformats.org/drawingml/2006/main">
          <a:off x="5561" y="38101"/>
          <a:ext cx="527369" cy="2101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（人）</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666750</xdr:colOff>
      <xdr:row>2</xdr:row>
      <xdr:rowOff>19050</xdr:rowOff>
    </xdr:from>
    <xdr:to>
      <xdr:col>15</xdr:col>
      <xdr:colOff>571500</xdr:colOff>
      <xdr:row>32</xdr:row>
      <xdr:rowOff>142875</xdr:rowOff>
    </xdr:to>
    <xdr:graphicFrame macro="">
      <xdr:nvGraphicFramePr>
        <xdr:cNvPr id="95564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62</xdr:row>
      <xdr:rowOff>133350</xdr:rowOff>
    </xdr:from>
    <xdr:to>
      <xdr:col>5</xdr:col>
      <xdr:colOff>504825</xdr:colOff>
      <xdr:row>76</xdr:row>
      <xdr:rowOff>114300</xdr:rowOff>
    </xdr:to>
    <xdr:graphicFrame macro="">
      <xdr:nvGraphicFramePr>
        <xdr:cNvPr id="955649" name="Chart 1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523875</xdr:colOff>
      <xdr:row>79</xdr:row>
      <xdr:rowOff>142875</xdr:rowOff>
    </xdr:from>
    <xdr:to>
      <xdr:col>10</xdr:col>
      <xdr:colOff>419100</xdr:colOff>
      <xdr:row>97</xdr:row>
      <xdr:rowOff>66675</xdr:rowOff>
    </xdr:to>
    <xdr:graphicFrame macro="">
      <xdr:nvGraphicFramePr>
        <xdr:cNvPr id="955650" name="Chart 1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0</xdr:colOff>
      <xdr:row>43</xdr:row>
      <xdr:rowOff>47625</xdr:rowOff>
    </xdr:from>
    <xdr:ext cx="1238250" cy="220317"/>
    <xdr:sp macro="" textlink="">
      <xdr:nvSpPr>
        <xdr:cNvPr id="19" name="Rectangle 117"/>
        <xdr:cNvSpPr>
          <a:spLocks noChangeArrowheads="1"/>
        </xdr:cNvSpPr>
      </xdr:nvSpPr>
      <xdr:spPr bwMode="auto">
        <a:xfrm>
          <a:off x="1371600" y="6600825"/>
          <a:ext cx="1238250" cy="220317"/>
        </a:xfrm>
        <a:prstGeom prst="rect">
          <a:avLst/>
        </a:prstGeom>
        <a:solidFill>
          <a:srgbClr val="FFFFFF"/>
        </a:solidFill>
        <a:ln w="9525">
          <a:solidFill>
            <a:srgbClr val="000000"/>
          </a:solidFill>
          <a:miter lim="800000"/>
          <a:headEnd/>
          <a:tailEnd/>
        </a:ln>
      </xdr:spPr>
      <xdr:txBody>
        <a:bodyPr wrap="square" lIns="27432" tIns="18288" rIns="27432" bIns="18288" anchor="ctr" upright="1">
          <a:spAutoFit/>
        </a:bodyPr>
        <a:lstStyle/>
        <a:p>
          <a:pPr algn="ctr" rtl="0">
            <a:defRPr sz="1000"/>
          </a:pPr>
          <a:r>
            <a:rPr lang="ja-JP" altLang="en-US" sz="1100" b="1" i="0" strike="noStrike">
              <a:solidFill>
                <a:srgbClr val="000000"/>
              </a:solidFill>
              <a:latin typeface="ＭＳ Ｐゴシック"/>
              <a:ea typeface="ＭＳ Ｐゴシック"/>
            </a:rPr>
            <a:t>工業関係</a:t>
          </a:r>
          <a:r>
            <a:rPr lang="ja-JP" altLang="en-US" sz="1100" b="0" i="0" strike="noStrike">
              <a:solidFill>
                <a:srgbClr val="000000"/>
              </a:solidFill>
              <a:latin typeface="ＭＳ Ｐゴシック"/>
              <a:ea typeface="ＭＳ Ｐゴシック"/>
            </a:rPr>
            <a:t>　　</a:t>
          </a:r>
        </a:p>
      </xdr:txBody>
    </xdr:sp>
    <xdr:clientData/>
  </xdr:oneCellAnchor>
  <xdr:oneCellAnchor>
    <xdr:from>
      <xdr:col>6</xdr:col>
      <xdr:colOff>638174</xdr:colOff>
      <xdr:row>42</xdr:row>
      <xdr:rowOff>161925</xdr:rowOff>
    </xdr:from>
    <xdr:ext cx="1247775" cy="219075"/>
    <xdr:sp macro="" textlink="">
      <xdr:nvSpPr>
        <xdr:cNvPr id="20" name="Rectangle 118"/>
        <xdr:cNvSpPr>
          <a:spLocks noChangeArrowheads="1"/>
        </xdr:cNvSpPr>
      </xdr:nvSpPr>
      <xdr:spPr bwMode="auto">
        <a:xfrm>
          <a:off x="4752974" y="6543675"/>
          <a:ext cx="1247775" cy="219075"/>
        </a:xfrm>
        <a:prstGeom prst="rect">
          <a:avLst/>
        </a:prstGeom>
        <a:solidFill>
          <a:srgbClr val="FFFFFF"/>
        </a:solidFill>
        <a:ln w="9525">
          <a:solidFill>
            <a:srgbClr val="000000"/>
          </a:solidFill>
          <a:miter lim="800000"/>
          <a:headEnd/>
          <a:tailEnd/>
        </a:ln>
      </xdr:spPr>
      <xdr:txBody>
        <a:bodyPr wrap="square" lIns="27432" tIns="18288" rIns="27432" bIns="18288" anchor="ctr" upright="1">
          <a:spAutoFit/>
        </a:bodyPr>
        <a:lstStyle/>
        <a:p>
          <a:pPr algn="ctr" rtl="0">
            <a:defRPr sz="1000"/>
          </a:pPr>
          <a:r>
            <a:rPr lang="ja-JP" altLang="en-US" sz="1100" b="1" i="0" strike="noStrike">
              <a:solidFill>
                <a:srgbClr val="000000"/>
              </a:solidFill>
              <a:latin typeface="ＭＳ Ｐゴシック"/>
              <a:ea typeface="ＭＳ Ｐゴシック"/>
            </a:rPr>
            <a:t>医療関係　　</a:t>
          </a:r>
        </a:p>
      </xdr:txBody>
    </xdr:sp>
    <xdr:clientData/>
  </xdr:oneCellAnchor>
  <xdr:oneCellAnchor>
    <xdr:from>
      <xdr:col>2</xdr:col>
      <xdr:colOff>76200</xdr:colOff>
      <xdr:row>61</xdr:row>
      <xdr:rowOff>123826</xdr:rowOff>
    </xdr:from>
    <xdr:ext cx="1285875" cy="220317"/>
    <xdr:sp macro="" textlink="">
      <xdr:nvSpPr>
        <xdr:cNvPr id="21" name="Rectangle 119"/>
        <xdr:cNvSpPr>
          <a:spLocks noChangeArrowheads="1"/>
        </xdr:cNvSpPr>
      </xdr:nvSpPr>
      <xdr:spPr bwMode="auto">
        <a:xfrm>
          <a:off x="1447800" y="9829801"/>
          <a:ext cx="1285875" cy="220317"/>
        </a:xfrm>
        <a:prstGeom prst="rect">
          <a:avLst/>
        </a:prstGeom>
        <a:solidFill>
          <a:srgbClr val="FFFFFF"/>
        </a:solidFill>
        <a:ln w="9525">
          <a:solidFill>
            <a:srgbClr val="000000"/>
          </a:solidFill>
          <a:miter lim="800000"/>
          <a:headEnd/>
          <a:tailEnd/>
        </a:ln>
      </xdr:spPr>
      <xdr:txBody>
        <a:bodyPr wrap="square" lIns="27432" tIns="18288" rIns="27432" bIns="18288" anchor="ctr" upright="1">
          <a:spAutoFit/>
        </a:bodyPr>
        <a:lstStyle/>
        <a:p>
          <a:pPr algn="ctr" rtl="0">
            <a:defRPr sz="1000"/>
          </a:pPr>
          <a:r>
            <a:rPr lang="ja-JP" altLang="en-US" sz="1100" b="1" i="0" strike="noStrike">
              <a:solidFill>
                <a:srgbClr val="000000"/>
              </a:solidFill>
              <a:latin typeface="ＭＳ Ｐゴシック"/>
              <a:ea typeface="ＭＳ Ｐゴシック"/>
            </a:rPr>
            <a:t>衛生関係　　</a:t>
          </a:r>
        </a:p>
      </xdr:txBody>
    </xdr:sp>
    <xdr:clientData/>
  </xdr:oneCellAnchor>
  <xdr:oneCellAnchor>
    <xdr:from>
      <xdr:col>6</xdr:col>
      <xdr:colOff>609600</xdr:colOff>
      <xdr:row>79</xdr:row>
      <xdr:rowOff>123825</xdr:rowOff>
    </xdr:from>
    <xdr:ext cx="1238250" cy="219075"/>
    <xdr:sp macro="" textlink="">
      <xdr:nvSpPr>
        <xdr:cNvPr id="22" name="Rectangle 123"/>
        <xdr:cNvSpPr>
          <a:spLocks noChangeArrowheads="1"/>
        </xdr:cNvSpPr>
      </xdr:nvSpPr>
      <xdr:spPr bwMode="auto">
        <a:xfrm>
          <a:off x="4724400" y="13049250"/>
          <a:ext cx="1238250" cy="219075"/>
        </a:xfrm>
        <a:prstGeom prst="rect">
          <a:avLst/>
        </a:prstGeom>
        <a:solidFill>
          <a:srgbClr val="FFFFFF"/>
        </a:solidFill>
        <a:ln w="9525">
          <a:solidFill>
            <a:srgbClr val="000000"/>
          </a:solidFill>
          <a:miter lim="800000"/>
          <a:headEnd/>
          <a:tailEnd/>
        </a:ln>
      </xdr:spPr>
      <xdr:txBody>
        <a:bodyPr wrap="square" lIns="27432" tIns="18288" rIns="27432" bIns="18288" anchor="ctr" upright="1">
          <a:spAutoFit/>
        </a:bodyPr>
        <a:lstStyle/>
        <a:p>
          <a:pPr algn="ctr" rtl="0">
            <a:defRPr sz="1000"/>
          </a:pPr>
          <a:r>
            <a:rPr lang="ja-JP" altLang="en-US" sz="1100" b="1" i="0" strike="noStrike">
              <a:solidFill>
                <a:srgbClr val="000000"/>
              </a:solidFill>
              <a:latin typeface="ＭＳ Ｐゴシック"/>
              <a:ea typeface="ＭＳ Ｐゴシック"/>
            </a:rPr>
            <a:t>文化・教養関係　　　</a:t>
          </a:r>
          <a:endParaRPr lang="ja-JP" altLang="en-US" sz="1100" b="0" i="0" strike="noStrike">
            <a:solidFill>
              <a:srgbClr val="000000"/>
            </a:solidFill>
            <a:latin typeface="ＭＳ Ｐゴシック"/>
            <a:ea typeface="ＭＳ Ｐゴシック"/>
          </a:endParaRPr>
        </a:p>
      </xdr:txBody>
    </xdr:sp>
    <xdr:clientData/>
  </xdr:oneCellAnchor>
  <xdr:twoCellAnchor>
    <xdr:from>
      <xdr:col>30</xdr:col>
      <xdr:colOff>28575</xdr:colOff>
      <xdr:row>39</xdr:row>
      <xdr:rowOff>171450</xdr:rowOff>
    </xdr:from>
    <xdr:to>
      <xdr:col>31</xdr:col>
      <xdr:colOff>57150</xdr:colOff>
      <xdr:row>41</xdr:row>
      <xdr:rowOff>47625</xdr:rowOff>
    </xdr:to>
    <xdr:sp macro="" textlink="">
      <xdr:nvSpPr>
        <xdr:cNvPr id="23" name="Text Box 129"/>
        <xdr:cNvSpPr txBox="1">
          <a:spLocks noChangeArrowheads="1"/>
        </xdr:cNvSpPr>
      </xdr:nvSpPr>
      <xdr:spPr bwMode="auto">
        <a:xfrm>
          <a:off x="11687175" y="6896100"/>
          <a:ext cx="714375"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（学科名）</a:t>
          </a:r>
        </a:p>
      </xdr:txBody>
    </xdr:sp>
    <xdr:clientData/>
  </xdr:twoCellAnchor>
  <xdr:twoCellAnchor>
    <xdr:from>
      <xdr:col>4</xdr:col>
      <xdr:colOff>676275</xdr:colOff>
      <xdr:row>62</xdr:row>
      <xdr:rowOff>76200</xdr:rowOff>
    </xdr:from>
    <xdr:to>
      <xdr:col>9</xdr:col>
      <xdr:colOff>609600</xdr:colOff>
      <xdr:row>77</xdr:row>
      <xdr:rowOff>38100</xdr:rowOff>
    </xdr:to>
    <xdr:graphicFrame macro="">
      <xdr:nvGraphicFramePr>
        <xdr:cNvPr id="955656" name="Chart 1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314325</xdr:colOff>
      <xdr:row>80</xdr:row>
      <xdr:rowOff>133350</xdr:rowOff>
    </xdr:from>
    <xdr:to>
      <xdr:col>5</xdr:col>
      <xdr:colOff>476250</xdr:colOff>
      <xdr:row>96</xdr:row>
      <xdr:rowOff>38100</xdr:rowOff>
    </xdr:to>
    <xdr:graphicFrame macro="">
      <xdr:nvGraphicFramePr>
        <xdr:cNvPr id="955657" name="Chart 1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6</xdr:col>
      <xdr:colOff>647700</xdr:colOff>
      <xdr:row>61</xdr:row>
      <xdr:rowOff>133350</xdr:rowOff>
    </xdr:from>
    <xdr:to>
      <xdr:col>9</xdr:col>
      <xdr:colOff>95250</xdr:colOff>
      <xdr:row>63</xdr:row>
      <xdr:rowOff>47625</xdr:rowOff>
    </xdr:to>
    <xdr:sp macro="" textlink="">
      <xdr:nvSpPr>
        <xdr:cNvPr id="26" name="Rectangle 135"/>
        <xdr:cNvSpPr>
          <a:spLocks noChangeArrowheads="1"/>
        </xdr:cNvSpPr>
      </xdr:nvSpPr>
      <xdr:spPr bwMode="auto">
        <a:xfrm>
          <a:off x="4762500" y="9839325"/>
          <a:ext cx="1504950" cy="257175"/>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strike="noStrike">
              <a:solidFill>
                <a:srgbClr val="000000"/>
              </a:solidFill>
              <a:latin typeface="ＭＳ Ｐゴシック"/>
              <a:ea typeface="ＭＳ Ｐゴシック"/>
            </a:rPr>
            <a:t>教育・社会福祉関係</a:t>
          </a:r>
        </a:p>
      </xdr:txBody>
    </xdr:sp>
    <xdr:clientData/>
  </xdr:twoCellAnchor>
  <xdr:twoCellAnchor editAs="oneCell">
    <xdr:from>
      <xdr:col>2</xdr:col>
      <xdr:colOff>285750</xdr:colOff>
      <xdr:row>79</xdr:row>
      <xdr:rowOff>161924</xdr:rowOff>
    </xdr:from>
    <xdr:to>
      <xdr:col>4</xdr:col>
      <xdr:colOff>114300</xdr:colOff>
      <xdr:row>81</xdr:row>
      <xdr:rowOff>57149</xdr:rowOff>
    </xdr:to>
    <xdr:sp macro="" textlink="">
      <xdr:nvSpPr>
        <xdr:cNvPr id="27" name="Rectangle 136"/>
        <xdr:cNvSpPr>
          <a:spLocks noChangeArrowheads="1"/>
        </xdr:cNvSpPr>
      </xdr:nvSpPr>
      <xdr:spPr bwMode="auto">
        <a:xfrm>
          <a:off x="1657350" y="13087349"/>
          <a:ext cx="1200150" cy="238125"/>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strike="noStrike">
              <a:solidFill>
                <a:srgbClr val="000000"/>
              </a:solidFill>
              <a:latin typeface="ＭＳ Ｐゴシック"/>
              <a:ea typeface="ＭＳ Ｐゴシック"/>
            </a:rPr>
            <a:t>商業実務関係</a:t>
          </a:r>
        </a:p>
      </xdr:txBody>
    </xdr:sp>
    <xdr:clientData/>
  </xdr:twoCellAnchor>
  <xdr:twoCellAnchor>
    <xdr:from>
      <xdr:col>0</xdr:col>
      <xdr:colOff>114300</xdr:colOff>
      <xdr:row>44</xdr:row>
      <xdr:rowOff>133350</xdr:rowOff>
    </xdr:from>
    <xdr:to>
      <xdr:col>4</xdr:col>
      <xdr:colOff>609600</xdr:colOff>
      <xdr:row>60</xdr:row>
      <xdr:rowOff>19050</xdr:rowOff>
    </xdr:to>
    <xdr:graphicFrame macro="">
      <xdr:nvGraphicFramePr>
        <xdr:cNvPr id="955660" name="Chart 1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95250</xdr:colOff>
      <xdr:row>45</xdr:row>
      <xdr:rowOff>57150</xdr:rowOff>
    </xdr:from>
    <xdr:to>
      <xdr:col>9</xdr:col>
      <xdr:colOff>447675</xdr:colOff>
      <xdr:row>59</xdr:row>
      <xdr:rowOff>161925</xdr:rowOff>
    </xdr:to>
    <xdr:graphicFrame macro="">
      <xdr:nvGraphicFramePr>
        <xdr:cNvPr id="955661"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438150</xdr:colOff>
      <xdr:row>47</xdr:row>
      <xdr:rowOff>85725</xdr:rowOff>
    </xdr:from>
    <xdr:to>
      <xdr:col>16</xdr:col>
      <xdr:colOff>409575</xdr:colOff>
      <xdr:row>84</xdr:row>
      <xdr:rowOff>76200</xdr:rowOff>
    </xdr:to>
    <xdr:graphicFrame macro="">
      <xdr:nvGraphicFramePr>
        <xdr:cNvPr id="955662" name="Chart 1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95250</xdr:colOff>
      <xdr:row>83</xdr:row>
      <xdr:rowOff>104775</xdr:rowOff>
    </xdr:from>
    <xdr:to>
      <xdr:col>16</xdr:col>
      <xdr:colOff>495300</xdr:colOff>
      <xdr:row>84</xdr:row>
      <xdr:rowOff>85725</xdr:rowOff>
    </xdr:to>
    <xdr:sp macro="" textlink="">
      <xdr:nvSpPr>
        <xdr:cNvPr id="31" name="Text Box 128"/>
        <xdr:cNvSpPr txBox="1">
          <a:spLocks noChangeArrowheads="1"/>
        </xdr:cNvSpPr>
      </xdr:nvSpPr>
      <xdr:spPr bwMode="auto">
        <a:xfrm>
          <a:off x="11068050" y="13716000"/>
          <a:ext cx="400050" cy="152400"/>
        </a:xfrm>
        <a:prstGeom prst="rect">
          <a:avLst/>
        </a:prstGeom>
        <a:solidFill>
          <a:srgbClr val="FFFFFF"/>
        </a:solidFill>
        <a:ln w="9525">
          <a:solidFill>
            <a:srgbClr val="FFFFFF"/>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（人）</a:t>
          </a:r>
        </a:p>
      </xdr:txBody>
    </xdr:sp>
    <xdr:clientData/>
  </xdr:twoCellAnchor>
  <xdr:twoCellAnchor>
    <xdr:from>
      <xdr:col>10</xdr:col>
      <xdr:colOff>571500</xdr:colOff>
      <xdr:row>48</xdr:row>
      <xdr:rowOff>28575</xdr:rowOff>
    </xdr:from>
    <xdr:to>
      <xdr:col>11</xdr:col>
      <xdr:colOff>600075</xdr:colOff>
      <xdr:row>49</xdr:row>
      <xdr:rowOff>114300</xdr:rowOff>
    </xdr:to>
    <xdr:sp macro="" textlink="">
      <xdr:nvSpPr>
        <xdr:cNvPr id="32" name="Text Box 129"/>
        <xdr:cNvSpPr txBox="1">
          <a:spLocks noChangeArrowheads="1"/>
        </xdr:cNvSpPr>
      </xdr:nvSpPr>
      <xdr:spPr bwMode="auto">
        <a:xfrm>
          <a:off x="7429500" y="7477125"/>
          <a:ext cx="714375"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（学科名）</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247650</xdr:colOff>
      <xdr:row>40</xdr:row>
      <xdr:rowOff>0</xdr:rowOff>
    </xdr:from>
    <xdr:to>
      <xdr:col>11</xdr:col>
      <xdr:colOff>285750</xdr:colOff>
      <xdr:row>65</xdr:row>
      <xdr:rowOff>0</xdr:rowOff>
    </xdr:to>
    <xdr:graphicFrame macro="">
      <xdr:nvGraphicFramePr>
        <xdr:cNvPr id="10834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1</xdr:row>
      <xdr:rowOff>161925</xdr:rowOff>
    </xdr:from>
    <xdr:to>
      <xdr:col>10</xdr:col>
      <xdr:colOff>476250</xdr:colOff>
      <xdr:row>32</xdr:row>
      <xdr:rowOff>152400</xdr:rowOff>
    </xdr:to>
    <xdr:graphicFrame macro="">
      <xdr:nvGraphicFramePr>
        <xdr:cNvPr id="10834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38100</xdr:colOff>
      <xdr:row>62</xdr:row>
      <xdr:rowOff>66675</xdr:rowOff>
    </xdr:from>
    <xdr:to>
      <xdr:col>2</xdr:col>
      <xdr:colOff>66675</xdr:colOff>
      <xdr:row>64</xdr:row>
      <xdr:rowOff>0</xdr:rowOff>
    </xdr:to>
    <xdr:sp macro="" textlink="">
      <xdr:nvSpPr>
        <xdr:cNvPr id="4" name="Text Box 4"/>
        <xdr:cNvSpPr txBox="1">
          <a:spLocks noChangeArrowheads="1"/>
        </xdr:cNvSpPr>
      </xdr:nvSpPr>
      <xdr:spPr bwMode="auto">
        <a:xfrm>
          <a:off x="723900" y="11201400"/>
          <a:ext cx="361950" cy="276225"/>
        </a:xfrm>
        <a:prstGeom prst="rect">
          <a:avLst/>
        </a:prstGeom>
        <a:solidFill>
          <a:srgbClr val="FFFFFF"/>
        </a:solidFill>
        <a:ln w="9525">
          <a:noFill/>
          <a:miter lim="800000"/>
          <a:headEnd/>
          <a:tailEnd/>
        </a:ln>
      </xdr:spPr>
      <xdr:txBody>
        <a:bodyPr vertOverflow="clip" wrap="square" lIns="0" tIns="18288" rIns="27432" bIns="0" anchor="t" upright="1"/>
        <a:lstStyle/>
        <a:p>
          <a:pPr algn="r" rtl="0">
            <a:defRPr sz="1000"/>
          </a:pPr>
          <a:r>
            <a:rPr lang="en-US" altLang="ja-JP" sz="1100" b="0" i="0" strike="noStrike">
              <a:solidFill>
                <a:srgbClr val="000000"/>
              </a:solidFill>
              <a:latin typeface="ＭＳ Ｐゴシック"/>
              <a:ea typeface="ＭＳ Ｐゴシック"/>
            </a:rPr>
            <a:t>0</a:t>
          </a:r>
        </a:p>
      </xdr:txBody>
    </xdr:sp>
    <xdr:clientData/>
  </xdr:twoCellAnchor>
</xdr:wsDr>
</file>

<file path=xl/drawings/drawing29.xml><?xml version="1.0" encoding="utf-8"?>
<c:userShapes xmlns:c="http://schemas.openxmlformats.org/drawingml/2006/chart">
  <cdr:relSizeAnchor xmlns:cdr="http://schemas.openxmlformats.org/drawingml/2006/chartDrawing">
    <cdr:from>
      <cdr:x>0.08059</cdr:x>
      <cdr:y>0.0837</cdr:y>
    </cdr:from>
    <cdr:to>
      <cdr:x>0.15429</cdr:x>
      <cdr:y>0.15717</cdr:y>
    </cdr:to>
    <cdr:sp macro="" textlink="">
      <cdr:nvSpPr>
        <cdr:cNvPr id="54273" name="Text Box 1"/>
        <cdr:cNvSpPr txBox="1">
          <a:spLocks xmlns:a="http://schemas.openxmlformats.org/drawingml/2006/main" noChangeArrowheads="1"/>
        </cdr:cNvSpPr>
      </cdr:nvSpPr>
      <cdr:spPr bwMode="auto">
        <a:xfrm xmlns:a="http://schemas.openxmlformats.org/drawingml/2006/main">
          <a:off x="611050" y="358754"/>
          <a:ext cx="558786" cy="31491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50" b="0" i="0" strike="noStrike">
              <a:solidFill>
                <a:srgbClr val="000000"/>
              </a:solidFill>
              <a:latin typeface="ＭＳ Ｐゴシック"/>
              <a:ea typeface="ＭＳ Ｐゴシック"/>
            </a:rPr>
            <a:t>（％）</a:t>
          </a:r>
        </a:p>
      </cdr:txBody>
    </cdr:sp>
  </cdr:relSizeAnchor>
  <cdr:relSizeAnchor xmlns:cdr="http://schemas.openxmlformats.org/drawingml/2006/chartDrawing">
    <cdr:from>
      <cdr:x>0.88857</cdr:x>
      <cdr:y>0.94515</cdr:y>
    </cdr:from>
    <cdr:to>
      <cdr:x>0.96966</cdr:x>
      <cdr:y>1</cdr:y>
    </cdr:to>
    <cdr:sp macro="" textlink="">
      <cdr:nvSpPr>
        <cdr:cNvPr id="54274" name="Text Box 2"/>
        <cdr:cNvSpPr txBox="1">
          <a:spLocks xmlns:a="http://schemas.openxmlformats.org/drawingml/2006/main" noChangeArrowheads="1"/>
        </cdr:cNvSpPr>
      </cdr:nvSpPr>
      <cdr:spPr bwMode="auto">
        <a:xfrm xmlns:a="http://schemas.openxmlformats.org/drawingml/2006/main">
          <a:off x="5983809" y="4403372"/>
          <a:ext cx="546074" cy="2544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strike="noStrike">
              <a:solidFill>
                <a:srgbClr val="000000"/>
              </a:solidFill>
              <a:latin typeface="ＭＳ Ｐゴシック"/>
              <a:ea typeface="ＭＳ Ｐゴシック"/>
            </a:rPr>
            <a:t>（年度）</a:t>
          </a:r>
        </a:p>
      </cdr:txBody>
    </cdr:sp>
  </cdr:relSizeAnchor>
</c:userShapes>
</file>

<file path=xl/drawings/drawing3.xml><?xml version="1.0" encoding="utf-8"?>
<c:userShapes xmlns:c="http://schemas.openxmlformats.org/drawingml/2006/chart">
  <cdr:relSizeAnchor xmlns:cdr="http://schemas.openxmlformats.org/drawingml/2006/chartDrawing">
    <cdr:from>
      <cdr:x>0.25974</cdr:x>
      <cdr:y>0.31423</cdr:y>
    </cdr:from>
    <cdr:to>
      <cdr:x>1</cdr:x>
      <cdr:y>0.41376</cdr:y>
    </cdr:to>
    <cdr:sp macro="" textlink="">
      <cdr:nvSpPr>
        <cdr:cNvPr id="5121" name="Text Box 1"/>
        <cdr:cNvSpPr txBox="1">
          <a:spLocks xmlns:a="http://schemas.openxmlformats.org/drawingml/2006/main" noChangeArrowheads="1"/>
        </cdr:cNvSpPr>
      </cdr:nvSpPr>
      <cdr:spPr bwMode="auto">
        <a:xfrm xmlns:a="http://schemas.openxmlformats.org/drawingml/2006/main">
          <a:off x="312930" y="604769"/>
          <a:ext cx="542928" cy="19056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strike="noStrike">
              <a:solidFill>
                <a:srgbClr val="000000"/>
              </a:solidFill>
              <a:latin typeface="ＭＳ Ｐ明朝"/>
              <a:ea typeface="ＭＳ Ｐ明朝"/>
            </a:rPr>
            <a:t>学 校 数</a:t>
          </a:r>
        </a:p>
      </cdr:txBody>
    </cdr:sp>
  </cdr:relSizeAnchor>
  <cdr:relSizeAnchor xmlns:cdr="http://schemas.openxmlformats.org/drawingml/2006/chartDrawing">
    <cdr:from>
      <cdr:x>0</cdr:x>
      <cdr:y>0.19402</cdr:y>
    </cdr:from>
    <cdr:to>
      <cdr:x>1</cdr:x>
      <cdr:y>0.28857</cdr:y>
    </cdr:to>
    <cdr:sp macro="" textlink="">
      <cdr:nvSpPr>
        <cdr:cNvPr id="5123" name="Text Box 3"/>
        <cdr:cNvSpPr txBox="1">
          <a:spLocks xmlns:a="http://schemas.openxmlformats.org/drawingml/2006/main" noChangeArrowheads="1"/>
        </cdr:cNvSpPr>
      </cdr:nvSpPr>
      <cdr:spPr bwMode="auto">
        <a:xfrm xmlns:a="http://schemas.openxmlformats.org/drawingml/2006/main">
          <a:off x="485557" y="374631"/>
          <a:ext cx="828670" cy="1810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strike="noStrike">
              <a:solidFill>
                <a:srgbClr val="000000"/>
              </a:solidFill>
              <a:latin typeface="ＭＳ Ｐゴシック"/>
              <a:ea typeface="ＭＳ Ｐゴシック"/>
            </a:rPr>
            <a:t>小学校</a:t>
          </a:r>
        </a:p>
      </cdr:txBody>
    </cdr:sp>
  </cdr:relSizeAnchor>
</c:userShapes>
</file>

<file path=xl/drawings/drawing30.xml><?xml version="1.0" encoding="utf-8"?>
<c:userShapes xmlns:c="http://schemas.openxmlformats.org/drawingml/2006/chart">
  <cdr:relSizeAnchor xmlns:cdr="http://schemas.openxmlformats.org/drawingml/2006/chartDrawing">
    <cdr:from>
      <cdr:x>0.45382</cdr:x>
      <cdr:y>0.41787</cdr:y>
    </cdr:from>
    <cdr:to>
      <cdr:x>0.60989</cdr:x>
      <cdr:y>0.62442</cdr:y>
    </cdr:to>
    <cdr:sp macro="" textlink="">
      <cdr:nvSpPr>
        <cdr:cNvPr id="55297" name="Oval 1"/>
        <cdr:cNvSpPr>
          <a:spLocks xmlns:a="http://schemas.openxmlformats.org/drawingml/2006/main" noChangeArrowheads="1"/>
        </cdr:cNvSpPr>
      </cdr:nvSpPr>
      <cdr:spPr bwMode="auto">
        <a:xfrm xmlns:a="http://schemas.openxmlformats.org/drawingml/2006/main">
          <a:off x="3534785" y="2427130"/>
          <a:ext cx="1214495" cy="1198150"/>
        </a:xfrm>
        <a:prstGeom xmlns:a="http://schemas.openxmlformats.org/drawingml/2006/main" prst="ellipse">
          <a:avLst/>
        </a:prstGeom>
        <a:solidFill xmlns:a="http://schemas.openxmlformats.org/drawingml/2006/main">
          <a:srgbClr val="FFFFFF"/>
        </a:solidFill>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0.47703</cdr:x>
      <cdr:y>0.45888</cdr:y>
    </cdr:from>
    <cdr:to>
      <cdr:x>0.58766</cdr:x>
      <cdr:y>0.58059</cdr:y>
    </cdr:to>
    <cdr:sp macro="" textlink="">
      <cdr:nvSpPr>
        <cdr:cNvPr id="55299" name="Text Box 3"/>
        <cdr:cNvSpPr txBox="1">
          <a:spLocks xmlns:a="http://schemas.openxmlformats.org/drawingml/2006/main" noChangeArrowheads="1"/>
        </cdr:cNvSpPr>
      </cdr:nvSpPr>
      <cdr:spPr bwMode="auto">
        <a:xfrm xmlns:a="http://schemas.openxmlformats.org/drawingml/2006/main">
          <a:off x="3707668" y="2657474"/>
          <a:ext cx="859861" cy="7048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18288" rIns="36576" bIns="0" anchor="ctr" upright="1"/>
        <a:lstStyle xmlns:a="http://schemas.openxmlformats.org/drawingml/2006/main"/>
        <a:p xmlns:a="http://schemas.openxmlformats.org/drawingml/2006/main">
          <a:pPr algn="ctr" rtl="0">
            <a:lnSpc>
              <a:spcPts val="1400"/>
            </a:lnSpc>
            <a:defRPr sz="1000"/>
          </a:pPr>
          <a:r>
            <a:rPr lang="ja-JP" altLang="en-US" sz="1200" b="1" i="0" strike="noStrike">
              <a:solidFill>
                <a:srgbClr val="000000"/>
              </a:solidFill>
              <a:latin typeface="ＭＳ Ｐゴシック"/>
              <a:ea typeface="ＭＳ Ｐゴシック"/>
            </a:rPr>
            <a:t>生徒数</a:t>
          </a:r>
        </a:p>
        <a:p xmlns:a="http://schemas.openxmlformats.org/drawingml/2006/main">
          <a:pPr algn="ctr" rtl="0">
            <a:lnSpc>
              <a:spcPts val="1300"/>
            </a:lnSpc>
            <a:defRPr sz="1000"/>
          </a:pPr>
          <a:r>
            <a:rPr lang="en-US" altLang="ja-JP" sz="1200" b="1" i="0" strike="noStrike">
              <a:solidFill>
                <a:srgbClr val="000000"/>
              </a:solidFill>
              <a:latin typeface="ＭＳ Ｐゴシック"/>
              <a:ea typeface="ＭＳ Ｐゴシック"/>
            </a:rPr>
            <a:t>1,637</a:t>
          </a:r>
          <a:r>
            <a:rPr lang="ja-JP" altLang="en-US" sz="1200" b="1" i="0" strike="noStrike">
              <a:solidFill>
                <a:srgbClr val="000000"/>
              </a:solidFill>
              <a:latin typeface="ＭＳ Ｐゴシック"/>
              <a:ea typeface="ＭＳ Ｐゴシック"/>
            </a:rPr>
            <a:t>人</a:t>
          </a:r>
        </a:p>
      </cdr:txBody>
    </cdr:sp>
  </cdr:relSizeAnchor>
</c:userShapes>
</file>

<file path=xl/drawings/drawing31.xml><?xml version="1.0" encoding="utf-8"?>
<xdr:wsDr xmlns:xdr="http://schemas.openxmlformats.org/drawingml/2006/spreadsheetDrawing" xmlns:a="http://schemas.openxmlformats.org/drawingml/2006/main">
  <xdr:twoCellAnchor>
    <xdr:from>
      <xdr:col>12</xdr:col>
      <xdr:colOff>38100</xdr:colOff>
      <xdr:row>5</xdr:row>
      <xdr:rowOff>142875</xdr:rowOff>
    </xdr:from>
    <xdr:to>
      <xdr:col>12</xdr:col>
      <xdr:colOff>495300</xdr:colOff>
      <xdr:row>6</xdr:row>
      <xdr:rowOff>133350</xdr:rowOff>
    </xdr:to>
    <xdr:sp macro="" textlink="">
      <xdr:nvSpPr>
        <xdr:cNvPr id="879756" name="AutoShape 5"/>
        <xdr:cNvSpPr>
          <a:spLocks noChangeArrowheads="1"/>
        </xdr:cNvSpPr>
      </xdr:nvSpPr>
      <xdr:spPr bwMode="auto">
        <a:xfrm>
          <a:off x="6686550" y="2009775"/>
          <a:ext cx="45720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c:userShapes xmlns:c="http://schemas.openxmlformats.org/drawingml/2006/chart">
  <cdr:relSizeAnchor xmlns:cdr="http://schemas.openxmlformats.org/drawingml/2006/chartDrawing">
    <cdr:from>
      <cdr:x>0</cdr:x>
      <cdr:y>0.20686</cdr:y>
    </cdr:from>
    <cdr:to>
      <cdr:x>1</cdr:x>
      <cdr:y>0.25739</cdr:y>
    </cdr:to>
    <cdr:sp macro="" textlink="">
      <cdr:nvSpPr>
        <cdr:cNvPr id="6145" name="Text Box 1"/>
        <cdr:cNvSpPr txBox="1">
          <a:spLocks xmlns:a="http://schemas.openxmlformats.org/drawingml/2006/main" noChangeArrowheads="1"/>
        </cdr:cNvSpPr>
      </cdr:nvSpPr>
      <cdr:spPr bwMode="auto">
        <a:xfrm xmlns:a="http://schemas.openxmlformats.org/drawingml/2006/main">
          <a:off x="470719" y="472110"/>
          <a:ext cx="895360" cy="11455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strike="noStrike">
              <a:solidFill>
                <a:srgbClr val="000000"/>
              </a:solidFill>
              <a:latin typeface="ＭＳ Ｐ明朝"/>
              <a:ea typeface="ＭＳ Ｐ明朝"/>
            </a:rPr>
            <a:t>１学級当たりの児童数</a:t>
          </a:r>
        </a:p>
      </cdr:txBody>
    </cdr:sp>
  </cdr:relSizeAnchor>
  <cdr:relSizeAnchor xmlns:cdr="http://schemas.openxmlformats.org/drawingml/2006/chartDrawing">
    <cdr:from>
      <cdr:x>0.62552</cdr:x>
      <cdr:y>0.33547</cdr:y>
    </cdr:from>
    <cdr:to>
      <cdr:x>0.63748</cdr:x>
      <cdr:y>0.40492</cdr:y>
    </cdr:to>
    <cdr:sp macro="" textlink="">
      <cdr:nvSpPr>
        <cdr:cNvPr id="6146" name="Line 2"/>
        <cdr:cNvSpPr>
          <a:spLocks xmlns:a="http://schemas.openxmlformats.org/drawingml/2006/main" noChangeShapeType="1"/>
        </cdr:cNvSpPr>
      </cdr:nvSpPr>
      <cdr:spPr bwMode="auto">
        <a:xfrm xmlns:a="http://schemas.openxmlformats.org/drawingml/2006/main" flipH="1">
          <a:off x="461944" y="763661"/>
          <a:ext cx="8775" cy="15744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0.5661</cdr:y>
    </cdr:from>
    <cdr:to>
      <cdr:x>1</cdr:x>
      <cdr:y>0.62071</cdr:y>
    </cdr:to>
    <cdr:sp macro="" textlink="">
      <cdr:nvSpPr>
        <cdr:cNvPr id="6147" name="Text Box 3"/>
        <cdr:cNvSpPr txBox="1">
          <a:spLocks xmlns:a="http://schemas.openxmlformats.org/drawingml/2006/main" noChangeArrowheads="1"/>
        </cdr:cNvSpPr>
      </cdr:nvSpPr>
      <cdr:spPr bwMode="auto">
        <a:xfrm xmlns:a="http://schemas.openxmlformats.org/drawingml/2006/main">
          <a:off x="247358" y="1286497"/>
          <a:ext cx="1162117" cy="1237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strike="noStrike">
              <a:solidFill>
                <a:srgbClr val="000000"/>
              </a:solidFill>
              <a:latin typeface="ＭＳ Ｐ明朝"/>
              <a:ea typeface="ＭＳ Ｐ明朝"/>
            </a:rPr>
            <a:t>本務教員１人当たりの児童数</a:t>
          </a:r>
        </a:p>
      </cdr:txBody>
    </cdr:sp>
  </cdr:relSizeAnchor>
  <cdr:relSizeAnchor xmlns:cdr="http://schemas.openxmlformats.org/drawingml/2006/chartDrawing">
    <cdr:from>
      <cdr:x>0.49913</cdr:x>
      <cdr:y>0.49832</cdr:y>
    </cdr:from>
    <cdr:to>
      <cdr:x>0.51066</cdr:x>
      <cdr:y>0.5661</cdr:y>
    </cdr:to>
    <cdr:sp macro="" textlink="">
      <cdr:nvSpPr>
        <cdr:cNvPr id="6148" name="Line 4"/>
        <cdr:cNvSpPr>
          <a:spLocks xmlns:a="http://schemas.openxmlformats.org/drawingml/2006/main" noChangeShapeType="1"/>
        </cdr:cNvSpPr>
      </cdr:nvSpPr>
      <cdr:spPr bwMode="auto">
        <a:xfrm xmlns:a="http://schemas.openxmlformats.org/drawingml/2006/main" flipV="1">
          <a:off x="369249" y="1132850"/>
          <a:ext cx="8456" cy="15364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0.23434</cdr:x>
      <cdr:y>0.79491</cdr:y>
    </cdr:from>
    <cdr:to>
      <cdr:x>0.42106</cdr:x>
      <cdr:y>0.84996</cdr:y>
    </cdr:to>
    <cdr:sp macro="" textlink="">
      <cdr:nvSpPr>
        <cdr:cNvPr id="145409" name="Text Box 1"/>
        <cdr:cNvSpPr txBox="1">
          <a:spLocks xmlns:a="http://schemas.openxmlformats.org/drawingml/2006/main" noChangeArrowheads="1"/>
        </cdr:cNvSpPr>
      </cdr:nvSpPr>
      <cdr:spPr bwMode="auto">
        <a:xfrm xmlns:a="http://schemas.openxmlformats.org/drawingml/2006/main">
          <a:off x="1327323" y="3566172"/>
          <a:ext cx="1365761" cy="246969"/>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36576" tIns="18288" rIns="0" bIns="18288" anchor="ctr" upright="1"/>
        <a:lstStyle xmlns:a="http://schemas.openxmlformats.org/drawingml/2006/main"/>
        <a:p xmlns:a="http://schemas.openxmlformats.org/drawingml/2006/main">
          <a:pPr algn="ctr" rtl="0">
            <a:defRPr sz="1000"/>
          </a:pPr>
          <a:r>
            <a:rPr lang="ja-JP" altLang="en-US" sz="1175" b="1" i="0" strike="noStrike">
              <a:solidFill>
                <a:srgbClr val="000000"/>
              </a:solidFill>
              <a:latin typeface="ＭＳ Ｐゴシック"/>
              <a:ea typeface="ＭＳ Ｐゴシック"/>
            </a:rPr>
            <a:t>児　　 童　　 数</a:t>
          </a:r>
        </a:p>
      </cdr:txBody>
    </cdr:sp>
  </cdr:relSizeAnchor>
  <cdr:relSizeAnchor xmlns:cdr="http://schemas.openxmlformats.org/drawingml/2006/chartDrawing">
    <cdr:from>
      <cdr:x>0.25451</cdr:x>
      <cdr:y>0.20745</cdr:y>
    </cdr:from>
    <cdr:to>
      <cdr:x>0.34736</cdr:x>
      <cdr:y>0.60497</cdr:y>
    </cdr:to>
    <cdr:sp macro="" textlink="">
      <cdr:nvSpPr>
        <cdr:cNvPr id="145411" name="Line 3"/>
        <cdr:cNvSpPr>
          <a:spLocks xmlns:a="http://schemas.openxmlformats.org/drawingml/2006/main" noChangeShapeType="1"/>
        </cdr:cNvSpPr>
      </cdr:nvSpPr>
      <cdr:spPr bwMode="auto">
        <a:xfrm xmlns:a="http://schemas.openxmlformats.org/drawingml/2006/main" flipH="1">
          <a:off x="1434004" y="935993"/>
          <a:ext cx="686968" cy="179357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0.43732</cdr:x>
      <cdr:y>0.33942</cdr:y>
    </cdr:from>
    <cdr:to>
      <cdr:x>0.54804</cdr:x>
      <cdr:y>0.58174</cdr:y>
    </cdr:to>
    <cdr:sp macro="" textlink="">
      <cdr:nvSpPr>
        <cdr:cNvPr id="145413" name="Line 5"/>
        <cdr:cNvSpPr>
          <a:spLocks xmlns:a="http://schemas.openxmlformats.org/drawingml/2006/main" noChangeShapeType="1"/>
        </cdr:cNvSpPr>
      </cdr:nvSpPr>
      <cdr:spPr bwMode="auto">
        <a:xfrm xmlns:a="http://schemas.openxmlformats.org/drawingml/2006/main">
          <a:off x="2767877" y="1522731"/>
          <a:ext cx="823048" cy="108711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0.10222</cdr:x>
      <cdr:y>0.02576</cdr:y>
    </cdr:from>
    <cdr:to>
      <cdr:x>0.2178</cdr:x>
      <cdr:y>0.06174</cdr:y>
    </cdr:to>
    <cdr:sp macro="" textlink="">
      <cdr:nvSpPr>
        <cdr:cNvPr id="145414" name="Text Box 6"/>
        <cdr:cNvSpPr txBox="1">
          <a:spLocks xmlns:a="http://schemas.openxmlformats.org/drawingml/2006/main" noChangeArrowheads="1"/>
        </cdr:cNvSpPr>
      </cdr:nvSpPr>
      <cdr:spPr bwMode="auto">
        <a:xfrm xmlns:a="http://schemas.openxmlformats.org/drawingml/2006/main">
          <a:off x="193818" y="119009"/>
          <a:ext cx="352437" cy="16172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人</a:t>
          </a:r>
          <a:r>
            <a:rPr lang="en-US" altLang="ja-JP" sz="1000" b="0" i="0" strike="noStrike">
              <a:solidFill>
                <a:srgbClr val="000000"/>
              </a:solidFill>
              <a:latin typeface="ＭＳ Ｐゴシック"/>
              <a:ea typeface="ＭＳ Ｐゴシック"/>
            </a:rPr>
            <a:t>)</a:t>
          </a:r>
        </a:p>
      </cdr:txBody>
    </cdr:sp>
  </cdr:relSizeAnchor>
  <cdr:relSizeAnchor xmlns:cdr="http://schemas.openxmlformats.org/drawingml/2006/chartDrawing">
    <cdr:from>
      <cdr:x>0.93615</cdr:x>
      <cdr:y>0.01304</cdr:y>
    </cdr:from>
    <cdr:to>
      <cdr:x>0.98719</cdr:x>
      <cdr:y>0.06174</cdr:y>
    </cdr:to>
    <cdr:sp macro="" textlink="">
      <cdr:nvSpPr>
        <cdr:cNvPr id="145415" name="Text Box 7"/>
        <cdr:cNvSpPr txBox="1">
          <a:spLocks xmlns:a="http://schemas.openxmlformats.org/drawingml/2006/main" noChangeArrowheads="1"/>
        </cdr:cNvSpPr>
      </cdr:nvSpPr>
      <cdr:spPr bwMode="auto">
        <a:xfrm xmlns:a="http://schemas.openxmlformats.org/drawingml/2006/main">
          <a:off x="6467876" y="61801"/>
          <a:ext cx="352437" cy="2189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人</a:t>
          </a:r>
          <a:r>
            <a:rPr lang="en-US" altLang="ja-JP" sz="1000" b="0" i="0" strike="noStrike">
              <a:solidFill>
                <a:srgbClr val="000000"/>
              </a:solidFill>
              <a:latin typeface="ＭＳ Ｐゴシック"/>
              <a:ea typeface="ＭＳ Ｐゴシック"/>
            </a:rPr>
            <a:t>)</a:t>
          </a:r>
        </a:p>
      </cdr:txBody>
    </cdr:sp>
  </cdr:relSizeAnchor>
  <cdr:relSizeAnchor xmlns:cdr="http://schemas.openxmlformats.org/drawingml/2006/chartDrawing">
    <cdr:from>
      <cdr:x>0.30044</cdr:x>
      <cdr:y>0.12951</cdr:y>
    </cdr:from>
    <cdr:to>
      <cdr:x>0.62836</cdr:x>
      <cdr:y>0.17112</cdr:y>
    </cdr:to>
    <cdr:sp macro="" textlink="">
      <cdr:nvSpPr>
        <cdr:cNvPr id="145410" name="Text Box 2"/>
        <cdr:cNvSpPr txBox="1">
          <a:spLocks xmlns:a="http://schemas.openxmlformats.org/drawingml/2006/main" noChangeArrowheads="1"/>
        </cdr:cNvSpPr>
      </cdr:nvSpPr>
      <cdr:spPr bwMode="auto">
        <a:xfrm xmlns:a="http://schemas.openxmlformats.org/drawingml/2006/main">
          <a:off x="1716879" y="581025"/>
          <a:ext cx="2455071" cy="1866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strike="noStrike">
              <a:solidFill>
                <a:srgbClr val="000000"/>
              </a:solidFill>
              <a:latin typeface="ＭＳ Ｐゴシック"/>
              <a:ea typeface="ＭＳ Ｐゴシック"/>
            </a:rPr>
            <a:t>本務教員１人当たりの児童数（右目盛）</a:t>
          </a:r>
        </a:p>
      </cdr:txBody>
    </cdr:sp>
  </cdr:relSizeAnchor>
  <cdr:relSizeAnchor xmlns:cdr="http://schemas.openxmlformats.org/drawingml/2006/chartDrawing">
    <cdr:from>
      <cdr:x>0.34647</cdr:x>
      <cdr:y>0.28238</cdr:y>
    </cdr:from>
    <cdr:to>
      <cdr:x>0.60914</cdr:x>
      <cdr:y>0.33546</cdr:y>
    </cdr:to>
    <cdr:sp macro="" textlink="">
      <cdr:nvSpPr>
        <cdr:cNvPr id="145412" name="Text Box 4"/>
        <cdr:cNvSpPr txBox="1">
          <a:spLocks xmlns:a="http://schemas.openxmlformats.org/drawingml/2006/main" noChangeArrowheads="1"/>
        </cdr:cNvSpPr>
      </cdr:nvSpPr>
      <cdr:spPr bwMode="auto">
        <a:xfrm xmlns:a="http://schemas.openxmlformats.org/drawingml/2006/main">
          <a:off x="2063232" y="1266825"/>
          <a:ext cx="1965843" cy="2381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strike="noStrike">
              <a:solidFill>
                <a:srgbClr val="000000"/>
              </a:solidFill>
              <a:latin typeface="ＭＳ Ｐゴシック"/>
              <a:ea typeface="ＭＳ Ｐゴシック"/>
            </a:rPr>
            <a:t>１学級当たりの児童数（右目盛）</a:t>
          </a:r>
        </a:p>
      </cdr:txBody>
    </cdr:sp>
  </cdr:relSizeAnchor>
</c:userShapes>
</file>

<file path=xl/drawings/drawing6.xml><?xml version="1.0" encoding="utf-8"?>
<c:userShapes xmlns:c="http://schemas.openxmlformats.org/drawingml/2006/chart">
  <cdr:relSizeAnchor xmlns:cdr="http://schemas.openxmlformats.org/drawingml/2006/chartDrawing">
    <cdr:from>
      <cdr:x>0.94222</cdr:x>
      <cdr:y>0.93746</cdr:y>
    </cdr:from>
    <cdr:to>
      <cdr:x>0.98657</cdr:x>
      <cdr:y>0.97102</cdr:y>
    </cdr:to>
    <cdr:sp macro="" textlink="">
      <cdr:nvSpPr>
        <cdr:cNvPr id="151555" name="Text Box 1027"/>
        <cdr:cNvSpPr txBox="1">
          <a:spLocks xmlns:a="http://schemas.openxmlformats.org/drawingml/2006/main" noChangeArrowheads="1"/>
        </cdr:cNvSpPr>
      </cdr:nvSpPr>
      <cdr:spPr bwMode="auto">
        <a:xfrm xmlns:a="http://schemas.openxmlformats.org/drawingml/2006/main">
          <a:off x="6506589" y="4241442"/>
          <a:ext cx="306265" cy="151838"/>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1">
            <a:defRPr sz="1000"/>
          </a:pPr>
          <a:r>
            <a:rPr lang="en-US" altLang="ja-JP" sz="800" b="0" i="0" strike="noStrike">
              <a:solidFill>
                <a:srgbClr val="000000"/>
              </a:solidFill>
              <a:latin typeface="ＭＳ Ｐゴシック"/>
              <a:ea typeface="ＭＳ Ｐゴシック"/>
            </a:rPr>
            <a:t>(</a:t>
          </a:r>
          <a:r>
            <a:rPr lang="ja-JP" altLang="en-US" sz="800" b="0" i="0" strike="noStrike">
              <a:solidFill>
                <a:srgbClr val="000000"/>
              </a:solidFill>
              <a:latin typeface="ＭＳ Ｐゴシック"/>
              <a:ea typeface="ＭＳ Ｐゴシック"/>
            </a:rPr>
            <a:t>年度）</a:t>
          </a:r>
        </a:p>
      </cdr:txBody>
    </cdr:sp>
  </cdr:relSizeAnchor>
  <cdr:relSizeAnchor xmlns:cdr="http://schemas.openxmlformats.org/drawingml/2006/chartDrawing">
    <cdr:from>
      <cdr:x>0.1064</cdr:x>
      <cdr:y>0.02764</cdr:y>
    </cdr:from>
    <cdr:to>
      <cdr:x>0.30234</cdr:x>
      <cdr:y>0.07585</cdr:y>
    </cdr:to>
    <cdr:sp macro="" textlink="">
      <cdr:nvSpPr>
        <cdr:cNvPr id="151553" name="Text Box 1025"/>
        <cdr:cNvSpPr txBox="1">
          <a:spLocks xmlns:a="http://schemas.openxmlformats.org/drawingml/2006/main" noChangeArrowheads="1"/>
        </cdr:cNvSpPr>
      </cdr:nvSpPr>
      <cdr:spPr bwMode="auto">
        <a:xfrm xmlns:a="http://schemas.openxmlformats.org/drawingml/2006/main">
          <a:off x="231527" y="128476"/>
          <a:ext cx="886587" cy="21860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strike="noStrike">
              <a:solidFill>
                <a:srgbClr val="000000"/>
              </a:solidFill>
              <a:latin typeface="ＭＳ Ｐゴシック"/>
              <a:ea typeface="ＭＳ Ｐゴシック"/>
            </a:rPr>
            <a:t>（学級・人）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37</xdr:row>
      <xdr:rowOff>28575</xdr:rowOff>
    </xdr:from>
    <xdr:to>
      <xdr:col>0</xdr:col>
      <xdr:colOff>0</xdr:colOff>
      <xdr:row>49</xdr:row>
      <xdr:rowOff>28575</xdr:rowOff>
    </xdr:to>
    <xdr:graphicFrame macro="">
      <xdr:nvGraphicFramePr>
        <xdr:cNvPr id="8829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49</xdr:row>
      <xdr:rowOff>95250</xdr:rowOff>
    </xdr:from>
    <xdr:to>
      <xdr:col>0</xdr:col>
      <xdr:colOff>0</xdr:colOff>
      <xdr:row>60</xdr:row>
      <xdr:rowOff>114300</xdr:rowOff>
    </xdr:to>
    <xdr:graphicFrame macro="">
      <xdr:nvGraphicFramePr>
        <xdr:cNvPr id="8829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133350</xdr:rowOff>
    </xdr:from>
    <xdr:to>
      <xdr:col>0</xdr:col>
      <xdr:colOff>0</xdr:colOff>
      <xdr:row>73</xdr:row>
      <xdr:rowOff>161925</xdr:rowOff>
    </xdr:to>
    <xdr:graphicFrame macro="">
      <xdr:nvGraphicFramePr>
        <xdr:cNvPr id="8829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419100</xdr:colOff>
      <xdr:row>42</xdr:row>
      <xdr:rowOff>161925</xdr:rowOff>
    </xdr:from>
    <xdr:to>
      <xdr:col>2</xdr:col>
      <xdr:colOff>419100</xdr:colOff>
      <xdr:row>42</xdr:row>
      <xdr:rowOff>161925</xdr:rowOff>
    </xdr:to>
    <xdr:sp macro="" textlink="">
      <xdr:nvSpPr>
        <xdr:cNvPr id="882977" name="Line 5"/>
        <xdr:cNvSpPr>
          <a:spLocks noChangeShapeType="1"/>
        </xdr:cNvSpPr>
      </xdr:nvSpPr>
      <xdr:spPr bwMode="auto">
        <a:xfrm>
          <a:off x="1790700" y="7362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133350</xdr:colOff>
      <xdr:row>1</xdr:row>
      <xdr:rowOff>104775</xdr:rowOff>
    </xdr:from>
    <xdr:to>
      <xdr:col>11</xdr:col>
      <xdr:colOff>238125</xdr:colOff>
      <xdr:row>27</xdr:row>
      <xdr:rowOff>133350</xdr:rowOff>
    </xdr:to>
    <xdr:graphicFrame macro="">
      <xdr:nvGraphicFramePr>
        <xdr:cNvPr id="88297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485775</xdr:colOff>
      <xdr:row>26</xdr:row>
      <xdr:rowOff>47625</xdr:rowOff>
    </xdr:from>
    <xdr:to>
      <xdr:col>11</xdr:col>
      <xdr:colOff>200025</xdr:colOff>
      <xdr:row>27</xdr:row>
      <xdr:rowOff>28575</xdr:rowOff>
    </xdr:to>
    <xdr:sp macro="" textlink="">
      <xdr:nvSpPr>
        <xdr:cNvPr id="7" name="Text Box 6"/>
        <xdr:cNvSpPr txBox="1">
          <a:spLocks noChangeArrowheads="1"/>
        </xdr:cNvSpPr>
      </xdr:nvSpPr>
      <xdr:spPr bwMode="auto">
        <a:xfrm>
          <a:off x="6591300" y="4505325"/>
          <a:ext cx="400050"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年度</a:t>
          </a:r>
          <a:r>
            <a:rPr lang="en-US" altLang="ja-JP" sz="900" b="0" i="0" strike="noStrike">
              <a:solidFill>
                <a:srgbClr val="000000"/>
              </a:solidFill>
              <a:latin typeface="ＭＳ Ｐゴシック"/>
              <a:ea typeface="ＭＳ Ｐゴシック"/>
            </a:rPr>
            <a:t>)</a:t>
          </a:r>
        </a:p>
      </xdr:txBody>
    </xdr:sp>
    <xdr:clientData/>
  </xdr:twoCellAnchor>
  <xdr:twoCellAnchor>
    <xdr:from>
      <xdr:col>10</xdr:col>
      <xdr:colOff>552450</xdr:colOff>
      <xdr:row>24</xdr:row>
      <xdr:rowOff>152400</xdr:rowOff>
    </xdr:from>
    <xdr:to>
      <xdr:col>11</xdr:col>
      <xdr:colOff>200025</xdr:colOff>
      <xdr:row>25</xdr:row>
      <xdr:rowOff>152400</xdr:rowOff>
    </xdr:to>
    <xdr:sp macro="" textlink="">
      <xdr:nvSpPr>
        <xdr:cNvPr id="8" name="Text Box 14"/>
        <xdr:cNvSpPr txBox="1">
          <a:spLocks noChangeArrowheads="1"/>
        </xdr:cNvSpPr>
      </xdr:nvSpPr>
      <xdr:spPr bwMode="auto">
        <a:xfrm>
          <a:off x="6657975" y="4267200"/>
          <a:ext cx="333375" cy="17145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en-US" altLang="ja-JP" sz="900" b="0" i="0" strike="noStrike">
              <a:solidFill>
                <a:srgbClr val="000000"/>
              </a:solidFill>
              <a:latin typeface="ＭＳ Ｐゴシック"/>
              <a:ea typeface="ＭＳ Ｐゴシック"/>
            </a:rPr>
            <a:t>0</a:t>
          </a:r>
        </a:p>
      </xdr:txBody>
    </xdr:sp>
    <xdr:clientData/>
  </xdr:twoCellAnchor>
  <xdr:twoCellAnchor>
    <xdr:from>
      <xdr:col>0</xdr:col>
      <xdr:colOff>285750</xdr:colOff>
      <xdr:row>36</xdr:row>
      <xdr:rowOff>57150</xdr:rowOff>
    </xdr:from>
    <xdr:to>
      <xdr:col>11</xdr:col>
      <xdr:colOff>276225</xdr:colOff>
      <xdr:row>61</xdr:row>
      <xdr:rowOff>114300</xdr:rowOff>
    </xdr:to>
    <xdr:graphicFrame macro="">
      <xdr:nvGraphicFramePr>
        <xdr:cNvPr id="88298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9525</xdr:colOff>
      <xdr:row>54</xdr:row>
      <xdr:rowOff>19050</xdr:rowOff>
    </xdr:from>
    <xdr:to>
      <xdr:col>8</xdr:col>
      <xdr:colOff>47625</xdr:colOff>
      <xdr:row>55</xdr:row>
      <xdr:rowOff>66675</xdr:rowOff>
    </xdr:to>
    <xdr:sp macro="" textlink="">
      <xdr:nvSpPr>
        <xdr:cNvPr id="10" name="Text Box 8"/>
        <xdr:cNvSpPr txBox="1">
          <a:spLocks noChangeArrowheads="1"/>
        </xdr:cNvSpPr>
      </xdr:nvSpPr>
      <xdr:spPr bwMode="auto">
        <a:xfrm>
          <a:off x="3333750" y="9277350"/>
          <a:ext cx="1428750" cy="219075"/>
        </a:xfrm>
        <a:prstGeom prst="rect">
          <a:avLst/>
        </a:prstGeom>
        <a:solidFill>
          <a:srgbClr val="FFFFFF"/>
        </a:solidFill>
        <a:ln w="9525">
          <a:solidFill>
            <a:srgbClr val="000000"/>
          </a:solidFill>
          <a:miter lim="800000"/>
          <a:headEnd/>
          <a:tailEnd/>
        </a:ln>
      </xdr:spPr>
      <xdr:txBody>
        <a:bodyPr vertOverflow="clip" wrap="square" lIns="36576" tIns="18288" rIns="0" bIns="0" anchor="ctr" upright="1"/>
        <a:lstStyle/>
        <a:p>
          <a:pPr algn="l" rtl="0">
            <a:defRPr sz="1000"/>
          </a:pPr>
          <a:r>
            <a:rPr lang="ja-JP" altLang="en-US" sz="1100" b="1" i="0" strike="noStrike">
              <a:solidFill>
                <a:srgbClr val="000000"/>
              </a:solidFill>
              <a:latin typeface="ＭＳ Ｐゴシック"/>
              <a:ea typeface="ＭＳ Ｐゴシック"/>
            </a:rPr>
            <a:t>　 　学　　級　　数</a:t>
          </a:r>
        </a:p>
      </xdr:txBody>
    </xdr:sp>
    <xdr:clientData/>
  </xdr:twoCellAnchor>
  <xdr:twoCellAnchor>
    <xdr:from>
      <xdr:col>10</xdr:col>
      <xdr:colOff>571500</xdr:colOff>
      <xdr:row>36</xdr:row>
      <xdr:rowOff>152400</xdr:rowOff>
    </xdr:from>
    <xdr:to>
      <xdr:col>11</xdr:col>
      <xdr:colOff>266700</xdr:colOff>
      <xdr:row>38</xdr:row>
      <xdr:rowOff>0</xdr:rowOff>
    </xdr:to>
    <xdr:sp macro="" textlink="">
      <xdr:nvSpPr>
        <xdr:cNvPr id="11" name="Text Box 9"/>
        <xdr:cNvSpPr txBox="1">
          <a:spLocks noChangeArrowheads="1"/>
        </xdr:cNvSpPr>
      </xdr:nvSpPr>
      <xdr:spPr bwMode="auto">
        <a:xfrm>
          <a:off x="6677025" y="6324600"/>
          <a:ext cx="38100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校</a:t>
          </a:r>
          <a:r>
            <a:rPr lang="en-US" altLang="ja-JP" sz="1000" b="0" i="0" strike="noStrike">
              <a:solidFill>
                <a:srgbClr val="000000"/>
              </a:solidFill>
              <a:latin typeface="ＭＳ Ｐゴシック"/>
              <a:ea typeface="ＭＳ Ｐゴシック"/>
            </a:rPr>
            <a:t>)</a:t>
          </a:r>
        </a:p>
      </xdr:txBody>
    </xdr:sp>
    <xdr:clientData/>
  </xdr:twoCellAnchor>
  <xdr:twoCellAnchor>
    <xdr:from>
      <xdr:col>2</xdr:col>
      <xdr:colOff>400050</xdr:colOff>
      <xdr:row>38</xdr:row>
      <xdr:rowOff>161925</xdr:rowOff>
    </xdr:from>
    <xdr:to>
      <xdr:col>4</xdr:col>
      <xdr:colOff>257175</xdr:colOff>
      <xdr:row>40</xdr:row>
      <xdr:rowOff>19050</xdr:rowOff>
    </xdr:to>
    <xdr:sp macro="" textlink="">
      <xdr:nvSpPr>
        <xdr:cNvPr id="12" name="Rectangle 10"/>
        <xdr:cNvSpPr>
          <a:spLocks noChangeArrowheads="1"/>
        </xdr:cNvSpPr>
      </xdr:nvSpPr>
      <xdr:spPr bwMode="auto">
        <a:xfrm>
          <a:off x="1771650" y="6677025"/>
          <a:ext cx="847725" cy="20002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本務教員数</a:t>
          </a:r>
        </a:p>
      </xdr:txBody>
    </xdr:sp>
    <xdr:clientData/>
  </xdr:twoCellAnchor>
  <xdr:twoCellAnchor>
    <xdr:from>
      <xdr:col>4</xdr:col>
      <xdr:colOff>133350</xdr:colOff>
      <xdr:row>47</xdr:row>
      <xdr:rowOff>9525</xdr:rowOff>
    </xdr:from>
    <xdr:to>
      <xdr:col>6</xdr:col>
      <xdr:colOff>390525</xdr:colOff>
      <xdr:row>48</xdr:row>
      <xdr:rowOff>57150</xdr:rowOff>
    </xdr:to>
    <xdr:sp macro="" textlink="">
      <xdr:nvSpPr>
        <xdr:cNvPr id="13" name="Rectangle 12"/>
        <xdr:cNvSpPr>
          <a:spLocks noChangeArrowheads="1"/>
        </xdr:cNvSpPr>
      </xdr:nvSpPr>
      <xdr:spPr bwMode="auto">
        <a:xfrm>
          <a:off x="2495550" y="8067675"/>
          <a:ext cx="1219200" cy="21907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学校数（右目盛）</a:t>
          </a:r>
        </a:p>
      </xdr:txBody>
    </xdr:sp>
    <xdr:clientData/>
  </xdr:twoCellAnchor>
  <xdr:twoCellAnchor>
    <xdr:from>
      <xdr:col>3</xdr:col>
      <xdr:colOff>66675</xdr:colOff>
      <xdr:row>39</xdr:row>
      <xdr:rowOff>152400</xdr:rowOff>
    </xdr:from>
    <xdr:to>
      <xdr:col>3</xdr:col>
      <xdr:colOff>171450</xdr:colOff>
      <xdr:row>41</xdr:row>
      <xdr:rowOff>161925</xdr:rowOff>
    </xdr:to>
    <xdr:sp macro="" textlink="">
      <xdr:nvSpPr>
        <xdr:cNvPr id="882986" name="Line 16"/>
        <xdr:cNvSpPr>
          <a:spLocks noChangeShapeType="1"/>
        </xdr:cNvSpPr>
      </xdr:nvSpPr>
      <xdr:spPr bwMode="auto">
        <a:xfrm>
          <a:off x="2124075" y="6838950"/>
          <a:ext cx="104775"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533400</xdr:colOff>
      <xdr:row>43</xdr:row>
      <xdr:rowOff>161925</xdr:rowOff>
    </xdr:from>
    <xdr:to>
      <xdr:col>4</xdr:col>
      <xdr:colOff>647700</xdr:colOff>
      <xdr:row>46</xdr:row>
      <xdr:rowOff>152400</xdr:rowOff>
    </xdr:to>
    <xdr:sp macro="" textlink="">
      <xdr:nvSpPr>
        <xdr:cNvPr id="882987" name="Line 17"/>
        <xdr:cNvSpPr>
          <a:spLocks noChangeShapeType="1"/>
        </xdr:cNvSpPr>
      </xdr:nvSpPr>
      <xdr:spPr bwMode="auto">
        <a:xfrm flipH="1">
          <a:off x="2895600" y="7534275"/>
          <a:ext cx="11430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600075</xdr:colOff>
      <xdr:row>60</xdr:row>
      <xdr:rowOff>38100</xdr:rowOff>
    </xdr:from>
    <xdr:ext cx="345434" cy="285206"/>
    <xdr:sp macro="" textlink="">
      <xdr:nvSpPr>
        <xdr:cNvPr id="16" name="Text Box 18"/>
        <xdr:cNvSpPr txBox="1">
          <a:spLocks noChangeArrowheads="1"/>
        </xdr:cNvSpPr>
      </xdr:nvSpPr>
      <xdr:spPr bwMode="auto">
        <a:xfrm>
          <a:off x="6705600" y="10325100"/>
          <a:ext cx="345434" cy="285206"/>
        </a:xfrm>
        <a:prstGeom prst="rect">
          <a:avLst/>
        </a:prstGeom>
        <a:noFill/>
        <a:ln w="9525">
          <a:noFill/>
          <a:miter lim="800000"/>
          <a:headEnd/>
          <a:tailEnd/>
        </a:ln>
        <a:effectLst/>
      </xdr:spPr>
      <xdr:txBody>
        <a:bodyPr wrap="none" lIns="18288" tIns="18288" rIns="0" bIns="0" anchor="t" upright="1">
          <a:spAutoFit/>
        </a:bodyPr>
        <a:lstStyle/>
        <a:p>
          <a:pPr algn="l" rtl="1">
            <a:defRPr sz="1000"/>
          </a:pPr>
          <a:r>
            <a:rPr lang="ja-JP" altLang="en-US" sz="800" b="0" i="0" strike="noStrike">
              <a:solidFill>
                <a:srgbClr val="000000"/>
              </a:solidFill>
              <a:latin typeface="ＭＳ Ｐゴシック"/>
              <a:ea typeface="ＭＳ Ｐゴシック"/>
            </a:rPr>
            <a:t>（年度）</a:t>
          </a:r>
        </a:p>
        <a:p>
          <a:pPr algn="l" rtl="1">
            <a:defRPr sz="1000"/>
          </a:pPr>
          <a:endParaRPr lang="ja-JP" altLang="en-US" sz="800" b="0" i="0" strike="noStrike">
            <a:solidFill>
              <a:srgbClr val="000000"/>
            </a:solidFill>
            <a:latin typeface="ＭＳ Ｐゴシック"/>
            <a:ea typeface="ＭＳ Ｐゴシック"/>
          </a:endParaRPr>
        </a:p>
      </xdr:txBody>
    </xdr:sp>
    <xdr:clientData/>
  </xdr:oneCellAnchor>
</xdr:wsDr>
</file>

<file path=xl/drawings/drawing8.xml><?xml version="1.0" encoding="utf-8"?>
<c:userShapes xmlns:c="http://schemas.openxmlformats.org/drawingml/2006/chart">
  <cdr:relSizeAnchor xmlns:cdr="http://schemas.openxmlformats.org/drawingml/2006/chartDrawing">
    <cdr:from>
      <cdr:x>0.18186</cdr:x>
      <cdr:y>0.08672</cdr:y>
    </cdr:from>
    <cdr:to>
      <cdr:x>1</cdr:x>
      <cdr:y>0.15587</cdr:y>
    </cdr:to>
    <cdr:sp macro="" textlink="">
      <cdr:nvSpPr>
        <cdr:cNvPr id="154625" name="Text Box 1"/>
        <cdr:cNvSpPr txBox="1">
          <a:spLocks xmlns:a="http://schemas.openxmlformats.org/drawingml/2006/main" noChangeArrowheads="1"/>
        </cdr:cNvSpPr>
      </cdr:nvSpPr>
      <cdr:spPr bwMode="auto">
        <a:xfrm xmlns:a="http://schemas.openxmlformats.org/drawingml/2006/main">
          <a:off x="286925" y="182409"/>
          <a:ext cx="600044" cy="14294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strike="noStrike">
              <a:solidFill>
                <a:srgbClr val="000000"/>
              </a:solidFill>
              <a:latin typeface="ＭＳ Ｐ明朝"/>
              <a:ea typeface="ＭＳ Ｐ明朝"/>
            </a:rPr>
            <a:t>本務教員数</a:t>
          </a:r>
        </a:p>
      </cdr:txBody>
    </cdr:sp>
  </cdr:relSizeAnchor>
  <cdr:relSizeAnchor xmlns:cdr="http://schemas.openxmlformats.org/drawingml/2006/chartDrawing">
    <cdr:from>
      <cdr:x>0.45889</cdr:x>
      <cdr:y>0.09387</cdr:y>
    </cdr:from>
    <cdr:to>
      <cdr:x>0.47759</cdr:x>
      <cdr:y>0.15754</cdr:y>
    </cdr:to>
    <cdr:sp macro="" textlink="">
      <cdr:nvSpPr>
        <cdr:cNvPr id="154626" name="Line 2"/>
        <cdr:cNvSpPr>
          <a:spLocks xmlns:a="http://schemas.openxmlformats.org/drawingml/2006/main" noChangeShapeType="1"/>
        </cdr:cNvSpPr>
      </cdr:nvSpPr>
      <cdr:spPr bwMode="auto">
        <a:xfrm xmlns:a="http://schemas.openxmlformats.org/drawingml/2006/main">
          <a:off x="339734" y="197197"/>
          <a:ext cx="13720" cy="1316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0.48053</cdr:x>
      <cdr:y>0.41606</cdr:y>
    </cdr:from>
    <cdr:to>
      <cdr:x>1</cdr:x>
      <cdr:y>0.47138</cdr:y>
    </cdr:to>
    <cdr:sp macro="" textlink="">
      <cdr:nvSpPr>
        <cdr:cNvPr id="154627" name="Text Box 3"/>
        <cdr:cNvSpPr txBox="1">
          <a:spLocks xmlns:a="http://schemas.openxmlformats.org/drawingml/2006/main" noChangeArrowheads="1"/>
        </cdr:cNvSpPr>
      </cdr:nvSpPr>
      <cdr:spPr bwMode="auto">
        <a:xfrm xmlns:a="http://schemas.openxmlformats.org/drawingml/2006/main">
          <a:off x="510605" y="863130"/>
          <a:ext cx="380991" cy="11435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strike="noStrike">
              <a:solidFill>
                <a:srgbClr val="000000"/>
              </a:solidFill>
              <a:latin typeface="ＭＳ Ｐ明朝"/>
              <a:ea typeface="ＭＳ Ｐ明朝"/>
            </a:rPr>
            <a:t>学 級 数</a:t>
          </a:r>
        </a:p>
      </cdr:txBody>
    </cdr:sp>
  </cdr:relSizeAnchor>
  <cdr:relSizeAnchor xmlns:cdr="http://schemas.openxmlformats.org/drawingml/2006/chartDrawing">
    <cdr:from>
      <cdr:x>0.67446</cdr:x>
      <cdr:y>0.50334</cdr:y>
    </cdr:from>
    <cdr:to>
      <cdr:x>0.69186</cdr:x>
      <cdr:y>0.57918</cdr:y>
    </cdr:to>
    <cdr:sp macro="" textlink="">
      <cdr:nvSpPr>
        <cdr:cNvPr id="154628" name="Line 4"/>
        <cdr:cNvSpPr>
          <a:spLocks xmlns:a="http://schemas.openxmlformats.org/drawingml/2006/main" noChangeShapeType="1"/>
        </cdr:cNvSpPr>
      </cdr:nvSpPr>
      <cdr:spPr bwMode="auto">
        <a:xfrm xmlns:a="http://schemas.openxmlformats.org/drawingml/2006/main" flipH="1">
          <a:off x="497842" y="1043538"/>
          <a:ext cx="12763" cy="15674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9.xml><?xml version="1.0" encoding="utf-8"?>
<c:userShapes xmlns:c="http://schemas.openxmlformats.org/drawingml/2006/chart">
  <cdr:relSizeAnchor xmlns:cdr="http://schemas.openxmlformats.org/drawingml/2006/chartDrawing">
    <cdr:from>
      <cdr:x>0.25974</cdr:x>
      <cdr:y>0.31423</cdr:y>
    </cdr:from>
    <cdr:to>
      <cdr:x>1</cdr:x>
      <cdr:y>0.41376</cdr:y>
    </cdr:to>
    <cdr:sp macro="" textlink="">
      <cdr:nvSpPr>
        <cdr:cNvPr id="155649" name="Text Box 1"/>
        <cdr:cNvSpPr txBox="1">
          <a:spLocks xmlns:a="http://schemas.openxmlformats.org/drawingml/2006/main" noChangeArrowheads="1"/>
        </cdr:cNvSpPr>
      </cdr:nvSpPr>
      <cdr:spPr bwMode="auto">
        <a:xfrm xmlns:a="http://schemas.openxmlformats.org/drawingml/2006/main">
          <a:off x="312930" y="604769"/>
          <a:ext cx="542928" cy="19056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strike="noStrike">
              <a:solidFill>
                <a:srgbClr val="000000"/>
              </a:solidFill>
              <a:latin typeface="ＭＳ Ｐ明朝"/>
              <a:ea typeface="ＭＳ Ｐ明朝"/>
            </a:rPr>
            <a:t>学 校 数</a:t>
          </a:r>
        </a:p>
      </cdr:txBody>
    </cdr:sp>
  </cdr:relSizeAnchor>
  <cdr:relSizeAnchor xmlns:cdr="http://schemas.openxmlformats.org/drawingml/2006/chartDrawing">
    <cdr:from>
      <cdr:x>0</cdr:x>
      <cdr:y>0.19402</cdr:y>
    </cdr:from>
    <cdr:to>
      <cdr:x>1</cdr:x>
      <cdr:y>0.28857</cdr:y>
    </cdr:to>
    <cdr:sp macro="" textlink="">
      <cdr:nvSpPr>
        <cdr:cNvPr id="155650" name="Text Box 2"/>
        <cdr:cNvSpPr txBox="1">
          <a:spLocks xmlns:a="http://schemas.openxmlformats.org/drawingml/2006/main" noChangeArrowheads="1"/>
        </cdr:cNvSpPr>
      </cdr:nvSpPr>
      <cdr:spPr bwMode="auto">
        <a:xfrm xmlns:a="http://schemas.openxmlformats.org/drawingml/2006/main">
          <a:off x="485557" y="374631"/>
          <a:ext cx="828670" cy="1810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strike="noStrike">
              <a:solidFill>
                <a:srgbClr val="000000"/>
              </a:solidFill>
              <a:latin typeface="ＭＳ Ｐゴシック"/>
              <a:ea typeface="ＭＳ Ｐゴシック"/>
            </a:rPr>
            <a:t>小学校</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6.188\&#21172;&#20685;&#25945;&#32946;\Documents%20and%20Settings\toukei41\&#12487;&#12473;&#12463;&#12488;&#12483;&#12503;\H17&#30906;&#22577;\&#36895;&#22577;&#23436;&#25104;&#29256;\H17&#36895;&#22577;\H17&#23398;&#26657;&#22522;&#26412;&#36895;&#2257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28%20&#39640;&#26657;&#12464;&#12521;&#125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172;&#20685;&#25945;&#32946;/&#23398;&#26657;&#22522;&#26412;&#35519;&#26619;/H28&#23398;&#26657;&#22522;&#26412;&#35519;&#26619;/H28&#22577;&#21578;&#26360;/H28&#24180;&#24230;&#22577;&#21578;&#26360;/&#12464;&#12521;&#12501;/H28%20&#39640;&#26657;&#12464;&#12521;&#125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28%20&#29305;&#21029;&#25903;&#25588;&#23398;&#26657;&#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１"/>
      <sheetName val="図１"/>
      <sheetName val="図２"/>
      <sheetName val="表3･表4"/>
      <sheetName val="卒業後"/>
      <sheetName val="図4"/>
      <sheetName val="速報表紙 "/>
      <sheetName val="速報目次 "/>
      <sheetName val="調査の概要 "/>
      <sheetName val="総括表"/>
      <sheetName val="小学校 "/>
      <sheetName val="小・中学校長欠データ"/>
      <sheetName val="図３"/>
      <sheetName val="中学校"/>
      <sheetName val="高等学校"/>
      <sheetName val="中等教育学校"/>
      <sheetName val="特殊学校"/>
      <sheetName val="特殊学校データ"/>
      <sheetName val="幼稚園"/>
      <sheetName val="幼稚園データ"/>
      <sheetName val="幼その他"/>
      <sheetName val="専修学校"/>
      <sheetName val="専修データ①"/>
      <sheetName val="専修データ②"/>
      <sheetName val="各種学校"/>
      <sheetName val="各種データ①"/>
      <sheetName val="各種データ②"/>
      <sheetName val="卒後中学"/>
      <sheetName val="卒後高校"/>
      <sheetName val="卒後中等"/>
      <sheetName val="付表－１"/>
      <sheetName val="付表－２"/>
      <sheetName val="付表－３"/>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8">
          <cell r="B8" t="str">
            <v>平成16年度</v>
          </cell>
          <cell r="C8">
            <v>25496</v>
          </cell>
          <cell r="D8">
            <v>13142</v>
          </cell>
          <cell r="E8">
            <v>12354</v>
          </cell>
          <cell r="F8">
            <v>25010</v>
          </cell>
          <cell r="G8">
            <v>12817</v>
          </cell>
          <cell r="H8">
            <v>12193</v>
          </cell>
          <cell r="I8">
            <v>14</v>
          </cell>
          <cell r="J8">
            <v>10</v>
          </cell>
          <cell r="K8">
            <v>4</v>
          </cell>
          <cell r="L8">
            <v>4</v>
          </cell>
          <cell r="M8">
            <v>1</v>
          </cell>
          <cell r="N8">
            <v>3</v>
          </cell>
          <cell r="O8">
            <v>36</v>
          </cell>
          <cell r="P8">
            <v>34</v>
          </cell>
          <cell r="Q8">
            <v>2</v>
          </cell>
          <cell r="R8">
            <v>91</v>
          </cell>
          <cell r="S8">
            <v>77</v>
          </cell>
          <cell r="T8">
            <v>14</v>
          </cell>
          <cell r="U8">
            <v>341</v>
          </cell>
          <cell r="V8">
            <v>203</v>
          </cell>
          <cell r="W8">
            <v>138</v>
          </cell>
          <cell r="X8">
            <v>0</v>
          </cell>
          <cell r="Y8">
            <v>0</v>
          </cell>
          <cell r="Z8">
            <v>0</v>
          </cell>
          <cell r="AA8">
            <v>9</v>
          </cell>
          <cell r="AB8">
            <v>0</v>
          </cell>
          <cell r="AC8">
            <v>0</v>
          </cell>
        </row>
        <row r="9">
          <cell r="B9" t="str">
            <v>平成17年度</v>
          </cell>
          <cell r="C9">
            <v>24366</v>
          </cell>
          <cell r="D9">
            <v>12517</v>
          </cell>
          <cell r="E9">
            <v>11849</v>
          </cell>
          <cell r="F9">
            <v>23969</v>
          </cell>
          <cell r="G9">
            <v>12268</v>
          </cell>
          <cell r="H9">
            <v>11701</v>
          </cell>
          <cell r="I9">
            <v>13</v>
          </cell>
          <cell r="J9">
            <v>10</v>
          </cell>
          <cell r="K9">
            <v>3</v>
          </cell>
          <cell r="L9">
            <v>3</v>
          </cell>
          <cell r="M9">
            <v>1</v>
          </cell>
          <cell r="N9">
            <v>2</v>
          </cell>
          <cell r="O9">
            <v>15</v>
          </cell>
          <cell r="P9">
            <v>14</v>
          </cell>
          <cell r="Q9">
            <v>1</v>
          </cell>
          <cell r="R9">
            <v>83</v>
          </cell>
          <cell r="S9">
            <v>62</v>
          </cell>
          <cell r="T9">
            <v>21</v>
          </cell>
          <cell r="U9">
            <v>282</v>
          </cell>
          <cell r="V9">
            <v>162</v>
          </cell>
          <cell r="W9">
            <v>120</v>
          </cell>
          <cell r="X9">
            <v>1</v>
          </cell>
          <cell r="Y9">
            <v>0</v>
          </cell>
          <cell r="Z9">
            <v>1</v>
          </cell>
          <cell r="AA9">
            <v>5</v>
          </cell>
          <cell r="AB9">
            <v>0</v>
          </cell>
          <cell r="AC9">
            <v>0</v>
          </cell>
        </row>
        <row r="10">
          <cell r="C10" t="str">
            <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
          </cell>
          <cell r="W10" t="str">
            <v/>
          </cell>
          <cell r="X10" t="str">
            <v/>
          </cell>
          <cell r="Y10" t="str">
            <v/>
          </cell>
          <cell r="Z10" t="str">
            <v/>
          </cell>
          <cell r="AA10" t="str">
            <v/>
          </cell>
          <cell r="AB10" t="str">
            <v/>
          </cell>
          <cell r="AC10" t="str">
            <v/>
          </cell>
        </row>
        <row r="11">
          <cell r="B11" t="str">
            <v xml:space="preserve">  国  立</v>
          </cell>
          <cell r="C11">
            <v>156</v>
          </cell>
          <cell r="D11">
            <v>77</v>
          </cell>
          <cell r="E11">
            <v>79</v>
          </cell>
          <cell r="F11">
            <v>156</v>
          </cell>
          <cell r="G11">
            <v>77</v>
          </cell>
          <cell r="H11">
            <v>79</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row>
        <row r="12">
          <cell r="B12" t="str">
            <v xml:space="preserve">  公  立</v>
          </cell>
          <cell r="C12">
            <v>23735</v>
          </cell>
          <cell r="D12">
            <v>12268</v>
          </cell>
          <cell r="E12">
            <v>11467</v>
          </cell>
          <cell r="F12">
            <v>23342</v>
          </cell>
          <cell r="G12">
            <v>12020</v>
          </cell>
          <cell r="H12">
            <v>11322</v>
          </cell>
          <cell r="I12">
            <v>13</v>
          </cell>
          <cell r="J12">
            <v>10</v>
          </cell>
          <cell r="K12">
            <v>3</v>
          </cell>
          <cell r="L12">
            <v>3</v>
          </cell>
          <cell r="M12">
            <v>1</v>
          </cell>
          <cell r="N12">
            <v>2</v>
          </cell>
          <cell r="O12">
            <v>15</v>
          </cell>
          <cell r="P12">
            <v>14</v>
          </cell>
          <cell r="Q12">
            <v>1</v>
          </cell>
          <cell r="R12">
            <v>83</v>
          </cell>
          <cell r="S12">
            <v>62</v>
          </cell>
          <cell r="T12">
            <v>21</v>
          </cell>
          <cell r="U12">
            <v>278</v>
          </cell>
          <cell r="V12">
            <v>161</v>
          </cell>
          <cell r="W12">
            <v>117</v>
          </cell>
          <cell r="X12">
            <v>1</v>
          </cell>
          <cell r="Y12">
            <v>0</v>
          </cell>
          <cell r="Z12">
            <v>1</v>
          </cell>
          <cell r="AA12">
            <v>5</v>
          </cell>
          <cell r="AB12">
            <v>0</v>
          </cell>
          <cell r="AC12">
            <v>0</v>
          </cell>
        </row>
        <row r="13">
          <cell r="B13" t="str">
            <v xml:space="preserve">  私  立</v>
          </cell>
          <cell r="C13">
            <v>475</v>
          </cell>
          <cell r="D13">
            <v>172</v>
          </cell>
          <cell r="E13">
            <v>303</v>
          </cell>
          <cell r="F13">
            <v>471</v>
          </cell>
          <cell r="G13">
            <v>171</v>
          </cell>
          <cell r="H13">
            <v>300</v>
          </cell>
          <cell r="I13">
            <v>0</v>
          </cell>
          <cell r="J13">
            <v>0</v>
          </cell>
          <cell r="K13">
            <v>0</v>
          </cell>
          <cell r="L13">
            <v>0</v>
          </cell>
          <cell r="M13">
            <v>0</v>
          </cell>
          <cell r="N13">
            <v>0</v>
          </cell>
          <cell r="O13">
            <v>0</v>
          </cell>
          <cell r="P13">
            <v>0</v>
          </cell>
          <cell r="Q13">
            <v>0</v>
          </cell>
          <cell r="R13">
            <v>0</v>
          </cell>
          <cell r="S13">
            <v>0</v>
          </cell>
          <cell r="T13">
            <v>0</v>
          </cell>
          <cell r="U13">
            <v>4</v>
          </cell>
          <cell r="V13">
            <v>1</v>
          </cell>
          <cell r="W13">
            <v>3</v>
          </cell>
          <cell r="X13">
            <v>0</v>
          </cell>
          <cell r="Y13">
            <v>0</v>
          </cell>
          <cell r="Z13">
            <v>0</v>
          </cell>
          <cell r="AA13">
            <v>0</v>
          </cell>
          <cell r="AB13">
            <v>0</v>
          </cell>
          <cell r="AC13">
            <v>0</v>
          </cell>
        </row>
        <row r="15">
          <cell r="B15" t="str">
            <v>市部計</v>
          </cell>
          <cell r="C15">
            <v>18549</v>
          </cell>
          <cell r="D15">
            <v>9551</v>
          </cell>
          <cell r="E15">
            <v>8998</v>
          </cell>
          <cell r="F15">
            <v>18241</v>
          </cell>
          <cell r="G15">
            <v>9360</v>
          </cell>
          <cell r="H15">
            <v>8881</v>
          </cell>
          <cell r="I15">
            <v>10</v>
          </cell>
          <cell r="J15">
            <v>7</v>
          </cell>
          <cell r="K15">
            <v>3</v>
          </cell>
          <cell r="L15">
            <v>3</v>
          </cell>
          <cell r="M15">
            <v>1</v>
          </cell>
          <cell r="N15">
            <v>2</v>
          </cell>
          <cell r="O15">
            <v>11</v>
          </cell>
          <cell r="P15">
            <v>10</v>
          </cell>
          <cell r="Q15">
            <v>1</v>
          </cell>
          <cell r="R15">
            <v>58</v>
          </cell>
          <cell r="S15">
            <v>42</v>
          </cell>
          <cell r="T15">
            <v>16</v>
          </cell>
          <cell r="U15">
            <v>225</v>
          </cell>
          <cell r="V15">
            <v>131</v>
          </cell>
          <cell r="W15">
            <v>94</v>
          </cell>
          <cell r="X15">
            <v>1</v>
          </cell>
          <cell r="Y15">
            <v>0</v>
          </cell>
          <cell r="Z15">
            <v>1</v>
          </cell>
          <cell r="AA15">
            <v>4</v>
          </cell>
          <cell r="AB15">
            <v>0</v>
          </cell>
          <cell r="AC15">
            <v>0</v>
          </cell>
        </row>
        <row r="16">
          <cell r="B16" t="str">
            <v xml:space="preserve"> 仙台市計</v>
          </cell>
          <cell r="C16">
            <v>9824</v>
          </cell>
          <cell r="D16">
            <v>5096</v>
          </cell>
          <cell r="E16">
            <v>4728</v>
          </cell>
          <cell r="F16">
            <v>9684</v>
          </cell>
          <cell r="G16">
            <v>5010</v>
          </cell>
          <cell r="H16">
            <v>4674</v>
          </cell>
          <cell r="I16">
            <v>4</v>
          </cell>
          <cell r="J16">
            <v>4</v>
          </cell>
          <cell r="K16">
            <v>0</v>
          </cell>
          <cell r="L16">
            <v>1</v>
          </cell>
          <cell r="M16">
            <v>1</v>
          </cell>
          <cell r="N16">
            <v>0</v>
          </cell>
          <cell r="O16">
            <v>4</v>
          </cell>
          <cell r="P16">
            <v>4</v>
          </cell>
          <cell r="Q16">
            <v>0</v>
          </cell>
          <cell r="R16">
            <v>29</v>
          </cell>
          <cell r="S16">
            <v>18</v>
          </cell>
          <cell r="T16">
            <v>11</v>
          </cell>
          <cell r="U16">
            <v>101</v>
          </cell>
          <cell r="V16">
            <v>59</v>
          </cell>
          <cell r="W16">
            <v>42</v>
          </cell>
          <cell r="X16">
            <v>1</v>
          </cell>
          <cell r="Y16">
            <v>0</v>
          </cell>
          <cell r="Z16">
            <v>1</v>
          </cell>
          <cell r="AA16">
            <v>1</v>
          </cell>
          <cell r="AB16">
            <v>0</v>
          </cell>
          <cell r="AC16">
            <v>0</v>
          </cell>
        </row>
        <row r="17">
          <cell r="B17" t="str">
            <v xml:space="preserve">  青 葉 区</v>
          </cell>
          <cell r="C17">
            <v>2521</v>
          </cell>
          <cell r="D17">
            <v>1245</v>
          </cell>
          <cell r="E17">
            <v>1276</v>
          </cell>
          <cell r="F17">
            <v>2483</v>
          </cell>
          <cell r="G17">
            <v>1221</v>
          </cell>
          <cell r="H17">
            <v>1262</v>
          </cell>
          <cell r="I17">
            <v>2</v>
          </cell>
          <cell r="J17">
            <v>2</v>
          </cell>
          <cell r="K17">
            <v>0</v>
          </cell>
          <cell r="L17">
            <v>0</v>
          </cell>
          <cell r="M17">
            <v>0</v>
          </cell>
          <cell r="N17">
            <v>0</v>
          </cell>
          <cell r="O17">
            <v>0</v>
          </cell>
          <cell r="P17">
            <v>0</v>
          </cell>
          <cell r="Q17">
            <v>0</v>
          </cell>
          <cell r="R17">
            <v>9</v>
          </cell>
          <cell r="S17">
            <v>6</v>
          </cell>
          <cell r="T17">
            <v>3</v>
          </cell>
          <cell r="U17">
            <v>27</v>
          </cell>
          <cell r="V17">
            <v>16</v>
          </cell>
          <cell r="W17">
            <v>11</v>
          </cell>
          <cell r="X17">
            <v>0</v>
          </cell>
          <cell r="Y17">
            <v>0</v>
          </cell>
          <cell r="Z17">
            <v>0</v>
          </cell>
          <cell r="AA17">
            <v>1</v>
          </cell>
          <cell r="AB17">
            <v>0</v>
          </cell>
          <cell r="AC17">
            <v>0</v>
          </cell>
        </row>
        <row r="18">
          <cell r="B18" t="str">
            <v xml:space="preserve">  宮城野区</v>
          </cell>
          <cell r="C18">
            <v>1818</v>
          </cell>
          <cell r="D18">
            <v>1029</v>
          </cell>
          <cell r="E18">
            <v>789</v>
          </cell>
          <cell r="F18">
            <v>1788</v>
          </cell>
          <cell r="G18">
            <v>1006</v>
          </cell>
          <cell r="H18">
            <v>782</v>
          </cell>
          <cell r="I18">
            <v>2</v>
          </cell>
          <cell r="J18">
            <v>2</v>
          </cell>
          <cell r="K18">
            <v>0</v>
          </cell>
          <cell r="L18">
            <v>0</v>
          </cell>
          <cell r="M18">
            <v>0</v>
          </cell>
          <cell r="N18">
            <v>0</v>
          </cell>
          <cell r="O18">
            <v>1</v>
          </cell>
          <cell r="P18">
            <v>1</v>
          </cell>
          <cell r="Q18">
            <v>0</v>
          </cell>
          <cell r="R18">
            <v>9</v>
          </cell>
          <cell r="S18">
            <v>5</v>
          </cell>
          <cell r="T18">
            <v>4</v>
          </cell>
          <cell r="U18">
            <v>18</v>
          </cell>
          <cell r="V18">
            <v>15</v>
          </cell>
          <cell r="W18">
            <v>3</v>
          </cell>
          <cell r="X18">
            <v>0</v>
          </cell>
          <cell r="Y18">
            <v>0</v>
          </cell>
          <cell r="Z18">
            <v>0</v>
          </cell>
          <cell r="AA18">
            <v>0</v>
          </cell>
          <cell r="AB18">
            <v>0</v>
          </cell>
          <cell r="AC18">
            <v>0</v>
          </cell>
        </row>
        <row r="19">
          <cell r="B19" t="str">
            <v xml:space="preserve">  若 林 区</v>
          </cell>
          <cell r="C19">
            <v>1050</v>
          </cell>
          <cell r="D19">
            <v>538</v>
          </cell>
          <cell r="E19">
            <v>512</v>
          </cell>
          <cell r="F19">
            <v>1031</v>
          </cell>
          <cell r="G19">
            <v>529</v>
          </cell>
          <cell r="H19">
            <v>502</v>
          </cell>
          <cell r="I19">
            <v>0</v>
          </cell>
          <cell r="J19">
            <v>0</v>
          </cell>
          <cell r="K19">
            <v>0</v>
          </cell>
          <cell r="L19">
            <v>0</v>
          </cell>
          <cell r="M19">
            <v>0</v>
          </cell>
          <cell r="N19">
            <v>0</v>
          </cell>
          <cell r="O19">
            <v>1</v>
          </cell>
          <cell r="P19">
            <v>1</v>
          </cell>
          <cell r="Q19">
            <v>0</v>
          </cell>
          <cell r="R19">
            <v>1</v>
          </cell>
          <cell r="S19">
            <v>1</v>
          </cell>
          <cell r="T19">
            <v>0</v>
          </cell>
          <cell r="U19">
            <v>17</v>
          </cell>
          <cell r="V19">
            <v>7</v>
          </cell>
          <cell r="W19">
            <v>10</v>
          </cell>
          <cell r="X19">
            <v>0</v>
          </cell>
          <cell r="Y19">
            <v>0</v>
          </cell>
          <cell r="Z19">
            <v>0</v>
          </cell>
          <cell r="AA19">
            <v>0</v>
          </cell>
          <cell r="AB19">
            <v>0</v>
          </cell>
          <cell r="AC19">
            <v>0</v>
          </cell>
        </row>
        <row r="20">
          <cell r="B20" t="str">
            <v xml:space="preserve">  太 白 区</v>
          </cell>
          <cell r="C20">
            <v>2060</v>
          </cell>
          <cell r="D20">
            <v>1077</v>
          </cell>
          <cell r="E20">
            <v>983</v>
          </cell>
          <cell r="F20">
            <v>2033</v>
          </cell>
          <cell r="G20">
            <v>1062</v>
          </cell>
          <cell r="H20">
            <v>971</v>
          </cell>
          <cell r="I20">
            <v>0</v>
          </cell>
          <cell r="J20">
            <v>0</v>
          </cell>
          <cell r="K20">
            <v>0</v>
          </cell>
          <cell r="L20">
            <v>0</v>
          </cell>
          <cell r="M20">
            <v>0</v>
          </cell>
          <cell r="N20">
            <v>0</v>
          </cell>
          <cell r="O20">
            <v>0</v>
          </cell>
          <cell r="P20">
            <v>0</v>
          </cell>
          <cell r="Q20">
            <v>0</v>
          </cell>
          <cell r="R20">
            <v>9</v>
          </cell>
          <cell r="S20">
            <v>5</v>
          </cell>
          <cell r="T20">
            <v>4</v>
          </cell>
          <cell r="U20">
            <v>17</v>
          </cell>
          <cell r="V20">
            <v>10</v>
          </cell>
          <cell r="W20">
            <v>7</v>
          </cell>
          <cell r="X20">
            <v>1</v>
          </cell>
          <cell r="Y20">
            <v>0</v>
          </cell>
          <cell r="Z20">
            <v>1</v>
          </cell>
          <cell r="AA20">
            <v>0</v>
          </cell>
          <cell r="AB20">
            <v>0</v>
          </cell>
          <cell r="AC20">
            <v>0</v>
          </cell>
        </row>
        <row r="21">
          <cell r="B21" t="str">
            <v xml:space="preserve">  泉    区</v>
          </cell>
          <cell r="C21">
            <v>2375</v>
          </cell>
          <cell r="D21">
            <v>1207</v>
          </cell>
          <cell r="E21">
            <v>1168</v>
          </cell>
          <cell r="F21">
            <v>2349</v>
          </cell>
          <cell r="G21">
            <v>1192</v>
          </cell>
          <cell r="H21">
            <v>1157</v>
          </cell>
          <cell r="I21">
            <v>0</v>
          </cell>
          <cell r="J21">
            <v>0</v>
          </cell>
          <cell r="K21">
            <v>0</v>
          </cell>
          <cell r="L21">
            <v>1</v>
          </cell>
          <cell r="M21">
            <v>1</v>
          </cell>
          <cell r="N21">
            <v>0</v>
          </cell>
          <cell r="O21">
            <v>2</v>
          </cell>
          <cell r="P21">
            <v>2</v>
          </cell>
          <cell r="Q21">
            <v>0</v>
          </cell>
          <cell r="R21">
            <v>1</v>
          </cell>
          <cell r="S21">
            <v>1</v>
          </cell>
          <cell r="T21">
            <v>0</v>
          </cell>
          <cell r="U21">
            <v>22</v>
          </cell>
          <cell r="V21">
            <v>11</v>
          </cell>
          <cell r="W21">
            <v>11</v>
          </cell>
          <cell r="X21">
            <v>0</v>
          </cell>
          <cell r="Y21">
            <v>0</v>
          </cell>
          <cell r="Z21">
            <v>0</v>
          </cell>
          <cell r="AA21">
            <v>0</v>
          </cell>
          <cell r="AB21">
            <v>0</v>
          </cell>
          <cell r="AC21">
            <v>0</v>
          </cell>
        </row>
        <row r="22">
          <cell r="B22" t="str">
            <v xml:space="preserve"> 石 巻 市</v>
          </cell>
          <cell r="C22">
            <v>1776</v>
          </cell>
          <cell r="D22">
            <v>923</v>
          </cell>
          <cell r="E22">
            <v>853</v>
          </cell>
          <cell r="F22">
            <v>1744</v>
          </cell>
          <cell r="G22">
            <v>899</v>
          </cell>
          <cell r="H22">
            <v>845</v>
          </cell>
          <cell r="I22">
            <v>1</v>
          </cell>
          <cell r="J22">
            <v>1</v>
          </cell>
          <cell r="K22">
            <v>0</v>
          </cell>
          <cell r="L22">
            <v>1</v>
          </cell>
          <cell r="M22">
            <v>0</v>
          </cell>
          <cell r="N22">
            <v>1</v>
          </cell>
          <cell r="O22">
            <v>2</v>
          </cell>
          <cell r="P22">
            <v>2</v>
          </cell>
          <cell r="Q22">
            <v>0</v>
          </cell>
          <cell r="R22">
            <v>5</v>
          </cell>
          <cell r="S22">
            <v>5</v>
          </cell>
          <cell r="T22">
            <v>0</v>
          </cell>
          <cell r="U22">
            <v>23</v>
          </cell>
          <cell r="V22">
            <v>16</v>
          </cell>
          <cell r="W22">
            <v>7</v>
          </cell>
          <cell r="X22">
            <v>0</v>
          </cell>
          <cell r="Y22">
            <v>0</v>
          </cell>
          <cell r="Z22">
            <v>0</v>
          </cell>
          <cell r="AA22">
            <v>1</v>
          </cell>
          <cell r="AB22">
            <v>0</v>
          </cell>
          <cell r="AC22">
            <v>0</v>
          </cell>
        </row>
        <row r="23">
          <cell r="B23" t="str">
            <v xml:space="preserve"> 塩 竃 市</v>
          </cell>
          <cell r="C23">
            <v>649</v>
          </cell>
          <cell r="D23">
            <v>328</v>
          </cell>
          <cell r="E23">
            <v>321</v>
          </cell>
          <cell r="F23">
            <v>624</v>
          </cell>
          <cell r="G23">
            <v>319</v>
          </cell>
          <cell r="H23">
            <v>305</v>
          </cell>
          <cell r="I23">
            <v>1</v>
          </cell>
          <cell r="J23">
            <v>1</v>
          </cell>
          <cell r="K23">
            <v>0</v>
          </cell>
          <cell r="L23">
            <v>0</v>
          </cell>
          <cell r="M23">
            <v>0</v>
          </cell>
          <cell r="N23">
            <v>0</v>
          </cell>
          <cell r="O23">
            <v>2</v>
          </cell>
          <cell r="P23">
            <v>1</v>
          </cell>
          <cell r="Q23">
            <v>1</v>
          </cell>
          <cell r="R23">
            <v>1</v>
          </cell>
          <cell r="S23">
            <v>1</v>
          </cell>
          <cell r="T23">
            <v>0</v>
          </cell>
          <cell r="U23">
            <v>21</v>
          </cell>
          <cell r="V23">
            <v>6</v>
          </cell>
          <cell r="W23">
            <v>15</v>
          </cell>
          <cell r="X23">
            <v>0</v>
          </cell>
          <cell r="Y23">
            <v>0</v>
          </cell>
          <cell r="Z23">
            <v>0</v>
          </cell>
          <cell r="AA23">
            <v>0</v>
          </cell>
          <cell r="AB23">
            <v>0</v>
          </cell>
          <cell r="AC23">
            <v>0</v>
          </cell>
        </row>
        <row r="24">
          <cell r="B24" t="str">
            <v xml:space="preserve"> 古 川 市</v>
          </cell>
          <cell r="C24">
            <v>770</v>
          </cell>
          <cell r="D24">
            <v>400</v>
          </cell>
          <cell r="E24">
            <v>370</v>
          </cell>
          <cell r="F24">
            <v>755</v>
          </cell>
          <cell r="G24">
            <v>392</v>
          </cell>
          <cell r="H24">
            <v>363</v>
          </cell>
          <cell r="I24">
            <v>1</v>
          </cell>
          <cell r="J24">
            <v>0</v>
          </cell>
          <cell r="K24">
            <v>1</v>
          </cell>
          <cell r="L24">
            <v>0</v>
          </cell>
          <cell r="M24">
            <v>0</v>
          </cell>
          <cell r="N24">
            <v>0</v>
          </cell>
          <cell r="O24">
            <v>0</v>
          </cell>
          <cell r="P24">
            <v>0</v>
          </cell>
          <cell r="Q24">
            <v>0</v>
          </cell>
          <cell r="R24">
            <v>3</v>
          </cell>
          <cell r="S24">
            <v>3</v>
          </cell>
          <cell r="T24">
            <v>0</v>
          </cell>
          <cell r="U24">
            <v>11</v>
          </cell>
          <cell r="V24">
            <v>5</v>
          </cell>
          <cell r="W24">
            <v>6</v>
          </cell>
          <cell r="X24">
            <v>0</v>
          </cell>
          <cell r="Y24">
            <v>0</v>
          </cell>
          <cell r="Z24">
            <v>0</v>
          </cell>
          <cell r="AA24">
            <v>1</v>
          </cell>
          <cell r="AB24">
            <v>0</v>
          </cell>
          <cell r="AC24">
            <v>0</v>
          </cell>
        </row>
        <row r="25">
          <cell r="B25" t="str">
            <v xml:space="preserve"> 気仙沼市</v>
          </cell>
          <cell r="C25">
            <v>613</v>
          </cell>
          <cell r="D25">
            <v>308</v>
          </cell>
          <cell r="E25">
            <v>305</v>
          </cell>
          <cell r="F25">
            <v>606</v>
          </cell>
          <cell r="G25">
            <v>304</v>
          </cell>
          <cell r="H25">
            <v>302</v>
          </cell>
          <cell r="I25">
            <v>0</v>
          </cell>
          <cell r="J25">
            <v>0</v>
          </cell>
          <cell r="K25">
            <v>0</v>
          </cell>
          <cell r="L25">
            <v>1</v>
          </cell>
          <cell r="M25">
            <v>0</v>
          </cell>
          <cell r="N25">
            <v>1</v>
          </cell>
          <cell r="O25">
            <v>0</v>
          </cell>
          <cell r="P25">
            <v>0</v>
          </cell>
          <cell r="Q25">
            <v>0</v>
          </cell>
          <cell r="R25">
            <v>2</v>
          </cell>
          <cell r="S25">
            <v>2</v>
          </cell>
          <cell r="T25">
            <v>0</v>
          </cell>
          <cell r="U25">
            <v>4</v>
          </cell>
          <cell r="V25">
            <v>2</v>
          </cell>
          <cell r="W25">
            <v>2</v>
          </cell>
          <cell r="X25">
            <v>0</v>
          </cell>
          <cell r="Y25">
            <v>0</v>
          </cell>
          <cell r="Z25">
            <v>0</v>
          </cell>
          <cell r="AA25">
            <v>0</v>
          </cell>
          <cell r="AB25">
            <v>0</v>
          </cell>
          <cell r="AC25">
            <v>0</v>
          </cell>
        </row>
        <row r="26">
          <cell r="B26" t="str">
            <v xml:space="preserve"> 白 石 市</v>
          </cell>
          <cell r="C26">
            <v>417</v>
          </cell>
          <cell r="D26">
            <v>220</v>
          </cell>
          <cell r="E26">
            <v>197</v>
          </cell>
          <cell r="F26">
            <v>405</v>
          </cell>
          <cell r="G26">
            <v>212</v>
          </cell>
          <cell r="H26">
            <v>193</v>
          </cell>
          <cell r="I26">
            <v>0</v>
          </cell>
          <cell r="J26">
            <v>0</v>
          </cell>
          <cell r="K26">
            <v>0</v>
          </cell>
          <cell r="L26">
            <v>0</v>
          </cell>
          <cell r="M26">
            <v>0</v>
          </cell>
          <cell r="N26">
            <v>0</v>
          </cell>
          <cell r="O26">
            <v>0</v>
          </cell>
          <cell r="P26">
            <v>0</v>
          </cell>
          <cell r="Q26">
            <v>0</v>
          </cell>
          <cell r="R26">
            <v>5</v>
          </cell>
          <cell r="S26">
            <v>4</v>
          </cell>
          <cell r="T26">
            <v>1</v>
          </cell>
          <cell r="U26">
            <v>7</v>
          </cell>
          <cell r="V26">
            <v>4</v>
          </cell>
          <cell r="W26">
            <v>3</v>
          </cell>
          <cell r="X26">
            <v>0</v>
          </cell>
          <cell r="Y26">
            <v>0</v>
          </cell>
          <cell r="Z26">
            <v>0</v>
          </cell>
          <cell r="AA26">
            <v>0</v>
          </cell>
          <cell r="AB26">
            <v>0</v>
          </cell>
          <cell r="AC26">
            <v>0</v>
          </cell>
        </row>
        <row r="27">
          <cell r="B27" t="str">
            <v xml:space="preserve"> 名 取 市</v>
          </cell>
          <cell r="C27">
            <v>781</v>
          </cell>
          <cell r="D27">
            <v>376</v>
          </cell>
          <cell r="E27">
            <v>405</v>
          </cell>
          <cell r="F27">
            <v>773</v>
          </cell>
          <cell r="G27">
            <v>370</v>
          </cell>
          <cell r="H27">
            <v>403</v>
          </cell>
          <cell r="I27">
            <v>0</v>
          </cell>
          <cell r="J27">
            <v>0</v>
          </cell>
          <cell r="K27">
            <v>0</v>
          </cell>
          <cell r="L27">
            <v>0</v>
          </cell>
          <cell r="M27">
            <v>0</v>
          </cell>
          <cell r="N27">
            <v>0</v>
          </cell>
          <cell r="O27">
            <v>0</v>
          </cell>
          <cell r="P27">
            <v>0</v>
          </cell>
          <cell r="Q27">
            <v>0</v>
          </cell>
          <cell r="R27">
            <v>0</v>
          </cell>
          <cell r="S27">
            <v>0</v>
          </cell>
          <cell r="T27">
            <v>0</v>
          </cell>
          <cell r="U27">
            <v>8</v>
          </cell>
          <cell r="V27">
            <v>6</v>
          </cell>
          <cell r="W27">
            <v>2</v>
          </cell>
          <cell r="X27">
            <v>0</v>
          </cell>
          <cell r="Y27">
            <v>0</v>
          </cell>
          <cell r="Z27">
            <v>0</v>
          </cell>
          <cell r="AA27">
            <v>0</v>
          </cell>
          <cell r="AB27">
            <v>0</v>
          </cell>
          <cell r="AC27">
            <v>0</v>
          </cell>
        </row>
        <row r="28">
          <cell r="B28" t="str">
            <v xml:space="preserve"> 角 田 市</v>
          </cell>
          <cell r="C28">
            <v>341</v>
          </cell>
          <cell r="D28">
            <v>176</v>
          </cell>
          <cell r="E28">
            <v>165</v>
          </cell>
          <cell r="F28">
            <v>335</v>
          </cell>
          <cell r="G28">
            <v>170</v>
          </cell>
          <cell r="H28">
            <v>165</v>
          </cell>
          <cell r="I28">
            <v>1</v>
          </cell>
          <cell r="J28">
            <v>1</v>
          </cell>
          <cell r="K28">
            <v>0</v>
          </cell>
          <cell r="L28">
            <v>0</v>
          </cell>
          <cell r="M28">
            <v>0</v>
          </cell>
          <cell r="N28">
            <v>0</v>
          </cell>
          <cell r="O28">
            <v>1</v>
          </cell>
          <cell r="P28">
            <v>1</v>
          </cell>
          <cell r="Q28">
            <v>0</v>
          </cell>
          <cell r="R28">
            <v>0</v>
          </cell>
          <cell r="S28">
            <v>0</v>
          </cell>
          <cell r="T28">
            <v>0</v>
          </cell>
          <cell r="U28">
            <v>4</v>
          </cell>
          <cell r="V28">
            <v>4</v>
          </cell>
          <cell r="W28">
            <v>0</v>
          </cell>
          <cell r="X28">
            <v>0</v>
          </cell>
          <cell r="Y28">
            <v>0</v>
          </cell>
          <cell r="Z28">
            <v>0</v>
          </cell>
          <cell r="AA28">
            <v>0</v>
          </cell>
          <cell r="AB28">
            <v>0</v>
          </cell>
          <cell r="AC28">
            <v>0</v>
          </cell>
        </row>
        <row r="29">
          <cell r="B29" t="str">
            <v xml:space="preserve"> 多賀城市</v>
          </cell>
          <cell r="C29">
            <v>575</v>
          </cell>
          <cell r="D29">
            <v>294</v>
          </cell>
          <cell r="E29">
            <v>281</v>
          </cell>
          <cell r="F29">
            <v>561</v>
          </cell>
          <cell r="G29">
            <v>287</v>
          </cell>
          <cell r="H29">
            <v>274</v>
          </cell>
          <cell r="I29">
            <v>0</v>
          </cell>
          <cell r="J29">
            <v>0</v>
          </cell>
          <cell r="K29">
            <v>0</v>
          </cell>
          <cell r="L29">
            <v>0</v>
          </cell>
          <cell r="M29">
            <v>0</v>
          </cell>
          <cell r="N29">
            <v>0</v>
          </cell>
          <cell r="O29">
            <v>0</v>
          </cell>
          <cell r="P29">
            <v>0</v>
          </cell>
          <cell r="Q29">
            <v>0</v>
          </cell>
          <cell r="R29">
            <v>0</v>
          </cell>
          <cell r="S29">
            <v>0</v>
          </cell>
          <cell r="T29">
            <v>0</v>
          </cell>
          <cell r="U29">
            <v>14</v>
          </cell>
          <cell r="V29">
            <v>7</v>
          </cell>
          <cell r="W29">
            <v>7</v>
          </cell>
          <cell r="X29">
            <v>0</v>
          </cell>
          <cell r="Y29">
            <v>0</v>
          </cell>
          <cell r="Z29">
            <v>0</v>
          </cell>
          <cell r="AA29">
            <v>1</v>
          </cell>
          <cell r="AB29">
            <v>0</v>
          </cell>
          <cell r="AC29">
            <v>0</v>
          </cell>
        </row>
        <row r="30">
          <cell r="B30" t="str">
            <v xml:space="preserve"> 岩 沼 市</v>
          </cell>
          <cell r="C30">
            <v>477</v>
          </cell>
          <cell r="D30">
            <v>242</v>
          </cell>
          <cell r="E30">
            <v>235</v>
          </cell>
          <cell r="F30">
            <v>471</v>
          </cell>
          <cell r="G30">
            <v>239</v>
          </cell>
          <cell r="H30">
            <v>232</v>
          </cell>
          <cell r="I30">
            <v>0</v>
          </cell>
          <cell r="J30">
            <v>0</v>
          </cell>
          <cell r="K30">
            <v>0</v>
          </cell>
          <cell r="L30">
            <v>0</v>
          </cell>
          <cell r="M30">
            <v>0</v>
          </cell>
          <cell r="N30">
            <v>0</v>
          </cell>
          <cell r="O30">
            <v>0</v>
          </cell>
          <cell r="P30">
            <v>0</v>
          </cell>
          <cell r="Q30">
            <v>0</v>
          </cell>
          <cell r="R30">
            <v>3</v>
          </cell>
          <cell r="S30">
            <v>2</v>
          </cell>
          <cell r="T30">
            <v>1</v>
          </cell>
          <cell r="U30">
            <v>3</v>
          </cell>
          <cell r="V30">
            <v>1</v>
          </cell>
          <cell r="W30">
            <v>2</v>
          </cell>
          <cell r="X30">
            <v>0</v>
          </cell>
          <cell r="Y30">
            <v>0</v>
          </cell>
          <cell r="Z30">
            <v>0</v>
          </cell>
          <cell r="AA30">
            <v>0</v>
          </cell>
          <cell r="AB30">
            <v>0</v>
          </cell>
          <cell r="AC30">
            <v>0</v>
          </cell>
        </row>
        <row r="31">
          <cell r="B31" t="str">
            <v xml:space="preserve"> 登 米 市</v>
          </cell>
          <cell r="C31">
            <v>1017</v>
          </cell>
          <cell r="D31">
            <v>509</v>
          </cell>
          <cell r="E31">
            <v>508</v>
          </cell>
          <cell r="F31">
            <v>1001</v>
          </cell>
          <cell r="G31">
            <v>498</v>
          </cell>
          <cell r="H31">
            <v>503</v>
          </cell>
          <cell r="I31">
            <v>2</v>
          </cell>
          <cell r="J31">
            <v>0</v>
          </cell>
          <cell r="K31">
            <v>2</v>
          </cell>
          <cell r="L31">
            <v>0</v>
          </cell>
          <cell r="M31">
            <v>0</v>
          </cell>
          <cell r="N31">
            <v>0</v>
          </cell>
          <cell r="O31">
            <v>2</v>
          </cell>
          <cell r="P31">
            <v>2</v>
          </cell>
          <cell r="Q31">
            <v>0</v>
          </cell>
          <cell r="R31">
            <v>4</v>
          </cell>
          <cell r="S31">
            <v>3</v>
          </cell>
          <cell r="T31">
            <v>1</v>
          </cell>
          <cell r="U31">
            <v>8</v>
          </cell>
          <cell r="V31">
            <v>6</v>
          </cell>
          <cell r="W31">
            <v>2</v>
          </cell>
          <cell r="X31">
            <v>0</v>
          </cell>
          <cell r="Y31">
            <v>0</v>
          </cell>
          <cell r="Z31">
            <v>0</v>
          </cell>
          <cell r="AA31">
            <v>0</v>
          </cell>
          <cell r="AB31">
            <v>0</v>
          </cell>
          <cell r="AC31">
            <v>0</v>
          </cell>
        </row>
        <row r="32">
          <cell r="B32" t="str">
            <v xml:space="preserve"> 栗 原 市</v>
          </cell>
          <cell r="C32">
            <v>849</v>
          </cell>
          <cell r="D32">
            <v>429</v>
          </cell>
          <cell r="E32">
            <v>420</v>
          </cell>
          <cell r="F32">
            <v>833</v>
          </cell>
          <cell r="G32">
            <v>419</v>
          </cell>
          <cell r="H32">
            <v>414</v>
          </cell>
          <cell r="I32">
            <v>0</v>
          </cell>
          <cell r="J32">
            <v>0</v>
          </cell>
          <cell r="K32">
            <v>0</v>
          </cell>
          <cell r="L32">
            <v>0</v>
          </cell>
          <cell r="M32">
            <v>0</v>
          </cell>
          <cell r="N32">
            <v>0</v>
          </cell>
          <cell r="O32">
            <v>0</v>
          </cell>
          <cell r="P32">
            <v>0</v>
          </cell>
          <cell r="Q32">
            <v>0</v>
          </cell>
          <cell r="R32">
            <v>4</v>
          </cell>
          <cell r="S32">
            <v>2</v>
          </cell>
          <cell r="T32">
            <v>2</v>
          </cell>
          <cell r="U32">
            <v>12</v>
          </cell>
          <cell r="V32">
            <v>8</v>
          </cell>
          <cell r="W32">
            <v>4</v>
          </cell>
          <cell r="X32">
            <v>0</v>
          </cell>
          <cell r="Y32">
            <v>0</v>
          </cell>
          <cell r="Z32">
            <v>0</v>
          </cell>
          <cell r="AA32">
            <v>0</v>
          </cell>
          <cell r="AB32">
            <v>0</v>
          </cell>
          <cell r="AC32">
            <v>0</v>
          </cell>
        </row>
        <row r="33">
          <cell r="B33" t="str">
            <v xml:space="preserve"> 東松島市</v>
          </cell>
          <cell r="C33">
            <v>460</v>
          </cell>
          <cell r="D33">
            <v>250</v>
          </cell>
          <cell r="E33">
            <v>210</v>
          </cell>
          <cell r="F33">
            <v>449</v>
          </cell>
          <cell r="G33">
            <v>241</v>
          </cell>
          <cell r="H33">
            <v>208</v>
          </cell>
          <cell r="I33">
            <v>0</v>
          </cell>
          <cell r="J33">
            <v>0</v>
          </cell>
          <cell r="K33">
            <v>0</v>
          </cell>
          <cell r="L33">
            <v>0</v>
          </cell>
          <cell r="M33">
            <v>0</v>
          </cell>
          <cell r="N33">
            <v>0</v>
          </cell>
          <cell r="O33">
            <v>0</v>
          </cell>
          <cell r="P33">
            <v>0</v>
          </cell>
          <cell r="Q33">
            <v>0</v>
          </cell>
          <cell r="R33">
            <v>2</v>
          </cell>
          <cell r="S33">
            <v>2</v>
          </cell>
          <cell r="T33">
            <v>0</v>
          </cell>
          <cell r="U33">
            <v>9</v>
          </cell>
          <cell r="V33">
            <v>7</v>
          </cell>
          <cell r="W33">
            <v>2</v>
          </cell>
          <cell r="X33">
            <v>0</v>
          </cell>
          <cell r="Y33">
            <v>0</v>
          </cell>
          <cell r="Z33">
            <v>0</v>
          </cell>
          <cell r="AA33">
            <v>0</v>
          </cell>
          <cell r="AB33">
            <v>0</v>
          </cell>
          <cell r="AC33">
            <v>0</v>
          </cell>
        </row>
        <row r="34">
          <cell r="B34" t="str">
            <v>刈田郡計</v>
          </cell>
          <cell r="C34">
            <v>156</v>
          </cell>
          <cell r="D34">
            <v>84</v>
          </cell>
          <cell r="E34">
            <v>72</v>
          </cell>
          <cell r="F34">
            <v>153</v>
          </cell>
          <cell r="G34">
            <v>84</v>
          </cell>
          <cell r="H34">
            <v>69</v>
          </cell>
          <cell r="I34">
            <v>0</v>
          </cell>
          <cell r="J34">
            <v>0</v>
          </cell>
          <cell r="K34">
            <v>0</v>
          </cell>
          <cell r="L34">
            <v>0</v>
          </cell>
          <cell r="M34">
            <v>0</v>
          </cell>
          <cell r="N34">
            <v>0</v>
          </cell>
          <cell r="O34">
            <v>0</v>
          </cell>
          <cell r="P34">
            <v>0</v>
          </cell>
          <cell r="Q34">
            <v>0</v>
          </cell>
          <cell r="R34">
            <v>0</v>
          </cell>
          <cell r="S34">
            <v>0</v>
          </cell>
          <cell r="T34">
            <v>0</v>
          </cell>
          <cell r="U34">
            <v>3</v>
          </cell>
          <cell r="V34">
            <v>0</v>
          </cell>
          <cell r="W34">
            <v>3</v>
          </cell>
          <cell r="X34">
            <v>0</v>
          </cell>
          <cell r="Y34">
            <v>0</v>
          </cell>
          <cell r="Z34">
            <v>0</v>
          </cell>
          <cell r="AA34">
            <v>0</v>
          </cell>
          <cell r="AB34">
            <v>0</v>
          </cell>
          <cell r="AC34">
            <v>0</v>
          </cell>
        </row>
        <row r="35">
          <cell r="B35" t="str">
            <v xml:space="preserve"> 蔵 王 町</v>
          </cell>
          <cell r="C35">
            <v>139</v>
          </cell>
          <cell r="D35">
            <v>71</v>
          </cell>
          <cell r="E35">
            <v>68</v>
          </cell>
          <cell r="F35">
            <v>136</v>
          </cell>
          <cell r="G35">
            <v>71</v>
          </cell>
          <cell r="H35">
            <v>65</v>
          </cell>
          <cell r="I35">
            <v>0</v>
          </cell>
          <cell r="J35">
            <v>0</v>
          </cell>
          <cell r="K35">
            <v>0</v>
          </cell>
          <cell r="L35">
            <v>0</v>
          </cell>
          <cell r="M35">
            <v>0</v>
          </cell>
          <cell r="N35">
            <v>0</v>
          </cell>
          <cell r="O35">
            <v>0</v>
          </cell>
          <cell r="P35">
            <v>0</v>
          </cell>
          <cell r="Q35">
            <v>0</v>
          </cell>
          <cell r="R35">
            <v>0</v>
          </cell>
          <cell r="S35">
            <v>0</v>
          </cell>
          <cell r="T35">
            <v>0</v>
          </cell>
          <cell r="U35">
            <v>3</v>
          </cell>
          <cell r="V35">
            <v>0</v>
          </cell>
          <cell r="W35">
            <v>3</v>
          </cell>
          <cell r="X35">
            <v>0</v>
          </cell>
          <cell r="Y35">
            <v>0</v>
          </cell>
          <cell r="Z35">
            <v>0</v>
          </cell>
          <cell r="AA35">
            <v>0</v>
          </cell>
          <cell r="AB35">
            <v>0</v>
          </cell>
          <cell r="AC35">
            <v>0</v>
          </cell>
        </row>
        <row r="36">
          <cell r="B36" t="str">
            <v xml:space="preserve"> 七ヶ宿町</v>
          </cell>
          <cell r="C36">
            <v>17</v>
          </cell>
          <cell r="D36">
            <v>13</v>
          </cell>
          <cell r="E36">
            <v>4</v>
          </cell>
          <cell r="F36">
            <v>17</v>
          </cell>
          <cell r="G36">
            <v>13</v>
          </cell>
          <cell r="H36">
            <v>4</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row>
        <row r="37">
          <cell r="B37" t="str">
            <v>柴田郡計</v>
          </cell>
          <cell r="C37">
            <v>953</v>
          </cell>
          <cell r="D37">
            <v>465</v>
          </cell>
          <cell r="E37">
            <v>488</v>
          </cell>
          <cell r="F37">
            <v>932</v>
          </cell>
          <cell r="G37">
            <v>454</v>
          </cell>
          <cell r="H37">
            <v>478</v>
          </cell>
          <cell r="I37">
            <v>1</v>
          </cell>
          <cell r="J37">
            <v>1</v>
          </cell>
          <cell r="K37">
            <v>0</v>
          </cell>
          <cell r="L37">
            <v>0</v>
          </cell>
          <cell r="M37">
            <v>0</v>
          </cell>
          <cell r="N37">
            <v>0</v>
          </cell>
          <cell r="O37">
            <v>0</v>
          </cell>
          <cell r="P37">
            <v>0</v>
          </cell>
          <cell r="Q37">
            <v>0</v>
          </cell>
          <cell r="R37">
            <v>8</v>
          </cell>
          <cell r="S37">
            <v>5</v>
          </cell>
          <cell r="T37">
            <v>3</v>
          </cell>
          <cell r="U37">
            <v>12</v>
          </cell>
          <cell r="V37">
            <v>5</v>
          </cell>
          <cell r="W37">
            <v>7</v>
          </cell>
          <cell r="X37">
            <v>0</v>
          </cell>
          <cell r="Y37">
            <v>0</v>
          </cell>
          <cell r="Z37">
            <v>0</v>
          </cell>
          <cell r="AA37">
            <v>0</v>
          </cell>
          <cell r="AB37">
            <v>0</v>
          </cell>
          <cell r="AC37">
            <v>0</v>
          </cell>
        </row>
        <row r="38">
          <cell r="B38" t="str">
            <v xml:space="preserve"> 大河原町</v>
          </cell>
          <cell r="C38">
            <v>258</v>
          </cell>
          <cell r="D38">
            <v>125</v>
          </cell>
          <cell r="E38">
            <v>133</v>
          </cell>
          <cell r="F38">
            <v>250</v>
          </cell>
          <cell r="G38">
            <v>120</v>
          </cell>
          <cell r="H38">
            <v>130</v>
          </cell>
          <cell r="I38">
            <v>0</v>
          </cell>
          <cell r="J38">
            <v>0</v>
          </cell>
          <cell r="K38">
            <v>0</v>
          </cell>
          <cell r="L38">
            <v>0</v>
          </cell>
          <cell r="M38">
            <v>0</v>
          </cell>
          <cell r="N38">
            <v>0</v>
          </cell>
          <cell r="O38">
            <v>0</v>
          </cell>
          <cell r="P38">
            <v>0</v>
          </cell>
          <cell r="Q38">
            <v>0</v>
          </cell>
          <cell r="R38">
            <v>4</v>
          </cell>
          <cell r="S38">
            <v>3</v>
          </cell>
          <cell r="T38">
            <v>1</v>
          </cell>
          <cell r="U38">
            <v>4</v>
          </cell>
          <cell r="V38">
            <v>2</v>
          </cell>
          <cell r="W38">
            <v>2</v>
          </cell>
          <cell r="X38">
            <v>0</v>
          </cell>
          <cell r="Y38">
            <v>0</v>
          </cell>
          <cell r="Z38">
            <v>0</v>
          </cell>
          <cell r="AA38">
            <v>0</v>
          </cell>
          <cell r="AB38">
            <v>0</v>
          </cell>
          <cell r="AC38">
            <v>0</v>
          </cell>
        </row>
        <row r="39">
          <cell r="B39" t="str">
            <v xml:space="preserve"> 村 田 町</v>
          </cell>
          <cell r="C39">
            <v>153</v>
          </cell>
          <cell r="D39">
            <v>77</v>
          </cell>
          <cell r="E39">
            <v>76</v>
          </cell>
          <cell r="F39">
            <v>152</v>
          </cell>
          <cell r="G39">
            <v>76</v>
          </cell>
          <cell r="H39">
            <v>76</v>
          </cell>
          <cell r="I39">
            <v>0</v>
          </cell>
          <cell r="J39">
            <v>0</v>
          </cell>
          <cell r="K39">
            <v>0</v>
          </cell>
          <cell r="L39">
            <v>0</v>
          </cell>
          <cell r="M39">
            <v>0</v>
          </cell>
          <cell r="N39">
            <v>0</v>
          </cell>
          <cell r="O39">
            <v>0</v>
          </cell>
          <cell r="P39">
            <v>0</v>
          </cell>
          <cell r="Q39">
            <v>0</v>
          </cell>
          <cell r="R39">
            <v>1</v>
          </cell>
          <cell r="S39">
            <v>1</v>
          </cell>
          <cell r="T39">
            <v>0</v>
          </cell>
          <cell r="U39">
            <v>0</v>
          </cell>
          <cell r="V39">
            <v>0</v>
          </cell>
          <cell r="W39">
            <v>0</v>
          </cell>
          <cell r="X39">
            <v>0</v>
          </cell>
          <cell r="Y39">
            <v>0</v>
          </cell>
          <cell r="Z39">
            <v>0</v>
          </cell>
          <cell r="AA39">
            <v>0</v>
          </cell>
          <cell r="AB39">
            <v>0</v>
          </cell>
          <cell r="AC39">
            <v>0</v>
          </cell>
        </row>
        <row r="40">
          <cell r="B40" t="str">
            <v xml:space="preserve"> 柴 田 町</v>
          </cell>
          <cell r="C40">
            <v>422</v>
          </cell>
          <cell r="D40">
            <v>205</v>
          </cell>
          <cell r="E40">
            <v>217</v>
          </cell>
          <cell r="F40">
            <v>412</v>
          </cell>
          <cell r="G40">
            <v>201</v>
          </cell>
          <cell r="H40">
            <v>211</v>
          </cell>
          <cell r="I40">
            <v>1</v>
          </cell>
          <cell r="J40">
            <v>1</v>
          </cell>
          <cell r="K40">
            <v>0</v>
          </cell>
          <cell r="L40">
            <v>0</v>
          </cell>
          <cell r="M40">
            <v>0</v>
          </cell>
          <cell r="N40">
            <v>0</v>
          </cell>
          <cell r="O40">
            <v>0</v>
          </cell>
          <cell r="P40">
            <v>0</v>
          </cell>
          <cell r="Q40">
            <v>0</v>
          </cell>
          <cell r="R40">
            <v>2</v>
          </cell>
          <cell r="S40">
            <v>1</v>
          </cell>
          <cell r="T40">
            <v>1</v>
          </cell>
          <cell r="U40">
            <v>7</v>
          </cell>
          <cell r="V40">
            <v>2</v>
          </cell>
          <cell r="W40">
            <v>5</v>
          </cell>
          <cell r="X40">
            <v>0</v>
          </cell>
          <cell r="Y40">
            <v>0</v>
          </cell>
          <cell r="Z40">
            <v>0</v>
          </cell>
          <cell r="AA40">
            <v>0</v>
          </cell>
          <cell r="AB40">
            <v>0</v>
          </cell>
          <cell r="AC40">
            <v>0</v>
          </cell>
        </row>
        <row r="41">
          <cell r="B41" t="str">
            <v xml:space="preserve"> 川 崎 町</v>
          </cell>
          <cell r="C41">
            <v>120</v>
          </cell>
          <cell r="D41">
            <v>58</v>
          </cell>
          <cell r="E41">
            <v>62</v>
          </cell>
          <cell r="F41">
            <v>118</v>
          </cell>
          <cell r="G41">
            <v>57</v>
          </cell>
          <cell r="H41">
            <v>61</v>
          </cell>
          <cell r="I41">
            <v>0</v>
          </cell>
          <cell r="J41">
            <v>0</v>
          </cell>
          <cell r="K41">
            <v>0</v>
          </cell>
          <cell r="L41">
            <v>0</v>
          </cell>
          <cell r="M41">
            <v>0</v>
          </cell>
          <cell r="N41">
            <v>0</v>
          </cell>
          <cell r="O41">
            <v>0</v>
          </cell>
          <cell r="P41">
            <v>0</v>
          </cell>
          <cell r="Q41">
            <v>0</v>
          </cell>
          <cell r="R41">
            <v>1</v>
          </cell>
          <cell r="S41">
            <v>0</v>
          </cell>
          <cell r="T41">
            <v>1</v>
          </cell>
          <cell r="U41">
            <v>1</v>
          </cell>
          <cell r="V41">
            <v>1</v>
          </cell>
          <cell r="W41">
            <v>0</v>
          </cell>
          <cell r="X41">
            <v>0</v>
          </cell>
          <cell r="Y41">
            <v>0</v>
          </cell>
          <cell r="Z41">
            <v>0</v>
          </cell>
          <cell r="AA41">
            <v>0</v>
          </cell>
          <cell r="AB41">
            <v>0</v>
          </cell>
          <cell r="AC41">
            <v>0</v>
          </cell>
        </row>
        <row r="42">
          <cell r="B42" t="str">
            <v>伊具郡計</v>
          </cell>
          <cell r="C42">
            <v>175</v>
          </cell>
          <cell r="D42">
            <v>91</v>
          </cell>
          <cell r="E42">
            <v>84</v>
          </cell>
          <cell r="F42">
            <v>169</v>
          </cell>
          <cell r="G42">
            <v>87</v>
          </cell>
          <cell r="H42">
            <v>82</v>
          </cell>
          <cell r="I42">
            <v>0</v>
          </cell>
          <cell r="J42">
            <v>0</v>
          </cell>
          <cell r="K42">
            <v>0</v>
          </cell>
          <cell r="L42">
            <v>0</v>
          </cell>
          <cell r="M42">
            <v>0</v>
          </cell>
          <cell r="N42">
            <v>0</v>
          </cell>
          <cell r="O42">
            <v>0</v>
          </cell>
          <cell r="P42">
            <v>0</v>
          </cell>
          <cell r="Q42">
            <v>0</v>
          </cell>
          <cell r="R42">
            <v>0</v>
          </cell>
          <cell r="S42">
            <v>0</v>
          </cell>
          <cell r="T42">
            <v>0</v>
          </cell>
          <cell r="U42">
            <v>6</v>
          </cell>
          <cell r="V42">
            <v>4</v>
          </cell>
          <cell r="W42">
            <v>2</v>
          </cell>
          <cell r="X42">
            <v>0</v>
          </cell>
          <cell r="Y42">
            <v>0</v>
          </cell>
          <cell r="Z42">
            <v>0</v>
          </cell>
          <cell r="AA42">
            <v>0</v>
          </cell>
          <cell r="AB42">
            <v>0</v>
          </cell>
          <cell r="AC42">
            <v>0</v>
          </cell>
        </row>
        <row r="43">
          <cell r="B43" t="str">
            <v xml:space="preserve"> 丸 森 町</v>
          </cell>
          <cell r="C43">
            <v>175</v>
          </cell>
          <cell r="D43">
            <v>91</v>
          </cell>
          <cell r="E43">
            <v>84</v>
          </cell>
          <cell r="F43">
            <v>169</v>
          </cell>
          <cell r="G43">
            <v>87</v>
          </cell>
          <cell r="H43">
            <v>82</v>
          </cell>
          <cell r="I43">
            <v>0</v>
          </cell>
          <cell r="J43">
            <v>0</v>
          </cell>
          <cell r="K43">
            <v>0</v>
          </cell>
          <cell r="L43">
            <v>0</v>
          </cell>
          <cell r="M43">
            <v>0</v>
          </cell>
          <cell r="N43">
            <v>0</v>
          </cell>
          <cell r="O43">
            <v>0</v>
          </cell>
          <cell r="P43">
            <v>0</v>
          </cell>
          <cell r="Q43">
            <v>0</v>
          </cell>
          <cell r="R43">
            <v>0</v>
          </cell>
          <cell r="S43">
            <v>0</v>
          </cell>
          <cell r="T43">
            <v>0</v>
          </cell>
          <cell r="U43">
            <v>6</v>
          </cell>
          <cell r="V43">
            <v>4</v>
          </cell>
          <cell r="W43">
            <v>2</v>
          </cell>
          <cell r="X43">
            <v>0</v>
          </cell>
          <cell r="Y43">
            <v>0</v>
          </cell>
          <cell r="Z43">
            <v>0</v>
          </cell>
          <cell r="AA43">
            <v>0</v>
          </cell>
          <cell r="AB43">
            <v>0</v>
          </cell>
          <cell r="AC43">
            <v>0</v>
          </cell>
        </row>
        <row r="44">
          <cell r="B44" t="str">
            <v>亘理郡計</v>
          </cell>
          <cell r="C44">
            <v>595</v>
          </cell>
          <cell r="D44">
            <v>302</v>
          </cell>
          <cell r="E44">
            <v>293</v>
          </cell>
          <cell r="F44">
            <v>592</v>
          </cell>
          <cell r="G44">
            <v>300</v>
          </cell>
          <cell r="H44">
            <v>292</v>
          </cell>
          <cell r="I44">
            <v>0</v>
          </cell>
          <cell r="J44">
            <v>0</v>
          </cell>
          <cell r="K44">
            <v>0</v>
          </cell>
          <cell r="L44">
            <v>0</v>
          </cell>
          <cell r="M44">
            <v>0</v>
          </cell>
          <cell r="N44">
            <v>0</v>
          </cell>
          <cell r="O44">
            <v>0</v>
          </cell>
          <cell r="P44">
            <v>0</v>
          </cell>
          <cell r="Q44">
            <v>0</v>
          </cell>
          <cell r="R44">
            <v>1</v>
          </cell>
          <cell r="S44">
            <v>1</v>
          </cell>
          <cell r="T44">
            <v>0</v>
          </cell>
          <cell r="U44">
            <v>2</v>
          </cell>
          <cell r="V44">
            <v>1</v>
          </cell>
          <cell r="W44">
            <v>1</v>
          </cell>
          <cell r="X44">
            <v>0</v>
          </cell>
          <cell r="Y44">
            <v>0</v>
          </cell>
          <cell r="Z44">
            <v>0</v>
          </cell>
          <cell r="AA44">
            <v>0</v>
          </cell>
          <cell r="AB44">
            <v>0</v>
          </cell>
          <cell r="AC44">
            <v>0</v>
          </cell>
        </row>
        <row r="45">
          <cell r="B45" t="str">
            <v xml:space="preserve"> 亘 理 町</v>
          </cell>
          <cell r="C45">
            <v>412</v>
          </cell>
          <cell r="D45">
            <v>211</v>
          </cell>
          <cell r="E45">
            <v>201</v>
          </cell>
          <cell r="F45">
            <v>410</v>
          </cell>
          <cell r="G45">
            <v>209</v>
          </cell>
          <cell r="H45">
            <v>201</v>
          </cell>
          <cell r="I45">
            <v>0</v>
          </cell>
          <cell r="J45">
            <v>0</v>
          </cell>
          <cell r="K45">
            <v>0</v>
          </cell>
          <cell r="L45">
            <v>0</v>
          </cell>
          <cell r="M45">
            <v>0</v>
          </cell>
          <cell r="N45">
            <v>0</v>
          </cell>
          <cell r="O45">
            <v>0</v>
          </cell>
          <cell r="P45">
            <v>0</v>
          </cell>
          <cell r="Q45">
            <v>0</v>
          </cell>
          <cell r="R45">
            <v>1</v>
          </cell>
          <cell r="S45">
            <v>1</v>
          </cell>
          <cell r="T45">
            <v>0</v>
          </cell>
          <cell r="U45">
            <v>1</v>
          </cell>
          <cell r="V45">
            <v>1</v>
          </cell>
          <cell r="W45">
            <v>0</v>
          </cell>
          <cell r="X45">
            <v>0</v>
          </cell>
          <cell r="Y45">
            <v>0</v>
          </cell>
          <cell r="Z45">
            <v>0</v>
          </cell>
          <cell r="AA45">
            <v>0</v>
          </cell>
          <cell r="AB45">
            <v>0</v>
          </cell>
          <cell r="AC45">
            <v>0</v>
          </cell>
        </row>
        <row r="46">
          <cell r="B46" t="str">
            <v xml:space="preserve"> 山 元 町</v>
          </cell>
          <cell r="C46">
            <v>183</v>
          </cell>
          <cell r="D46">
            <v>91</v>
          </cell>
          <cell r="E46">
            <v>92</v>
          </cell>
          <cell r="F46">
            <v>182</v>
          </cell>
          <cell r="G46">
            <v>91</v>
          </cell>
          <cell r="H46">
            <v>91</v>
          </cell>
          <cell r="I46">
            <v>0</v>
          </cell>
          <cell r="J46">
            <v>0</v>
          </cell>
          <cell r="K46">
            <v>0</v>
          </cell>
          <cell r="L46">
            <v>0</v>
          </cell>
          <cell r="M46">
            <v>0</v>
          </cell>
          <cell r="N46">
            <v>0</v>
          </cell>
          <cell r="O46">
            <v>0</v>
          </cell>
          <cell r="P46">
            <v>0</v>
          </cell>
          <cell r="Q46">
            <v>0</v>
          </cell>
          <cell r="R46">
            <v>0</v>
          </cell>
          <cell r="S46">
            <v>0</v>
          </cell>
          <cell r="T46">
            <v>0</v>
          </cell>
          <cell r="U46">
            <v>1</v>
          </cell>
          <cell r="V46">
            <v>0</v>
          </cell>
          <cell r="W46">
            <v>1</v>
          </cell>
          <cell r="X46">
            <v>0</v>
          </cell>
          <cell r="Y46">
            <v>0</v>
          </cell>
          <cell r="Z46">
            <v>0</v>
          </cell>
          <cell r="AA46">
            <v>0</v>
          </cell>
          <cell r="AB46">
            <v>0</v>
          </cell>
          <cell r="AC46">
            <v>0</v>
          </cell>
        </row>
        <row r="47">
          <cell r="B47" t="str">
            <v>宮城郡計</v>
          </cell>
          <cell r="C47">
            <v>905</v>
          </cell>
          <cell r="D47">
            <v>445</v>
          </cell>
          <cell r="E47">
            <v>460</v>
          </cell>
          <cell r="F47">
            <v>884</v>
          </cell>
          <cell r="G47">
            <v>432</v>
          </cell>
          <cell r="H47">
            <v>452</v>
          </cell>
          <cell r="I47">
            <v>0</v>
          </cell>
          <cell r="J47">
            <v>0</v>
          </cell>
          <cell r="K47">
            <v>0</v>
          </cell>
          <cell r="L47">
            <v>0</v>
          </cell>
          <cell r="M47">
            <v>0</v>
          </cell>
          <cell r="N47">
            <v>0</v>
          </cell>
          <cell r="O47">
            <v>1</v>
          </cell>
          <cell r="P47">
            <v>1</v>
          </cell>
          <cell r="Q47">
            <v>0</v>
          </cell>
          <cell r="R47">
            <v>6</v>
          </cell>
          <cell r="S47">
            <v>5</v>
          </cell>
          <cell r="T47">
            <v>1</v>
          </cell>
          <cell r="U47">
            <v>14</v>
          </cell>
          <cell r="V47">
            <v>7</v>
          </cell>
          <cell r="W47">
            <v>7</v>
          </cell>
          <cell r="X47">
            <v>0</v>
          </cell>
          <cell r="Y47">
            <v>0</v>
          </cell>
          <cell r="Z47">
            <v>0</v>
          </cell>
          <cell r="AA47">
            <v>1</v>
          </cell>
          <cell r="AB47">
            <v>0</v>
          </cell>
          <cell r="AC47">
            <v>0</v>
          </cell>
        </row>
        <row r="48">
          <cell r="B48" t="str">
            <v xml:space="preserve"> 松 島 町</v>
          </cell>
          <cell r="C48">
            <v>159</v>
          </cell>
          <cell r="D48">
            <v>80</v>
          </cell>
          <cell r="E48">
            <v>79</v>
          </cell>
          <cell r="F48">
            <v>153</v>
          </cell>
          <cell r="G48">
            <v>77</v>
          </cell>
          <cell r="H48">
            <v>76</v>
          </cell>
          <cell r="I48">
            <v>0</v>
          </cell>
          <cell r="J48">
            <v>0</v>
          </cell>
          <cell r="K48">
            <v>0</v>
          </cell>
          <cell r="L48">
            <v>0</v>
          </cell>
          <cell r="M48">
            <v>0</v>
          </cell>
          <cell r="N48">
            <v>0</v>
          </cell>
          <cell r="O48">
            <v>0</v>
          </cell>
          <cell r="P48">
            <v>0</v>
          </cell>
          <cell r="Q48">
            <v>0</v>
          </cell>
          <cell r="R48">
            <v>0</v>
          </cell>
          <cell r="S48">
            <v>0</v>
          </cell>
          <cell r="T48">
            <v>0</v>
          </cell>
          <cell r="U48">
            <v>6</v>
          </cell>
          <cell r="V48">
            <v>3</v>
          </cell>
          <cell r="W48">
            <v>3</v>
          </cell>
          <cell r="X48">
            <v>0</v>
          </cell>
          <cell r="Y48">
            <v>0</v>
          </cell>
          <cell r="Z48">
            <v>0</v>
          </cell>
          <cell r="AA48">
            <v>0</v>
          </cell>
          <cell r="AB48">
            <v>0</v>
          </cell>
          <cell r="AC48">
            <v>0</v>
          </cell>
        </row>
        <row r="49">
          <cell r="B49" t="str">
            <v xml:space="preserve"> 七ヶ浜町</v>
          </cell>
          <cell r="C49">
            <v>273</v>
          </cell>
          <cell r="D49">
            <v>135</v>
          </cell>
          <cell r="E49">
            <v>138</v>
          </cell>
          <cell r="F49">
            <v>264</v>
          </cell>
          <cell r="G49">
            <v>129</v>
          </cell>
          <cell r="H49">
            <v>135</v>
          </cell>
          <cell r="I49">
            <v>0</v>
          </cell>
          <cell r="J49">
            <v>0</v>
          </cell>
          <cell r="K49">
            <v>0</v>
          </cell>
          <cell r="L49">
            <v>0</v>
          </cell>
          <cell r="M49">
            <v>0</v>
          </cell>
          <cell r="N49">
            <v>0</v>
          </cell>
          <cell r="O49">
            <v>1</v>
          </cell>
          <cell r="P49">
            <v>1</v>
          </cell>
          <cell r="Q49">
            <v>0</v>
          </cell>
          <cell r="R49">
            <v>4</v>
          </cell>
          <cell r="S49">
            <v>3</v>
          </cell>
          <cell r="T49">
            <v>1</v>
          </cell>
          <cell r="U49">
            <v>4</v>
          </cell>
          <cell r="V49">
            <v>2</v>
          </cell>
          <cell r="W49">
            <v>2</v>
          </cell>
          <cell r="X49">
            <v>0</v>
          </cell>
          <cell r="Y49">
            <v>0</v>
          </cell>
          <cell r="Z49">
            <v>0</v>
          </cell>
          <cell r="AA49">
            <v>0</v>
          </cell>
          <cell r="AB49">
            <v>0</v>
          </cell>
          <cell r="AC49">
            <v>0</v>
          </cell>
        </row>
        <row r="50">
          <cell r="B50" t="str">
            <v xml:space="preserve"> 利 府 町</v>
          </cell>
          <cell r="C50">
            <v>473</v>
          </cell>
          <cell r="D50">
            <v>230</v>
          </cell>
          <cell r="E50">
            <v>243</v>
          </cell>
          <cell r="F50">
            <v>467</v>
          </cell>
          <cell r="G50">
            <v>226</v>
          </cell>
          <cell r="H50">
            <v>241</v>
          </cell>
          <cell r="I50">
            <v>0</v>
          </cell>
          <cell r="J50">
            <v>0</v>
          </cell>
          <cell r="K50">
            <v>0</v>
          </cell>
          <cell r="L50">
            <v>0</v>
          </cell>
          <cell r="M50">
            <v>0</v>
          </cell>
          <cell r="N50">
            <v>0</v>
          </cell>
          <cell r="O50">
            <v>0</v>
          </cell>
          <cell r="P50">
            <v>0</v>
          </cell>
          <cell r="Q50">
            <v>0</v>
          </cell>
          <cell r="R50">
            <v>2</v>
          </cell>
          <cell r="S50">
            <v>2</v>
          </cell>
          <cell r="T50">
            <v>0</v>
          </cell>
          <cell r="U50">
            <v>4</v>
          </cell>
          <cell r="V50">
            <v>2</v>
          </cell>
          <cell r="W50">
            <v>2</v>
          </cell>
          <cell r="X50">
            <v>0</v>
          </cell>
          <cell r="Y50">
            <v>0</v>
          </cell>
          <cell r="Z50">
            <v>0</v>
          </cell>
          <cell r="AA50">
            <v>1</v>
          </cell>
          <cell r="AB50">
            <v>0</v>
          </cell>
          <cell r="AC50">
            <v>0</v>
          </cell>
        </row>
        <row r="51">
          <cell r="B51" t="str">
            <v>黒川郡計</v>
          </cell>
          <cell r="C51">
            <v>983</v>
          </cell>
          <cell r="D51">
            <v>510</v>
          </cell>
          <cell r="E51">
            <v>473</v>
          </cell>
          <cell r="F51">
            <v>972</v>
          </cell>
          <cell r="G51">
            <v>502</v>
          </cell>
          <cell r="H51">
            <v>470</v>
          </cell>
          <cell r="I51">
            <v>2</v>
          </cell>
          <cell r="J51">
            <v>2</v>
          </cell>
          <cell r="K51">
            <v>0</v>
          </cell>
          <cell r="L51">
            <v>0</v>
          </cell>
          <cell r="M51">
            <v>0</v>
          </cell>
          <cell r="N51">
            <v>0</v>
          </cell>
          <cell r="O51">
            <v>0</v>
          </cell>
          <cell r="P51">
            <v>0</v>
          </cell>
          <cell r="Q51">
            <v>0</v>
          </cell>
          <cell r="R51">
            <v>2</v>
          </cell>
          <cell r="S51">
            <v>1</v>
          </cell>
          <cell r="T51">
            <v>1</v>
          </cell>
          <cell r="U51">
            <v>7</v>
          </cell>
          <cell r="V51">
            <v>5</v>
          </cell>
          <cell r="W51">
            <v>2</v>
          </cell>
          <cell r="X51">
            <v>0</v>
          </cell>
          <cell r="Y51">
            <v>0</v>
          </cell>
          <cell r="Z51">
            <v>0</v>
          </cell>
          <cell r="AA51">
            <v>0</v>
          </cell>
          <cell r="AB51">
            <v>0</v>
          </cell>
          <cell r="AC51">
            <v>0</v>
          </cell>
        </row>
        <row r="52">
          <cell r="B52" t="str">
            <v xml:space="preserve"> 大 和 町</v>
          </cell>
          <cell r="C52">
            <v>279</v>
          </cell>
          <cell r="D52">
            <v>156</v>
          </cell>
          <cell r="E52">
            <v>123</v>
          </cell>
          <cell r="F52">
            <v>277</v>
          </cell>
          <cell r="G52">
            <v>155</v>
          </cell>
          <cell r="H52">
            <v>122</v>
          </cell>
          <cell r="I52">
            <v>0</v>
          </cell>
          <cell r="J52">
            <v>0</v>
          </cell>
          <cell r="K52">
            <v>0</v>
          </cell>
          <cell r="L52">
            <v>0</v>
          </cell>
          <cell r="M52">
            <v>0</v>
          </cell>
          <cell r="N52">
            <v>0</v>
          </cell>
          <cell r="O52">
            <v>0</v>
          </cell>
          <cell r="P52">
            <v>0</v>
          </cell>
          <cell r="Q52">
            <v>0</v>
          </cell>
          <cell r="R52">
            <v>0</v>
          </cell>
          <cell r="S52">
            <v>0</v>
          </cell>
          <cell r="T52">
            <v>0</v>
          </cell>
          <cell r="U52">
            <v>2</v>
          </cell>
          <cell r="V52">
            <v>1</v>
          </cell>
          <cell r="W52">
            <v>1</v>
          </cell>
          <cell r="X52">
            <v>0</v>
          </cell>
          <cell r="Y52">
            <v>0</v>
          </cell>
          <cell r="Z52">
            <v>0</v>
          </cell>
          <cell r="AA52">
            <v>0</v>
          </cell>
          <cell r="AB52">
            <v>0</v>
          </cell>
          <cell r="AC52">
            <v>0</v>
          </cell>
        </row>
        <row r="53">
          <cell r="B53" t="str">
            <v xml:space="preserve"> 大 郷 町</v>
          </cell>
          <cell r="C53">
            <v>114</v>
          </cell>
          <cell r="D53">
            <v>70</v>
          </cell>
          <cell r="E53">
            <v>44</v>
          </cell>
          <cell r="F53">
            <v>112</v>
          </cell>
          <cell r="G53">
            <v>68</v>
          </cell>
          <cell r="H53">
            <v>44</v>
          </cell>
          <cell r="I53">
            <v>0</v>
          </cell>
          <cell r="J53">
            <v>0</v>
          </cell>
          <cell r="K53">
            <v>0</v>
          </cell>
          <cell r="L53">
            <v>0</v>
          </cell>
          <cell r="M53">
            <v>0</v>
          </cell>
          <cell r="N53">
            <v>0</v>
          </cell>
          <cell r="O53">
            <v>0</v>
          </cell>
          <cell r="P53">
            <v>0</v>
          </cell>
          <cell r="Q53">
            <v>0</v>
          </cell>
          <cell r="R53">
            <v>0</v>
          </cell>
          <cell r="S53">
            <v>0</v>
          </cell>
          <cell r="T53">
            <v>0</v>
          </cell>
          <cell r="U53">
            <v>2</v>
          </cell>
          <cell r="V53">
            <v>2</v>
          </cell>
          <cell r="W53">
            <v>0</v>
          </cell>
          <cell r="X53">
            <v>0</v>
          </cell>
          <cell r="Y53">
            <v>0</v>
          </cell>
          <cell r="Z53">
            <v>0</v>
          </cell>
          <cell r="AA53">
            <v>0</v>
          </cell>
          <cell r="AB53">
            <v>0</v>
          </cell>
          <cell r="AC53">
            <v>0</v>
          </cell>
        </row>
        <row r="54">
          <cell r="B54" t="str">
            <v xml:space="preserve"> 富 谷 町</v>
          </cell>
          <cell r="C54">
            <v>520</v>
          </cell>
          <cell r="D54">
            <v>252</v>
          </cell>
          <cell r="E54">
            <v>268</v>
          </cell>
          <cell r="F54">
            <v>514</v>
          </cell>
          <cell r="G54">
            <v>247</v>
          </cell>
          <cell r="H54">
            <v>267</v>
          </cell>
          <cell r="I54">
            <v>2</v>
          </cell>
          <cell r="J54">
            <v>2</v>
          </cell>
          <cell r="K54">
            <v>0</v>
          </cell>
          <cell r="L54">
            <v>0</v>
          </cell>
          <cell r="M54">
            <v>0</v>
          </cell>
          <cell r="N54">
            <v>0</v>
          </cell>
          <cell r="O54">
            <v>0</v>
          </cell>
          <cell r="P54">
            <v>0</v>
          </cell>
          <cell r="Q54">
            <v>0</v>
          </cell>
          <cell r="R54">
            <v>2</v>
          </cell>
          <cell r="S54">
            <v>1</v>
          </cell>
          <cell r="T54">
            <v>1</v>
          </cell>
          <cell r="U54">
            <v>2</v>
          </cell>
          <cell r="V54">
            <v>2</v>
          </cell>
          <cell r="W54">
            <v>0</v>
          </cell>
          <cell r="X54">
            <v>0</v>
          </cell>
          <cell r="Y54">
            <v>0</v>
          </cell>
          <cell r="Z54">
            <v>0</v>
          </cell>
          <cell r="AA54">
            <v>0</v>
          </cell>
          <cell r="AB54">
            <v>0</v>
          </cell>
          <cell r="AC54">
            <v>0</v>
          </cell>
        </row>
        <row r="55">
          <cell r="B55" t="str">
            <v xml:space="preserve"> 大 衡 村</v>
          </cell>
          <cell r="C55">
            <v>70</v>
          </cell>
          <cell r="D55">
            <v>32</v>
          </cell>
          <cell r="E55">
            <v>38</v>
          </cell>
          <cell r="F55">
            <v>69</v>
          </cell>
          <cell r="G55">
            <v>32</v>
          </cell>
          <cell r="H55">
            <v>37</v>
          </cell>
          <cell r="I55">
            <v>0</v>
          </cell>
          <cell r="J55">
            <v>0</v>
          </cell>
          <cell r="K55">
            <v>0</v>
          </cell>
          <cell r="L55">
            <v>0</v>
          </cell>
          <cell r="M55">
            <v>0</v>
          </cell>
          <cell r="N55">
            <v>0</v>
          </cell>
          <cell r="O55">
            <v>0</v>
          </cell>
          <cell r="P55">
            <v>0</v>
          </cell>
          <cell r="Q55">
            <v>0</v>
          </cell>
          <cell r="R55">
            <v>0</v>
          </cell>
          <cell r="S55">
            <v>0</v>
          </cell>
          <cell r="T55">
            <v>0</v>
          </cell>
          <cell r="U55">
            <v>1</v>
          </cell>
          <cell r="V55">
            <v>0</v>
          </cell>
          <cell r="W55">
            <v>1</v>
          </cell>
          <cell r="X55">
            <v>0</v>
          </cell>
          <cell r="Y55">
            <v>0</v>
          </cell>
          <cell r="Z55">
            <v>0</v>
          </cell>
          <cell r="AA55">
            <v>0</v>
          </cell>
          <cell r="AB55">
            <v>0</v>
          </cell>
          <cell r="AC55">
            <v>0</v>
          </cell>
        </row>
        <row r="56">
          <cell r="B56" t="str">
            <v>加美郡計</v>
          </cell>
          <cell r="C56">
            <v>391</v>
          </cell>
          <cell r="D56">
            <v>199</v>
          </cell>
          <cell r="E56">
            <v>192</v>
          </cell>
          <cell r="F56">
            <v>389</v>
          </cell>
          <cell r="G56">
            <v>197</v>
          </cell>
          <cell r="H56">
            <v>192</v>
          </cell>
          <cell r="I56">
            <v>0</v>
          </cell>
          <cell r="J56">
            <v>0</v>
          </cell>
          <cell r="K56">
            <v>0</v>
          </cell>
          <cell r="L56">
            <v>0</v>
          </cell>
          <cell r="M56">
            <v>0</v>
          </cell>
          <cell r="N56">
            <v>0</v>
          </cell>
          <cell r="O56">
            <v>0</v>
          </cell>
          <cell r="P56">
            <v>0</v>
          </cell>
          <cell r="Q56">
            <v>0</v>
          </cell>
          <cell r="R56">
            <v>0</v>
          </cell>
          <cell r="S56">
            <v>0</v>
          </cell>
          <cell r="T56">
            <v>0</v>
          </cell>
          <cell r="U56">
            <v>2</v>
          </cell>
          <cell r="V56">
            <v>2</v>
          </cell>
          <cell r="W56">
            <v>0</v>
          </cell>
          <cell r="X56">
            <v>0</v>
          </cell>
          <cell r="Y56">
            <v>0</v>
          </cell>
          <cell r="Z56">
            <v>0</v>
          </cell>
          <cell r="AA56">
            <v>0</v>
          </cell>
          <cell r="AB56">
            <v>0</v>
          </cell>
          <cell r="AC56">
            <v>0</v>
          </cell>
        </row>
        <row r="57">
          <cell r="B57" t="str">
            <v xml:space="preserve"> 色 麻 町</v>
          </cell>
          <cell r="C57">
            <v>84</v>
          </cell>
          <cell r="D57">
            <v>52</v>
          </cell>
          <cell r="E57">
            <v>32</v>
          </cell>
          <cell r="F57">
            <v>84</v>
          </cell>
          <cell r="G57">
            <v>52</v>
          </cell>
          <cell r="H57">
            <v>32</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row>
        <row r="58">
          <cell r="B58" t="str">
            <v xml:space="preserve"> 加 美 町</v>
          </cell>
          <cell r="C58">
            <v>307</v>
          </cell>
          <cell r="D58">
            <v>147</v>
          </cell>
          <cell r="E58">
            <v>160</v>
          </cell>
          <cell r="F58">
            <v>305</v>
          </cell>
          <cell r="G58">
            <v>145</v>
          </cell>
          <cell r="H58">
            <v>160</v>
          </cell>
          <cell r="I58">
            <v>0</v>
          </cell>
          <cell r="J58">
            <v>0</v>
          </cell>
          <cell r="K58">
            <v>0</v>
          </cell>
          <cell r="L58">
            <v>0</v>
          </cell>
          <cell r="M58">
            <v>0</v>
          </cell>
          <cell r="N58">
            <v>0</v>
          </cell>
          <cell r="O58">
            <v>0</v>
          </cell>
          <cell r="P58">
            <v>0</v>
          </cell>
          <cell r="Q58">
            <v>0</v>
          </cell>
          <cell r="R58">
            <v>0</v>
          </cell>
          <cell r="S58">
            <v>0</v>
          </cell>
          <cell r="T58">
            <v>0</v>
          </cell>
          <cell r="U58">
            <v>2</v>
          </cell>
          <cell r="V58">
            <v>2</v>
          </cell>
          <cell r="W58">
            <v>0</v>
          </cell>
          <cell r="X58">
            <v>0</v>
          </cell>
          <cell r="Y58">
            <v>0</v>
          </cell>
          <cell r="Z58">
            <v>0</v>
          </cell>
          <cell r="AA58">
            <v>0</v>
          </cell>
          <cell r="AB58">
            <v>0</v>
          </cell>
          <cell r="AC58">
            <v>0</v>
          </cell>
        </row>
        <row r="59">
          <cell r="B59" t="str">
            <v>志田郡計</v>
          </cell>
          <cell r="C59">
            <v>286</v>
          </cell>
          <cell r="D59">
            <v>155</v>
          </cell>
          <cell r="E59">
            <v>131</v>
          </cell>
          <cell r="F59">
            <v>283</v>
          </cell>
          <cell r="G59">
            <v>152</v>
          </cell>
          <cell r="H59">
            <v>131</v>
          </cell>
          <cell r="I59">
            <v>0</v>
          </cell>
          <cell r="J59">
            <v>0</v>
          </cell>
          <cell r="K59">
            <v>0</v>
          </cell>
          <cell r="L59">
            <v>0</v>
          </cell>
          <cell r="M59">
            <v>0</v>
          </cell>
          <cell r="N59">
            <v>0</v>
          </cell>
          <cell r="O59">
            <v>0</v>
          </cell>
          <cell r="P59">
            <v>0</v>
          </cell>
          <cell r="Q59">
            <v>0</v>
          </cell>
          <cell r="R59">
            <v>1</v>
          </cell>
          <cell r="S59">
            <v>1</v>
          </cell>
          <cell r="T59">
            <v>0</v>
          </cell>
          <cell r="U59">
            <v>2</v>
          </cell>
          <cell r="V59">
            <v>2</v>
          </cell>
          <cell r="W59">
            <v>0</v>
          </cell>
          <cell r="X59">
            <v>0</v>
          </cell>
          <cell r="Y59">
            <v>0</v>
          </cell>
          <cell r="Z59">
            <v>0</v>
          </cell>
          <cell r="AA59">
            <v>0</v>
          </cell>
          <cell r="AB59">
            <v>0</v>
          </cell>
          <cell r="AC59">
            <v>0</v>
          </cell>
        </row>
        <row r="60">
          <cell r="B60" t="str">
            <v xml:space="preserve"> 松 山 町</v>
          </cell>
          <cell r="C60">
            <v>64</v>
          </cell>
          <cell r="D60">
            <v>40</v>
          </cell>
          <cell r="E60">
            <v>24</v>
          </cell>
          <cell r="F60">
            <v>64</v>
          </cell>
          <cell r="G60">
            <v>40</v>
          </cell>
          <cell r="H60">
            <v>24</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row>
        <row r="61">
          <cell r="B61" t="str">
            <v xml:space="preserve"> 三本木町</v>
          </cell>
          <cell r="C61">
            <v>93</v>
          </cell>
          <cell r="D61">
            <v>46</v>
          </cell>
          <cell r="E61">
            <v>47</v>
          </cell>
          <cell r="F61">
            <v>90</v>
          </cell>
          <cell r="G61">
            <v>43</v>
          </cell>
          <cell r="H61">
            <v>47</v>
          </cell>
          <cell r="I61">
            <v>0</v>
          </cell>
          <cell r="J61">
            <v>0</v>
          </cell>
          <cell r="K61">
            <v>0</v>
          </cell>
          <cell r="L61">
            <v>0</v>
          </cell>
          <cell r="M61">
            <v>0</v>
          </cell>
          <cell r="N61">
            <v>0</v>
          </cell>
          <cell r="O61">
            <v>0</v>
          </cell>
          <cell r="P61">
            <v>0</v>
          </cell>
          <cell r="Q61">
            <v>0</v>
          </cell>
          <cell r="R61">
            <v>1</v>
          </cell>
          <cell r="S61">
            <v>1</v>
          </cell>
          <cell r="T61">
            <v>0</v>
          </cell>
          <cell r="U61">
            <v>2</v>
          </cell>
          <cell r="V61">
            <v>2</v>
          </cell>
          <cell r="W61">
            <v>0</v>
          </cell>
          <cell r="X61">
            <v>0</v>
          </cell>
          <cell r="Y61">
            <v>0</v>
          </cell>
          <cell r="Z61">
            <v>0</v>
          </cell>
          <cell r="AA61">
            <v>0</v>
          </cell>
          <cell r="AB61">
            <v>0</v>
          </cell>
          <cell r="AC61">
            <v>0</v>
          </cell>
        </row>
        <row r="62">
          <cell r="B62" t="str">
            <v xml:space="preserve"> 鹿島台町</v>
          </cell>
          <cell r="C62">
            <v>129</v>
          </cell>
          <cell r="D62">
            <v>69</v>
          </cell>
          <cell r="E62">
            <v>60</v>
          </cell>
          <cell r="F62">
            <v>129</v>
          </cell>
          <cell r="G62">
            <v>69</v>
          </cell>
          <cell r="H62">
            <v>60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row>
        <row r="63">
          <cell r="B63" t="str">
            <v>玉造郡計</v>
          </cell>
          <cell r="C63">
            <v>213</v>
          </cell>
          <cell r="D63">
            <v>104</v>
          </cell>
          <cell r="E63">
            <v>109</v>
          </cell>
          <cell r="F63">
            <v>208</v>
          </cell>
          <cell r="G63">
            <v>100</v>
          </cell>
          <cell r="H63">
            <v>108</v>
          </cell>
          <cell r="I63">
            <v>0</v>
          </cell>
          <cell r="J63">
            <v>0</v>
          </cell>
          <cell r="K63">
            <v>0</v>
          </cell>
          <cell r="L63">
            <v>0</v>
          </cell>
          <cell r="M63">
            <v>0</v>
          </cell>
          <cell r="N63">
            <v>0</v>
          </cell>
          <cell r="O63">
            <v>0</v>
          </cell>
          <cell r="P63">
            <v>0</v>
          </cell>
          <cell r="Q63">
            <v>0</v>
          </cell>
          <cell r="R63">
            <v>1</v>
          </cell>
          <cell r="S63">
            <v>1</v>
          </cell>
          <cell r="T63">
            <v>0</v>
          </cell>
          <cell r="U63">
            <v>4</v>
          </cell>
          <cell r="V63">
            <v>3</v>
          </cell>
          <cell r="W63">
            <v>1</v>
          </cell>
          <cell r="X63">
            <v>0</v>
          </cell>
          <cell r="Y63">
            <v>0</v>
          </cell>
          <cell r="Z63">
            <v>0</v>
          </cell>
          <cell r="AA63">
            <v>0</v>
          </cell>
          <cell r="AB63">
            <v>0</v>
          </cell>
          <cell r="AC63">
            <v>0</v>
          </cell>
        </row>
        <row r="64">
          <cell r="B64" t="str">
            <v xml:space="preserve"> 岩出山町</v>
          </cell>
          <cell r="C64">
            <v>125</v>
          </cell>
          <cell r="D64">
            <v>52</v>
          </cell>
          <cell r="E64">
            <v>73</v>
          </cell>
          <cell r="F64">
            <v>121</v>
          </cell>
          <cell r="G64">
            <v>49</v>
          </cell>
          <cell r="H64">
            <v>72</v>
          </cell>
          <cell r="I64">
            <v>0</v>
          </cell>
          <cell r="J64">
            <v>0</v>
          </cell>
          <cell r="K64">
            <v>0</v>
          </cell>
          <cell r="L64">
            <v>0</v>
          </cell>
          <cell r="M64">
            <v>0</v>
          </cell>
          <cell r="N64">
            <v>0</v>
          </cell>
          <cell r="O64">
            <v>0</v>
          </cell>
          <cell r="P64">
            <v>0</v>
          </cell>
          <cell r="Q64">
            <v>0</v>
          </cell>
          <cell r="R64">
            <v>0</v>
          </cell>
          <cell r="S64">
            <v>0</v>
          </cell>
          <cell r="T64">
            <v>0</v>
          </cell>
          <cell r="U64">
            <v>4</v>
          </cell>
          <cell r="V64">
            <v>3</v>
          </cell>
          <cell r="W64">
            <v>1</v>
          </cell>
          <cell r="X64">
            <v>0</v>
          </cell>
          <cell r="Y64">
            <v>0</v>
          </cell>
          <cell r="Z64">
            <v>0</v>
          </cell>
          <cell r="AA64">
            <v>0</v>
          </cell>
          <cell r="AB64">
            <v>0</v>
          </cell>
          <cell r="AC64">
            <v>0</v>
          </cell>
        </row>
        <row r="65">
          <cell r="B65" t="str">
            <v xml:space="preserve"> 鳴 子 町</v>
          </cell>
          <cell r="C65">
            <v>88</v>
          </cell>
          <cell r="D65">
            <v>52</v>
          </cell>
          <cell r="E65">
            <v>36</v>
          </cell>
          <cell r="F65">
            <v>87</v>
          </cell>
          <cell r="G65">
            <v>51</v>
          </cell>
          <cell r="H65">
            <v>36</v>
          </cell>
          <cell r="I65">
            <v>0</v>
          </cell>
          <cell r="J65">
            <v>0</v>
          </cell>
          <cell r="K65">
            <v>0</v>
          </cell>
          <cell r="L65">
            <v>0</v>
          </cell>
          <cell r="M65">
            <v>0</v>
          </cell>
          <cell r="N65">
            <v>0</v>
          </cell>
          <cell r="O65">
            <v>0</v>
          </cell>
          <cell r="P65">
            <v>0</v>
          </cell>
          <cell r="Q65">
            <v>0</v>
          </cell>
          <cell r="R65">
            <v>1</v>
          </cell>
          <cell r="S65">
            <v>1</v>
          </cell>
          <cell r="T65">
            <v>0</v>
          </cell>
          <cell r="U65">
            <v>0</v>
          </cell>
          <cell r="V65">
            <v>0</v>
          </cell>
          <cell r="W65">
            <v>0</v>
          </cell>
          <cell r="X65">
            <v>0</v>
          </cell>
          <cell r="Y65">
            <v>0</v>
          </cell>
          <cell r="Z65">
            <v>0</v>
          </cell>
          <cell r="AA65">
            <v>0</v>
          </cell>
          <cell r="AB65">
            <v>0</v>
          </cell>
          <cell r="AC65">
            <v>0</v>
          </cell>
        </row>
        <row r="66">
          <cell r="B66" t="str">
            <v>遠田郡計</v>
          </cell>
          <cell r="C66">
            <v>591</v>
          </cell>
          <cell r="D66">
            <v>319</v>
          </cell>
          <cell r="E66">
            <v>272</v>
          </cell>
          <cell r="F66">
            <v>584</v>
          </cell>
          <cell r="G66">
            <v>313</v>
          </cell>
          <cell r="H66">
            <v>271</v>
          </cell>
          <cell r="I66">
            <v>0</v>
          </cell>
          <cell r="J66">
            <v>0</v>
          </cell>
          <cell r="K66">
            <v>0</v>
          </cell>
          <cell r="L66">
            <v>0</v>
          </cell>
          <cell r="M66">
            <v>0</v>
          </cell>
          <cell r="N66">
            <v>0</v>
          </cell>
          <cell r="O66">
            <v>1</v>
          </cell>
          <cell r="P66">
            <v>1</v>
          </cell>
          <cell r="Q66">
            <v>0</v>
          </cell>
          <cell r="R66">
            <v>4</v>
          </cell>
          <cell r="S66">
            <v>4</v>
          </cell>
          <cell r="T66">
            <v>0</v>
          </cell>
          <cell r="U66">
            <v>2</v>
          </cell>
          <cell r="V66">
            <v>1</v>
          </cell>
          <cell r="W66">
            <v>1</v>
          </cell>
          <cell r="X66">
            <v>0</v>
          </cell>
          <cell r="Y66">
            <v>0</v>
          </cell>
          <cell r="Z66">
            <v>0</v>
          </cell>
          <cell r="AA66">
            <v>0</v>
          </cell>
          <cell r="AB66">
            <v>0</v>
          </cell>
          <cell r="AC66">
            <v>0</v>
          </cell>
        </row>
        <row r="67">
          <cell r="B67" t="str">
            <v xml:space="preserve"> 涌 谷 町</v>
          </cell>
          <cell r="C67">
            <v>201</v>
          </cell>
          <cell r="D67">
            <v>104</v>
          </cell>
          <cell r="E67">
            <v>97</v>
          </cell>
          <cell r="F67">
            <v>197</v>
          </cell>
          <cell r="G67">
            <v>100</v>
          </cell>
          <cell r="H67">
            <v>97</v>
          </cell>
          <cell r="I67">
            <v>0</v>
          </cell>
          <cell r="J67">
            <v>0</v>
          </cell>
          <cell r="K67">
            <v>0</v>
          </cell>
          <cell r="L67">
            <v>0</v>
          </cell>
          <cell r="M67">
            <v>0</v>
          </cell>
          <cell r="N67">
            <v>0</v>
          </cell>
          <cell r="O67">
            <v>1</v>
          </cell>
          <cell r="P67">
            <v>1</v>
          </cell>
          <cell r="Q67">
            <v>0</v>
          </cell>
          <cell r="R67">
            <v>3</v>
          </cell>
          <cell r="S67">
            <v>3</v>
          </cell>
          <cell r="T67">
            <v>0</v>
          </cell>
          <cell r="U67">
            <v>0</v>
          </cell>
          <cell r="V67">
            <v>0</v>
          </cell>
          <cell r="W67">
            <v>0</v>
          </cell>
          <cell r="X67">
            <v>0</v>
          </cell>
          <cell r="Y67">
            <v>0</v>
          </cell>
          <cell r="Z67">
            <v>0</v>
          </cell>
          <cell r="AA67">
            <v>0</v>
          </cell>
          <cell r="AB67">
            <v>0</v>
          </cell>
          <cell r="AC67">
            <v>0</v>
          </cell>
        </row>
        <row r="68">
          <cell r="B68" t="str">
            <v xml:space="preserve"> 田 尻 町</v>
          </cell>
          <cell r="C68">
            <v>133</v>
          </cell>
          <cell r="D68">
            <v>77</v>
          </cell>
          <cell r="E68">
            <v>56</v>
          </cell>
          <cell r="F68">
            <v>132</v>
          </cell>
          <cell r="G68">
            <v>77</v>
          </cell>
          <cell r="H68">
            <v>55</v>
          </cell>
          <cell r="I68">
            <v>0</v>
          </cell>
          <cell r="J68">
            <v>0</v>
          </cell>
          <cell r="K68">
            <v>0</v>
          </cell>
          <cell r="L68">
            <v>0</v>
          </cell>
          <cell r="M68">
            <v>0</v>
          </cell>
          <cell r="N68">
            <v>0</v>
          </cell>
          <cell r="O68">
            <v>0</v>
          </cell>
          <cell r="P68">
            <v>0</v>
          </cell>
          <cell r="Q68">
            <v>0</v>
          </cell>
          <cell r="R68">
            <v>0</v>
          </cell>
          <cell r="S68">
            <v>0</v>
          </cell>
          <cell r="T68">
            <v>0</v>
          </cell>
          <cell r="U68">
            <v>1</v>
          </cell>
          <cell r="V68">
            <v>0</v>
          </cell>
          <cell r="W68">
            <v>1</v>
          </cell>
          <cell r="X68">
            <v>0</v>
          </cell>
          <cell r="Y68">
            <v>0</v>
          </cell>
          <cell r="Z68">
            <v>0</v>
          </cell>
          <cell r="AA68">
            <v>0</v>
          </cell>
          <cell r="AB68">
            <v>0</v>
          </cell>
          <cell r="AC68">
            <v>0</v>
          </cell>
        </row>
        <row r="69">
          <cell r="B69" t="str">
            <v xml:space="preserve"> 小牛田町</v>
          </cell>
          <cell r="C69">
            <v>185</v>
          </cell>
          <cell r="D69">
            <v>102</v>
          </cell>
          <cell r="E69">
            <v>83</v>
          </cell>
          <cell r="F69">
            <v>183</v>
          </cell>
          <cell r="G69">
            <v>100</v>
          </cell>
          <cell r="H69">
            <v>83</v>
          </cell>
          <cell r="I69">
            <v>0</v>
          </cell>
          <cell r="J69">
            <v>0</v>
          </cell>
          <cell r="K69">
            <v>0</v>
          </cell>
          <cell r="L69">
            <v>0</v>
          </cell>
          <cell r="M69">
            <v>0</v>
          </cell>
          <cell r="N69">
            <v>0</v>
          </cell>
          <cell r="O69">
            <v>0</v>
          </cell>
          <cell r="P69">
            <v>0</v>
          </cell>
          <cell r="Q69">
            <v>0</v>
          </cell>
          <cell r="R69">
            <v>1</v>
          </cell>
          <cell r="S69">
            <v>1</v>
          </cell>
          <cell r="T69">
            <v>0</v>
          </cell>
          <cell r="U69">
            <v>1</v>
          </cell>
          <cell r="V69">
            <v>1</v>
          </cell>
          <cell r="W69">
            <v>0</v>
          </cell>
          <cell r="X69">
            <v>0</v>
          </cell>
          <cell r="Y69">
            <v>0</v>
          </cell>
          <cell r="Z69">
            <v>0</v>
          </cell>
          <cell r="AA69">
            <v>0</v>
          </cell>
          <cell r="AB69">
            <v>0</v>
          </cell>
          <cell r="AC69">
            <v>0</v>
          </cell>
        </row>
        <row r="70">
          <cell r="B70" t="str">
            <v xml:space="preserve"> 南 郷 町</v>
          </cell>
          <cell r="C70">
            <v>72</v>
          </cell>
          <cell r="D70">
            <v>36</v>
          </cell>
          <cell r="E70">
            <v>36</v>
          </cell>
          <cell r="F70">
            <v>72</v>
          </cell>
          <cell r="G70">
            <v>36</v>
          </cell>
          <cell r="H70">
            <v>36</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row>
        <row r="71">
          <cell r="B71" t="str">
            <v>牡鹿郡計</v>
          </cell>
          <cell r="C71">
            <v>105</v>
          </cell>
          <cell r="D71">
            <v>58</v>
          </cell>
          <cell r="E71">
            <v>47</v>
          </cell>
          <cell r="F71">
            <v>104</v>
          </cell>
          <cell r="G71">
            <v>58</v>
          </cell>
          <cell r="H71">
            <v>46</v>
          </cell>
          <cell r="I71">
            <v>0</v>
          </cell>
          <cell r="J71">
            <v>0</v>
          </cell>
          <cell r="K71">
            <v>0</v>
          </cell>
          <cell r="L71">
            <v>0</v>
          </cell>
          <cell r="M71">
            <v>0</v>
          </cell>
          <cell r="N71">
            <v>0</v>
          </cell>
          <cell r="O71">
            <v>0</v>
          </cell>
          <cell r="P71">
            <v>0</v>
          </cell>
          <cell r="Q71">
            <v>0</v>
          </cell>
          <cell r="R71">
            <v>0</v>
          </cell>
          <cell r="S71">
            <v>0</v>
          </cell>
          <cell r="T71">
            <v>0</v>
          </cell>
          <cell r="U71">
            <v>1</v>
          </cell>
          <cell r="V71">
            <v>0</v>
          </cell>
          <cell r="W71">
            <v>1</v>
          </cell>
          <cell r="X71">
            <v>0</v>
          </cell>
          <cell r="Y71">
            <v>0</v>
          </cell>
          <cell r="Z71">
            <v>0</v>
          </cell>
          <cell r="AA71">
            <v>0</v>
          </cell>
          <cell r="AB71">
            <v>0</v>
          </cell>
          <cell r="AC71">
            <v>0</v>
          </cell>
        </row>
        <row r="72">
          <cell r="B72" t="str">
            <v xml:space="preserve"> 女 川 町</v>
          </cell>
          <cell r="C72">
            <v>105</v>
          </cell>
          <cell r="D72">
            <v>58</v>
          </cell>
          <cell r="E72">
            <v>47</v>
          </cell>
          <cell r="F72">
            <v>104</v>
          </cell>
          <cell r="G72">
            <v>58</v>
          </cell>
          <cell r="H72">
            <v>46</v>
          </cell>
          <cell r="I72">
            <v>0</v>
          </cell>
          <cell r="J72">
            <v>0</v>
          </cell>
          <cell r="K72">
            <v>0</v>
          </cell>
          <cell r="L72">
            <v>0</v>
          </cell>
          <cell r="M72">
            <v>0</v>
          </cell>
          <cell r="N72">
            <v>0</v>
          </cell>
          <cell r="O72">
            <v>0</v>
          </cell>
          <cell r="P72">
            <v>0</v>
          </cell>
          <cell r="Q72">
            <v>0</v>
          </cell>
          <cell r="R72">
            <v>0</v>
          </cell>
          <cell r="S72">
            <v>0</v>
          </cell>
          <cell r="T72">
            <v>0</v>
          </cell>
          <cell r="U72">
            <v>1</v>
          </cell>
          <cell r="V72">
            <v>0</v>
          </cell>
          <cell r="W72">
            <v>1</v>
          </cell>
          <cell r="X72">
            <v>0</v>
          </cell>
          <cell r="Y72">
            <v>0</v>
          </cell>
          <cell r="Z72">
            <v>0</v>
          </cell>
          <cell r="AA72">
            <v>0</v>
          </cell>
          <cell r="AB72">
            <v>0</v>
          </cell>
          <cell r="AC72">
            <v>0</v>
          </cell>
        </row>
        <row r="73">
          <cell r="B73" t="str">
            <v>本吉郡計</v>
          </cell>
          <cell r="C73">
            <v>464</v>
          </cell>
          <cell r="D73">
            <v>234</v>
          </cell>
          <cell r="E73">
            <v>230</v>
          </cell>
          <cell r="F73">
            <v>458</v>
          </cell>
          <cell r="G73">
            <v>229</v>
          </cell>
          <cell r="H73">
            <v>229</v>
          </cell>
          <cell r="I73">
            <v>0</v>
          </cell>
          <cell r="J73">
            <v>0</v>
          </cell>
          <cell r="K73">
            <v>0</v>
          </cell>
          <cell r="L73">
            <v>0</v>
          </cell>
          <cell r="M73">
            <v>0</v>
          </cell>
          <cell r="N73">
            <v>0</v>
          </cell>
          <cell r="O73">
            <v>2</v>
          </cell>
          <cell r="P73">
            <v>2</v>
          </cell>
          <cell r="Q73">
            <v>0</v>
          </cell>
          <cell r="R73">
            <v>2</v>
          </cell>
          <cell r="S73">
            <v>2</v>
          </cell>
          <cell r="T73">
            <v>0</v>
          </cell>
          <cell r="U73">
            <v>2</v>
          </cell>
          <cell r="V73">
            <v>1</v>
          </cell>
          <cell r="W73">
            <v>1</v>
          </cell>
          <cell r="X73">
            <v>0</v>
          </cell>
          <cell r="Y73">
            <v>0</v>
          </cell>
          <cell r="Z73">
            <v>0</v>
          </cell>
          <cell r="AA73">
            <v>0</v>
          </cell>
          <cell r="AB73">
            <v>0</v>
          </cell>
          <cell r="AC73">
            <v>0</v>
          </cell>
        </row>
        <row r="74">
          <cell r="B74" t="str">
            <v xml:space="preserve"> 志津川町</v>
          </cell>
          <cell r="C74">
            <v>160</v>
          </cell>
          <cell r="D74">
            <v>82</v>
          </cell>
          <cell r="E74">
            <v>78</v>
          </cell>
          <cell r="F74">
            <v>159</v>
          </cell>
          <cell r="G74">
            <v>81</v>
          </cell>
          <cell r="H74">
            <v>78</v>
          </cell>
          <cell r="I74">
            <v>0</v>
          </cell>
          <cell r="J74">
            <v>0</v>
          </cell>
          <cell r="K74">
            <v>0</v>
          </cell>
          <cell r="L74">
            <v>0</v>
          </cell>
          <cell r="M74">
            <v>0</v>
          </cell>
          <cell r="N74">
            <v>0</v>
          </cell>
          <cell r="O74">
            <v>0</v>
          </cell>
          <cell r="P74">
            <v>0</v>
          </cell>
          <cell r="Q74">
            <v>0</v>
          </cell>
          <cell r="R74">
            <v>0</v>
          </cell>
          <cell r="S74">
            <v>0</v>
          </cell>
          <cell r="T74">
            <v>0</v>
          </cell>
          <cell r="U74">
            <v>1</v>
          </cell>
          <cell r="V74">
            <v>1</v>
          </cell>
          <cell r="W74">
            <v>0</v>
          </cell>
          <cell r="X74">
            <v>0</v>
          </cell>
          <cell r="Y74">
            <v>0</v>
          </cell>
          <cell r="Z74">
            <v>0</v>
          </cell>
          <cell r="AA74">
            <v>0</v>
          </cell>
          <cell r="AB74">
            <v>0</v>
          </cell>
          <cell r="AC74">
            <v>0</v>
          </cell>
        </row>
        <row r="75">
          <cell r="B75" t="str">
            <v xml:space="preserve"> 本 吉 町</v>
          </cell>
          <cell r="C75">
            <v>120</v>
          </cell>
          <cell r="D75">
            <v>62</v>
          </cell>
          <cell r="E75">
            <v>58</v>
          </cell>
          <cell r="F75">
            <v>117</v>
          </cell>
          <cell r="G75">
            <v>59</v>
          </cell>
          <cell r="H75">
            <v>58</v>
          </cell>
          <cell r="I75">
            <v>0</v>
          </cell>
          <cell r="J75">
            <v>0</v>
          </cell>
          <cell r="K75">
            <v>0</v>
          </cell>
          <cell r="L75">
            <v>0</v>
          </cell>
          <cell r="M75">
            <v>0</v>
          </cell>
          <cell r="N75">
            <v>0</v>
          </cell>
          <cell r="O75">
            <v>2</v>
          </cell>
          <cell r="P75">
            <v>2</v>
          </cell>
          <cell r="Q75">
            <v>0</v>
          </cell>
          <cell r="R75">
            <v>1</v>
          </cell>
          <cell r="S75">
            <v>1</v>
          </cell>
          <cell r="T75">
            <v>0</v>
          </cell>
          <cell r="U75">
            <v>0</v>
          </cell>
          <cell r="V75">
            <v>0</v>
          </cell>
          <cell r="W75">
            <v>0</v>
          </cell>
          <cell r="X75">
            <v>0</v>
          </cell>
          <cell r="Y75">
            <v>0</v>
          </cell>
          <cell r="Z75">
            <v>0</v>
          </cell>
          <cell r="AA75">
            <v>0</v>
          </cell>
          <cell r="AB75">
            <v>0</v>
          </cell>
          <cell r="AC75">
            <v>0</v>
          </cell>
        </row>
        <row r="76">
          <cell r="B76" t="str">
            <v xml:space="preserve"> 唐 桑 町</v>
          </cell>
          <cell r="C76">
            <v>92</v>
          </cell>
          <cell r="D76">
            <v>44</v>
          </cell>
          <cell r="E76">
            <v>48</v>
          </cell>
          <cell r="F76">
            <v>90</v>
          </cell>
          <cell r="G76">
            <v>43</v>
          </cell>
          <cell r="H76">
            <v>47</v>
          </cell>
          <cell r="I76">
            <v>0</v>
          </cell>
          <cell r="J76">
            <v>0</v>
          </cell>
          <cell r="K76">
            <v>0</v>
          </cell>
          <cell r="L76">
            <v>0</v>
          </cell>
          <cell r="M76">
            <v>0</v>
          </cell>
          <cell r="N76">
            <v>0</v>
          </cell>
          <cell r="O76">
            <v>0</v>
          </cell>
          <cell r="P76">
            <v>0</v>
          </cell>
          <cell r="Q76">
            <v>0</v>
          </cell>
          <cell r="R76">
            <v>1</v>
          </cell>
          <cell r="S76">
            <v>1</v>
          </cell>
          <cell r="T76">
            <v>0</v>
          </cell>
          <cell r="U76">
            <v>1</v>
          </cell>
          <cell r="V76">
            <v>0</v>
          </cell>
          <cell r="W76">
            <v>1</v>
          </cell>
          <cell r="X76">
            <v>0</v>
          </cell>
          <cell r="Y76">
            <v>0</v>
          </cell>
          <cell r="Z76">
            <v>0</v>
          </cell>
          <cell r="AA76">
            <v>0</v>
          </cell>
          <cell r="AB76">
            <v>0</v>
          </cell>
          <cell r="AC76">
            <v>0</v>
          </cell>
        </row>
        <row r="77">
          <cell r="B77" t="str">
            <v xml:space="preserve"> 歌 津 町</v>
          </cell>
          <cell r="C77">
            <v>92</v>
          </cell>
          <cell r="D77">
            <v>46</v>
          </cell>
          <cell r="E77">
            <v>46</v>
          </cell>
          <cell r="F77">
            <v>92</v>
          </cell>
          <cell r="G77">
            <v>46</v>
          </cell>
          <cell r="H77">
            <v>46</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row>
      </sheetData>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高校ｸﾞﾗﾌ"/>
      <sheetName val="互換性レポート"/>
    </sheetNames>
    <sheetDataSet>
      <sheetData sheetId="0">
        <row r="3">
          <cell r="N3" t="str">
            <v>男</v>
          </cell>
          <cell r="O3" t="str">
            <v>女</v>
          </cell>
        </row>
        <row r="4">
          <cell r="L4">
            <v>30</v>
          </cell>
          <cell r="N4">
            <v>31503</v>
          </cell>
          <cell r="O4">
            <v>23760</v>
          </cell>
          <cell r="Q4">
            <v>23.576365187713311</v>
          </cell>
        </row>
        <row r="5">
          <cell r="L5">
            <v>35</v>
          </cell>
          <cell r="N5">
            <v>32462</v>
          </cell>
          <cell r="O5">
            <v>28380</v>
          </cell>
          <cell r="Q5">
            <v>23.600465477114042</v>
          </cell>
        </row>
        <row r="6">
          <cell r="L6">
            <v>40</v>
          </cell>
          <cell r="N6">
            <v>47764</v>
          </cell>
          <cell r="O6">
            <v>44768</v>
          </cell>
          <cell r="Q6">
            <v>25.36513157894737</v>
          </cell>
        </row>
        <row r="7">
          <cell r="L7">
            <v>45</v>
          </cell>
          <cell r="N7">
            <v>42749</v>
          </cell>
          <cell r="O7">
            <v>40710</v>
          </cell>
          <cell r="Q7">
            <v>21.49343291269637</v>
          </cell>
        </row>
        <row r="8">
          <cell r="L8">
            <v>50</v>
          </cell>
          <cell r="N8">
            <v>42211</v>
          </cell>
          <cell r="O8">
            <v>41220</v>
          </cell>
          <cell r="Q8">
            <v>19.836186400380409</v>
          </cell>
        </row>
        <row r="9">
          <cell r="L9">
            <v>55</v>
          </cell>
          <cell r="N9">
            <v>41132</v>
          </cell>
          <cell r="O9">
            <v>40261</v>
          </cell>
          <cell r="Q9">
            <v>18.659559834938101</v>
          </cell>
        </row>
        <row r="10">
          <cell r="L10">
            <v>60</v>
          </cell>
          <cell r="N10">
            <v>43155</v>
          </cell>
          <cell r="O10">
            <v>42232</v>
          </cell>
          <cell r="Q10">
            <v>18.522125813449023</v>
          </cell>
        </row>
        <row r="11">
          <cell r="L11" t="str">
            <v>元</v>
          </cell>
          <cell r="N11">
            <v>46697</v>
          </cell>
          <cell r="O11">
            <v>46280</v>
          </cell>
          <cell r="Q11">
            <v>19.017590509306608</v>
          </cell>
        </row>
        <row r="12">
          <cell r="L12">
            <v>2</v>
          </cell>
          <cell r="N12">
            <v>47255</v>
          </cell>
          <cell r="O12">
            <v>46819</v>
          </cell>
          <cell r="Q12">
            <v>19.024064711830132</v>
          </cell>
        </row>
        <row r="13">
          <cell r="L13">
            <v>3</v>
          </cell>
          <cell r="N13">
            <v>47480</v>
          </cell>
          <cell r="O13">
            <v>46618</v>
          </cell>
          <cell r="Q13">
            <v>18.65543219666931</v>
          </cell>
        </row>
        <row r="14">
          <cell r="L14">
            <v>4</v>
          </cell>
          <cell r="N14">
            <v>47491</v>
          </cell>
          <cell r="O14">
            <v>46239</v>
          </cell>
          <cell r="Q14">
            <v>18.33170350088011</v>
          </cell>
        </row>
        <row r="15">
          <cell r="L15">
            <v>5</v>
          </cell>
          <cell r="N15">
            <v>47341</v>
          </cell>
          <cell r="O15">
            <v>45555</v>
          </cell>
          <cell r="Q15">
            <v>17.902486028136444</v>
          </cell>
        </row>
        <row r="16">
          <cell r="L16">
            <v>6</v>
          </cell>
          <cell r="N16">
            <v>47150</v>
          </cell>
          <cell r="O16">
            <v>45471</v>
          </cell>
          <cell r="Q16">
            <v>17.578477889542608</v>
          </cell>
        </row>
        <row r="17">
          <cell r="L17">
            <v>7</v>
          </cell>
          <cell r="N17">
            <v>46725</v>
          </cell>
          <cell r="O17">
            <v>45273</v>
          </cell>
          <cell r="Q17">
            <v>17.141419787590834</v>
          </cell>
        </row>
        <row r="18">
          <cell r="L18">
            <v>8</v>
          </cell>
          <cell r="N18">
            <v>45531</v>
          </cell>
          <cell r="O18">
            <v>44735</v>
          </cell>
          <cell r="Q18">
            <v>16.862693816551467</v>
          </cell>
        </row>
        <row r="19">
          <cell r="L19">
            <v>9</v>
          </cell>
          <cell r="N19">
            <v>44123</v>
          </cell>
          <cell r="O19">
            <v>43947</v>
          </cell>
          <cell r="Q19">
            <v>16.237094395280234</v>
          </cell>
        </row>
        <row r="20">
          <cell r="L20">
            <v>10</v>
          </cell>
          <cell r="N20">
            <v>43484</v>
          </cell>
          <cell r="O20">
            <v>43265</v>
          </cell>
          <cell r="Q20">
            <v>15.923091042584435</v>
          </cell>
        </row>
        <row r="21">
          <cell r="L21">
            <v>11</v>
          </cell>
          <cell r="N21">
            <v>42971</v>
          </cell>
          <cell r="O21">
            <v>43021</v>
          </cell>
          <cell r="Q21">
            <v>15.862755949086884</v>
          </cell>
        </row>
        <row r="22">
          <cell r="L22">
            <v>12</v>
          </cell>
          <cell r="N22">
            <v>42620</v>
          </cell>
          <cell r="O22">
            <v>42373</v>
          </cell>
          <cell r="Q22">
            <v>15.833271236959762</v>
          </cell>
        </row>
        <row r="23">
          <cell r="L23">
            <v>13</v>
          </cell>
          <cell r="N23">
            <v>41321</v>
          </cell>
          <cell r="O23">
            <v>41084</v>
          </cell>
          <cell r="Q23">
            <v>15.460600375234522</v>
          </cell>
        </row>
        <row r="24">
          <cell r="L24">
            <v>14</v>
          </cell>
          <cell r="N24">
            <v>40266</v>
          </cell>
          <cell r="O24">
            <v>39456</v>
          </cell>
          <cell r="Q24">
            <v>15.096004544593827</v>
          </cell>
        </row>
        <row r="25">
          <cell r="L25">
            <v>15</v>
          </cell>
          <cell r="N25">
            <v>38956</v>
          </cell>
          <cell r="O25">
            <v>37956</v>
          </cell>
          <cell r="Q25">
            <v>14.7</v>
          </cell>
        </row>
        <row r="26">
          <cell r="L26">
            <v>16</v>
          </cell>
          <cell r="N26">
            <v>37770</v>
          </cell>
          <cell r="O26">
            <v>36717</v>
          </cell>
          <cell r="Q26">
            <v>14.3</v>
          </cell>
        </row>
        <row r="27">
          <cell r="L27">
            <v>17</v>
          </cell>
          <cell r="N27">
            <v>36319</v>
          </cell>
          <cell r="O27">
            <v>35458</v>
          </cell>
          <cell r="Q27">
            <v>14</v>
          </cell>
        </row>
        <row r="28">
          <cell r="L28">
            <v>18</v>
          </cell>
          <cell r="N28">
            <v>35040</v>
          </cell>
          <cell r="O28">
            <v>34097</v>
          </cell>
          <cell r="Q28">
            <v>13.7</v>
          </cell>
        </row>
        <row r="29">
          <cell r="L29">
            <v>19</v>
          </cell>
          <cell r="N29">
            <v>33850</v>
          </cell>
          <cell r="O29">
            <v>33268</v>
          </cell>
          <cell r="Q29">
            <v>13.5</v>
          </cell>
        </row>
        <row r="30">
          <cell r="L30">
            <v>20</v>
          </cell>
          <cell r="N30">
            <v>32984</v>
          </cell>
          <cell r="O30">
            <v>32551</v>
          </cell>
          <cell r="Q30">
            <v>13.5</v>
          </cell>
        </row>
        <row r="31">
          <cell r="L31">
            <v>21</v>
          </cell>
          <cell r="N31">
            <v>32202</v>
          </cell>
          <cell r="O31">
            <v>31846</v>
          </cell>
          <cell r="Q31">
            <v>13.5</v>
          </cell>
        </row>
        <row r="32">
          <cell r="L32">
            <v>22</v>
          </cell>
          <cell r="N32">
            <v>31935</v>
          </cell>
          <cell r="O32">
            <v>31512</v>
          </cell>
          <cell r="Q32">
            <v>13.594814656095993</v>
          </cell>
        </row>
        <row r="33">
          <cell r="L33">
            <v>23</v>
          </cell>
          <cell r="N33">
            <v>31547</v>
          </cell>
          <cell r="O33">
            <v>31008</v>
          </cell>
          <cell r="Q33">
            <v>13.516637856525497</v>
          </cell>
        </row>
        <row r="34">
          <cell r="L34">
            <v>24</v>
          </cell>
          <cell r="N34">
            <v>31496</v>
          </cell>
          <cell r="O34">
            <v>30928</v>
          </cell>
          <cell r="Q34">
            <v>13.488331892826276</v>
          </cell>
        </row>
        <row r="35">
          <cell r="L35">
            <v>25</v>
          </cell>
          <cell r="N35">
            <v>31145</v>
          </cell>
          <cell r="O35">
            <v>30427</v>
          </cell>
          <cell r="Q35">
            <v>13.359080060750705</v>
          </cell>
        </row>
        <row r="36">
          <cell r="L36">
            <v>26</v>
          </cell>
          <cell r="N36">
            <v>31100</v>
          </cell>
          <cell r="O36">
            <v>30483</v>
          </cell>
          <cell r="Q36">
            <v>13.466652088344631</v>
          </cell>
        </row>
        <row r="37">
          <cell r="L37">
            <v>27</v>
          </cell>
          <cell r="N37">
            <v>31083</v>
          </cell>
          <cell r="O37">
            <v>30283</v>
          </cell>
          <cell r="Q37">
            <v>13.354951033732318</v>
          </cell>
        </row>
        <row r="38">
          <cell r="L38">
            <v>28</v>
          </cell>
          <cell r="N38">
            <v>31088</v>
          </cell>
          <cell r="O38">
            <v>30257</v>
          </cell>
          <cell r="Q38">
            <v>13.464661984196663</v>
          </cell>
        </row>
        <row r="58">
          <cell r="A58" t="str">
            <v>普通科</v>
          </cell>
          <cell r="D58">
            <v>43508</v>
          </cell>
          <cell r="G58" t="str">
            <v>普通科</v>
          </cell>
          <cell r="H58">
            <v>1382</v>
          </cell>
          <cell r="I58">
            <v>88.93178893178893</v>
          </cell>
        </row>
        <row r="59">
          <cell r="A59" t="str">
            <v>工業</v>
          </cell>
          <cell r="D59">
            <v>4956</v>
          </cell>
          <cell r="G59" t="str">
            <v>工業</v>
          </cell>
          <cell r="H59">
            <v>172</v>
          </cell>
          <cell r="I59">
            <v>11.068211068211069</v>
          </cell>
        </row>
        <row r="60">
          <cell r="A60" t="str">
            <v>商業</v>
          </cell>
          <cell r="D60">
            <v>3570</v>
          </cell>
          <cell r="I60">
            <v>0</v>
          </cell>
        </row>
        <row r="61">
          <cell r="A61" t="str">
            <v>総合</v>
          </cell>
          <cell r="D61">
            <v>2621</v>
          </cell>
          <cell r="I61">
            <v>0</v>
          </cell>
        </row>
        <row r="62">
          <cell r="A62" t="str">
            <v>農業</v>
          </cell>
          <cell r="D62">
            <v>1930</v>
          </cell>
          <cell r="I62">
            <v>0</v>
          </cell>
        </row>
        <row r="63">
          <cell r="A63" t="str">
            <v>家庭</v>
          </cell>
          <cell r="D63">
            <v>626</v>
          </cell>
          <cell r="I63">
            <v>0</v>
          </cell>
        </row>
        <row r="64">
          <cell r="A64" t="str">
            <v>水産</v>
          </cell>
          <cell r="D64">
            <v>609</v>
          </cell>
          <cell r="I64">
            <v>0</v>
          </cell>
        </row>
        <row r="65">
          <cell r="A65" t="str">
            <v>福祉</v>
          </cell>
          <cell r="D65">
            <v>167</v>
          </cell>
          <cell r="I65">
            <v>0</v>
          </cell>
        </row>
        <row r="66">
          <cell r="A66" t="str">
            <v>看護</v>
          </cell>
          <cell r="D66">
            <v>120</v>
          </cell>
          <cell r="I66">
            <v>0</v>
          </cell>
        </row>
        <row r="67">
          <cell r="A67" t="str">
            <v>その他</v>
          </cell>
          <cell r="D67">
            <v>1587</v>
          </cell>
          <cell r="I67">
            <v>0</v>
          </cell>
        </row>
        <row r="68">
          <cell r="I68">
            <v>100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高校ｸﾞﾗﾌ"/>
      <sheetName val="互換性レポート"/>
    </sheetNames>
    <sheetDataSet>
      <sheetData sheetId="0">
        <row r="58">
          <cell r="A58" t="str">
            <v>普通科</v>
          </cell>
          <cell r="D58">
            <v>43508</v>
          </cell>
        </row>
        <row r="59">
          <cell r="A59" t="str">
            <v>工業</v>
          </cell>
          <cell r="D59">
            <v>4956</v>
          </cell>
        </row>
        <row r="60">
          <cell r="A60" t="str">
            <v>商業</v>
          </cell>
          <cell r="D60">
            <v>3570</v>
          </cell>
        </row>
        <row r="61">
          <cell r="A61" t="str">
            <v>総合</v>
          </cell>
          <cell r="D61">
            <v>2621</v>
          </cell>
        </row>
        <row r="62">
          <cell r="A62" t="str">
            <v>農業</v>
          </cell>
          <cell r="D62">
            <v>1930</v>
          </cell>
        </row>
        <row r="63">
          <cell r="A63" t="str">
            <v>家庭</v>
          </cell>
          <cell r="D63">
            <v>626</v>
          </cell>
        </row>
        <row r="64">
          <cell r="A64" t="str">
            <v>水産</v>
          </cell>
          <cell r="D64">
            <v>609</v>
          </cell>
        </row>
        <row r="65">
          <cell r="A65" t="str">
            <v>福祉</v>
          </cell>
          <cell r="D65">
            <v>167</v>
          </cell>
        </row>
        <row r="66">
          <cell r="A66" t="str">
            <v>看護</v>
          </cell>
          <cell r="D66">
            <v>120</v>
          </cell>
        </row>
        <row r="67">
          <cell r="A67" t="str">
            <v>その他</v>
          </cell>
          <cell r="D67">
            <v>1587</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援学校グラフ"/>
      <sheetName val="特殊学校データ"/>
    </sheetNames>
    <sheetDataSet>
      <sheetData sheetId="0">
        <row r="2">
          <cell r="T2" t="str">
            <v>盲学校</v>
          </cell>
          <cell r="V2" t="str">
            <v>聾学校</v>
          </cell>
          <cell r="X2" t="str">
            <v>養護学校</v>
          </cell>
          <cell r="Z2" t="str">
            <v>特別支援学校</v>
          </cell>
        </row>
        <row r="3">
          <cell r="AM3" t="str">
            <v>特別支援学校数</v>
          </cell>
        </row>
        <row r="4">
          <cell r="S4" t="str">
            <v>　昭和30</v>
          </cell>
          <cell r="T4">
            <v>153</v>
          </cell>
          <cell r="V4">
            <v>358</v>
          </cell>
          <cell r="X4" t="str">
            <v>…</v>
          </cell>
          <cell r="AM4">
            <v>2</v>
          </cell>
        </row>
        <row r="5">
          <cell r="S5" t="str">
            <v>　　　31</v>
          </cell>
          <cell r="T5">
            <v>162</v>
          </cell>
          <cell r="V5">
            <v>388</v>
          </cell>
          <cell r="X5" t="str">
            <v>…</v>
          </cell>
          <cell r="AM5">
            <v>2</v>
          </cell>
        </row>
        <row r="6">
          <cell r="S6" t="str">
            <v>　　　32</v>
          </cell>
          <cell r="T6">
            <v>175</v>
          </cell>
          <cell r="V6">
            <v>411</v>
          </cell>
          <cell r="X6" t="str">
            <v>…</v>
          </cell>
          <cell r="AM6">
            <v>2</v>
          </cell>
        </row>
        <row r="7">
          <cell r="S7" t="str">
            <v>　　　33</v>
          </cell>
          <cell r="T7">
            <v>179</v>
          </cell>
          <cell r="V7">
            <v>431</v>
          </cell>
          <cell r="X7" t="str">
            <v>…</v>
          </cell>
          <cell r="AM7">
            <v>2</v>
          </cell>
        </row>
        <row r="8">
          <cell r="S8" t="str">
            <v>　　　34</v>
          </cell>
          <cell r="T8">
            <v>183</v>
          </cell>
          <cell r="V8">
            <v>442</v>
          </cell>
          <cell r="X8" t="str">
            <v>…</v>
          </cell>
          <cell r="AM8">
            <v>2</v>
          </cell>
        </row>
        <row r="9">
          <cell r="S9" t="str">
            <v>　　　35</v>
          </cell>
          <cell r="T9">
            <v>174</v>
          </cell>
          <cell r="V9">
            <v>444</v>
          </cell>
          <cell r="X9" t="str">
            <v>…</v>
          </cell>
          <cell r="AM9">
            <v>2</v>
          </cell>
        </row>
        <row r="10">
          <cell r="S10" t="str">
            <v>　　　36</v>
          </cell>
          <cell r="T10">
            <v>158</v>
          </cell>
          <cell r="V10">
            <v>412</v>
          </cell>
          <cell r="X10">
            <v>71</v>
          </cell>
          <cell r="AM10">
            <v>3</v>
          </cell>
        </row>
        <row r="11">
          <cell r="S11" t="str">
            <v>　　　37</v>
          </cell>
          <cell r="T11">
            <v>155</v>
          </cell>
          <cell r="V11">
            <v>436</v>
          </cell>
          <cell r="X11">
            <v>108</v>
          </cell>
          <cell r="AM11">
            <v>4</v>
          </cell>
        </row>
        <row r="12">
          <cell r="S12" t="str">
            <v>　　　38</v>
          </cell>
          <cell r="T12">
            <v>151</v>
          </cell>
          <cell r="V12">
            <v>417</v>
          </cell>
          <cell r="X12">
            <v>126</v>
          </cell>
          <cell r="AM12">
            <v>5</v>
          </cell>
        </row>
        <row r="13">
          <cell r="S13" t="str">
            <v>　　　39</v>
          </cell>
          <cell r="T13">
            <v>147</v>
          </cell>
          <cell r="V13">
            <v>409</v>
          </cell>
          <cell r="X13">
            <v>126</v>
          </cell>
          <cell r="AM13">
            <v>5</v>
          </cell>
        </row>
        <row r="14">
          <cell r="S14" t="str">
            <v>　　　40</v>
          </cell>
          <cell r="T14">
            <v>158</v>
          </cell>
          <cell r="V14">
            <v>405</v>
          </cell>
          <cell r="X14">
            <v>126</v>
          </cell>
          <cell r="AM14">
            <v>5</v>
          </cell>
        </row>
        <row r="15">
          <cell r="S15" t="str">
            <v>　　　41</v>
          </cell>
          <cell r="T15">
            <v>157</v>
          </cell>
          <cell r="V15">
            <v>420</v>
          </cell>
          <cell r="X15">
            <v>131</v>
          </cell>
          <cell r="AM15">
            <v>5</v>
          </cell>
        </row>
        <row r="16">
          <cell r="S16" t="str">
            <v>　　　42</v>
          </cell>
          <cell r="T16">
            <v>160</v>
          </cell>
          <cell r="V16">
            <v>409</v>
          </cell>
          <cell r="X16">
            <v>200</v>
          </cell>
          <cell r="AM16">
            <v>6</v>
          </cell>
        </row>
        <row r="17">
          <cell r="S17" t="str">
            <v>　　　43</v>
          </cell>
          <cell r="T17">
            <v>161</v>
          </cell>
          <cell r="V17">
            <v>397</v>
          </cell>
          <cell r="X17">
            <v>424</v>
          </cell>
          <cell r="AM17">
            <v>9</v>
          </cell>
        </row>
        <row r="18">
          <cell r="S18" t="str">
            <v>　　　44</v>
          </cell>
          <cell r="T18">
            <v>160</v>
          </cell>
          <cell r="V18">
            <v>393</v>
          </cell>
          <cell r="X18">
            <v>441</v>
          </cell>
          <cell r="AM18">
            <v>9</v>
          </cell>
        </row>
        <row r="19">
          <cell r="S19" t="str">
            <v>　　　45</v>
          </cell>
          <cell r="T19">
            <v>148</v>
          </cell>
          <cell r="V19">
            <v>377</v>
          </cell>
          <cell r="X19">
            <v>498</v>
          </cell>
          <cell r="AM19">
            <v>9</v>
          </cell>
        </row>
        <row r="20">
          <cell r="S20" t="str">
            <v>　　　46</v>
          </cell>
          <cell r="T20">
            <v>143</v>
          </cell>
          <cell r="V20">
            <v>354</v>
          </cell>
          <cell r="X20">
            <v>538</v>
          </cell>
          <cell r="AM20">
            <v>9</v>
          </cell>
        </row>
        <row r="21">
          <cell r="S21" t="str">
            <v>　　　47</v>
          </cell>
          <cell r="T21">
            <v>156</v>
          </cell>
          <cell r="V21">
            <v>358</v>
          </cell>
          <cell r="X21">
            <v>616</v>
          </cell>
          <cell r="AM21">
            <v>9</v>
          </cell>
        </row>
        <row r="22">
          <cell r="S22" t="str">
            <v>　　　48</v>
          </cell>
          <cell r="T22">
            <v>146</v>
          </cell>
          <cell r="V22">
            <v>363</v>
          </cell>
          <cell r="X22">
            <v>806</v>
          </cell>
          <cell r="AM22">
            <v>10</v>
          </cell>
        </row>
        <row r="23">
          <cell r="S23" t="str">
            <v>　　　49</v>
          </cell>
          <cell r="T23">
            <v>144</v>
          </cell>
          <cell r="V23">
            <v>354</v>
          </cell>
          <cell r="X23">
            <v>911</v>
          </cell>
          <cell r="AM23">
            <v>12</v>
          </cell>
        </row>
        <row r="24">
          <cell r="S24" t="str">
            <v>　　　50</v>
          </cell>
          <cell r="T24">
            <v>143</v>
          </cell>
          <cell r="V24">
            <v>336</v>
          </cell>
          <cell r="X24">
            <v>943</v>
          </cell>
          <cell r="AM24">
            <v>12</v>
          </cell>
        </row>
        <row r="25">
          <cell r="S25" t="str">
            <v>　　　51</v>
          </cell>
          <cell r="T25">
            <v>147</v>
          </cell>
          <cell r="V25">
            <v>315</v>
          </cell>
          <cell r="X25">
            <v>925</v>
          </cell>
          <cell r="AM25">
            <v>12</v>
          </cell>
        </row>
        <row r="26">
          <cell r="S26" t="str">
            <v>　　　52</v>
          </cell>
          <cell r="T26">
            <v>143</v>
          </cell>
          <cell r="V26">
            <v>303</v>
          </cell>
          <cell r="X26">
            <v>955</v>
          </cell>
          <cell r="AM26">
            <v>12</v>
          </cell>
        </row>
        <row r="27">
          <cell r="S27" t="str">
            <v>　　　53</v>
          </cell>
          <cell r="T27">
            <v>142</v>
          </cell>
          <cell r="V27">
            <v>296</v>
          </cell>
          <cell r="X27">
            <v>1147</v>
          </cell>
          <cell r="AM27">
            <v>14</v>
          </cell>
        </row>
        <row r="28">
          <cell r="M28" t="str">
            <v>幼稚部</v>
          </cell>
          <cell r="N28" t="str">
            <v>小学部</v>
          </cell>
          <cell r="O28" t="str">
            <v>中学部</v>
          </cell>
          <cell r="P28" t="str">
            <v>高等部</v>
          </cell>
          <cell r="S28" t="str">
            <v>　　　54</v>
          </cell>
          <cell r="T28">
            <v>148</v>
          </cell>
          <cell r="V28">
            <v>284</v>
          </cell>
          <cell r="X28">
            <v>1339</v>
          </cell>
          <cell r="AM28">
            <v>17</v>
          </cell>
        </row>
        <row r="29">
          <cell r="L29" t="str">
            <v>S45</v>
          </cell>
          <cell r="M29">
            <v>35</v>
          </cell>
          <cell r="N29">
            <v>421</v>
          </cell>
          <cell r="O29">
            <v>289</v>
          </cell>
          <cell r="P29">
            <v>278</v>
          </cell>
          <cell r="S29" t="str">
            <v>　　　55</v>
          </cell>
          <cell r="T29">
            <v>148</v>
          </cell>
          <cell r="V29">
            <v>254</v>
          </cell>
          <cell r="X29">
            <v>1340</v>
          </cell>
          <cell r="AM29">
            <v>18</v>
          </cell>
        </row>
        <row r="30">
          <cell r="L30">
            <v>50</v>
          </cell>
          <cell r="M30">
            <v>39</v>
          </cell>
          <cell r="N30">
            <v>607</v>
          </cell>
          <cell r="O30">
            <v>362</v>
          </cell>
          <cell r="P30">
            <v>414</v>
          </cell>
          <cell r="S30" t="str">
            <v>　　　56</v>
          </cell>
          <cell r="T30">
            <v>141</v>
          </cell>
          <cell r="V30">
            <v>238</v>
          </cell>
          <cell r="X30">
            <v>1373</v>
          </cell>
          <cell r="AM30">
            <v>18</v>
          </cell>
        </row>
        <row r="31">
          <cell r="L31">
            <v>55</v>
          </cell>
          <cell r="M31">
            <v>32</v>
          </cell>
          <cell r="N31">
            <v>844</v>
          </cell>
          <cell r="O31">
            <v>504</v>
          </cell>
          <cell r="P31">
            <v>362</v>
          </cell>
          <cell r="S31" t="str">
            <v>　　　57</v>
          </cell>
          <cell r="T31">
            <v>130</v>
          </cell>
          <cell r="V31">
            <v>216</v>
          </cell>
          <cell r="X31">
            <v>1380</v>
          </cell>
          <cell r="AM31">
            <v>19</v>
          </cell>
        </row>
        <row r="32">
          <cell r="L32">
            <v>60</v>
          </cell>
          <cell r="M32">
            <v>26</v>
          </cell>
          <cell r="N32">
            <v>681</v>
          </cell>
          <cell r="O32">
            <v>554</v>
          </cell>
          <cell r="P32">
            <v>374</v>
          </cell>
          <cell r="S32" t="str">
            <v>　　　58</v>
          </cell>
          <cell r="T32">
            <v>122</v>
          </cell>
          <cell r="V32">
            <v>197</v>
          </cell>
          <cell r="X32">
            <v>1349</v>
          </cell>
          <cell r="AM32">
            <v>19</v>
          </cell>
        </row>
        <row r="33">
          <cell r="L33" t="str">
            <v>H2</v>
          </cell>
          <cell r="M33">
            <v>31</v>
          </cell>
          <cell r="N33">
            <v>689</v>
          </cell>
          <cell r="O33">
            <v>433</v>
          </cell>
          <cell r="P33">
            <v>563</v>
          </cell>
          <cell r="S33" t="str">
            <v>　　　59</v>
          </cell>
          <cell r="T33">
            <v>116</v>
          </cell>
          <cell r="V33">
            <v>185</v>
          </cell>
          <cell r="X33">
            <v>1318</v>
          </cell>
          <cell r="AM33">
            <v>19</v>
          </cell>
        </row>
        <row r="34">
          <cell r="L34">
            <v>7</v>
          </cell>
          <cell r="M34">
            <v>19</v>
          </cell>
          <cell r="N34">
            <v>589</v>
          </cell>
          <cell r="O34">
            <v>412</v>
          </cell>
          <cell r="P34">
            <v>712</v>
          </cell>
          <cell r="S34" t="str">
            <v>　　　60</v>
          </cell>
          <cell r="T34">
            <v>112</v>
          </cell>
          <cell r="V34">
            <v>185</v>
          </cell>
          <cell r="X34">
            <v>1338</v>
          </cell>
          <cell r="AM34">
            <v>20</v>
          </cell>
        </row>
        <row r="35">
          <cell r="L35">
            <v>12</v>
          </cell>
          <cell r="M35">
            <v>13</v>
          </cell>
          <cell r="N35">
            <v>490</v>
          </cell>
          <cell r="O35">
            <v>389</v>
          </cell>
          <cell r="P35">
            <v>874</v>
          </cell>
          <cell r="S35" t="str">
            <v>　　　61</v>
          </cell>
          <cell r="T35">
            <v>113</v>
          </cell>
          <cell r="V35">
            <v>184</v>
          </cell>
          <cell r="X35">
            <v>1321</v>
          </cell>
          <cell r="AM35">
            <v>20</v>
          </cell>
        </row>
        <row r="36">
          <cell r="L36">
            <v>17</v>
          </cell>
          <cell r="M36">
            <v>18</v>
          </cell>
          <cell r="N36">
            <v>534</v>
          </cell>
          <cell r="O36">
            <v>397</v>
          </cell>
          <cell r="P36">
            <v>1017</v>
          </cell>
          <cell r="S36" t="str">
            <v>　　　62</v>
          </cell>
          <cell r="T36">
            <v>111</v>
          </cell>
          <cell r="V36">
            <v>186</v>
          </cell>
          <cell r="X36">
            <v>1302</v>
          </cell>
          <cell r="AM36">
            <v>20</v>
          </cell>
        </row>
        <row r="37">
          <cell r="L37">
            <v>18</v>
          </cell>
          <cell r="M37">
            <v>16</v>
          </cell>
          <cell r="N37">
            <v>563</v>
          </cell>
          <cell r="O37">
            <v>406</v>
          </cell>
          <cell r="P37">
            <v>1028</v>
          </cell>
          <cell r="S37" t="str">
            <v>　　　63</v>
          </cell>
          <cell r="T37">
            <v>109</v>
          </cell>
          <cell r="V37">
            <v>179</v>
          </cell>
          <cell r="X37">
            <v>1308</v>
          </cell>
          <cell r="AM37">
            <v>20</v>
          </cell>
        </row>
        <row r="38">
          <cell r="L38">
            <v>19</v>
          </cell>
          <cell r="M38">
            <v>25</v>
          </cell>
          <cell r="N38">
            <v>583</v>
          </cell>
          <cell r="O38">
            <v>403</v>
          </cell>
          <cell r="P38">
            <v>1079</v>
          </cell>
          <cell r="S38" t="str">
            <v>　平成元年</v>
          </cell>
          <cell r="T38">
            <v>108</v>
          </cell>
          <cell r="V38">
            <v>189</v>
          </cell>
          <cell r="X38">
            <v>1350</v>
          </cell>
          <cell r="AM38">
            <v>21</v>
          </cell>
        </row>
        <row r="39">
          <cell r="L39">
            <v>20</v>
          </cell>
          <cell r="M39">
            <v>24</v>
          </cell>
          <cell r="N39">
            <v>603</v>
          </cell>
          <cell r="O39">
            <v>411</v>
          </cell>
          <cell r="P39">
            <v>1087</v>
          </cell>
          <cell r="S39" t="str">
            <v>　平成2</v>
          </cell>
          <cell r="T39">
            <v>102</v>
          </cell>
          <cell r="V39">
            <v>173</v>
          </cell>
          <cell r="X39">
            <v>1441</v>
          </cell>
          <cell r="AM39">
            <v>21</v>
          </cell>
        </row>
        <row r="40">
          <cell r="L40">
            <v>21</v>
          </cell>
          <cell r="M40">
            <v>32</v>
          </cell>
          <cell r="N40">
            <v>623</v>
          </cell>
          <cell r="O40">
            <v>456</v>
          </cell>
          <cell r="P40">
            <v>1122</v>
          </cell>
          <cell r="S40" t="str">
            <v>　　　３</v>
          </cell>
          <cell r="T40">
            <v>93</v>
          </cell>
          <cell r="V40">
            <v>168</v>
          </cell>
          <cell r="X40">
            <v>1484</v>
          </cell>
          <cell r="AM40">
            <v>21</v>
          </cell>
        </row>
        <row r="41">
          <cell r="L41">
            <v>22</v>
          </cell>
          <cell r="M41">
            <v>23</v>
          </cell>
          <cell r="N41">
            <v>637</v>
          </cell>
          <cell r="O41">
            <v>472</v>
          </cell>
          <cell r="P41">
            <v>1157</v>
          </cell>
          <cell r="S41" t="str">
            <v>　　　４</v>
          </cell>
          <cell r="T41">
            <v>91</v>
          </cell>
          <cell r="V41">
            <v>179</v>
          </cell>
          <cell r="X41">
            <v>1487</v>
          </cell>
          <cell r="AM41">
            <v>21</v>
          </cell>
        </row>
        <row r="42">
          <cell r="L42">
            <v>23</v>
          </cell>
          <cell r="M42">
            <v>26</v>
          </cell>
          <cell r="N42">
            <v>659</v>
          </cell>
          <cell r="O42">
            <v>500</v>
          </cell>
          <cell r="P42">
            <v>1182</v>
          </cell>
          <cell r="S42" t="str">
            <v>　　　５</v>
          </cell>
          <cell r="T42">
            <v>82</v>
          </cell>
          <cell r="V42">
            <v>169</v>
          </cell>
          <cell r="X42">
            <v>1489</v>
          </cell>
          <cell r="AM42">
            <v>21</v>
          </cell>
        </row>
        <row r="43">
          <cell r="L43">
            <v>24</v>
          </cell>
          <cell r="M43">
            <v>24</v>
          </cell>
          <cell r="N43">
            <v>640</v>
          </cell>
          <cell r="O43">
            <v>513</v>
          </cell>
          <cell r="P43">
            <v>1256</v>
          </cell>
          <cell r="S43" t="str">
            <v>　　　６</v>
          </cell>
          <cell r="T43">
            <v>83</v>
          </cell>
          <cell r="V43">
            <v>163</v>
          </cell>
          <cell r="X43">
            <v>1505</v>
          </cell>
          <cell r="AM43">
            <v>20</v>
          </cell>
        </row>
        <row r="44">
          <cell r="L44">
            <v>25</v>
          </cell>
          <cell r="M44">
            <v>23</v>
          </cell>
          <cell r="N44">
            <v>648</v>
          </cell>
          <cell r="O44">
            <v>496</v>
          </cell>
          <cell r="P44">
            <v>1307</v>
          </cell>
          <cell r="S44" t="str">
            <v>　　　7</v>
          </cell>
          <cell r="T44">
            <v>77</v>
          </cell>
          <cell r="V44">
            <v>153</v>
          </cell>
          <cell r="X44">
            <v>1502</v>
          </cell>
          <cell r="AM44">
            <v>20</v>
          </cell>
        </row>
        <row r="45">
          <cell r="L45">
            <v>26</v>
          </cell>
          <cell r="M45">
            <v>23</v>
          </cell>
          <cell r="N45">
            <v>655</v>
          </cell>
          <cell r="O45">
            <v>496</v>
          </cell>
          <cell r="P45">
            <v>1384</v>
          </cell>
          <cell r="S45" t="str">
            <v>　　　８</v>
          </cell>
          <cell r="T45">
            <v>74</v>
          </cell>
          <cell r="V45">
            <v>164</v>
          </cell>
          <cell r="X45">
            <v>1512</v>
          </cell>
          <cell r="AM45">
            <v>20</v>
          </cell>
        </row>
        <row r="46">
          <cell r="L46">
            <v>27</v>
          </cell>
          <cell r="M46">
            <v>20</v>
          </cell>
          <cell r="N46">
            <v>633</v>
          </cell>
          <cell r="O46">
            <v>522</v>
          </cell>
          <cell r="P46">
            <v>1385</v>
          </cell>
          <cell r="S46">
            <v>9</v>
          </cell>
          <cell r="T46">
            <v>64</v>
          </cell>
          <cell r="V46">
            <v>161</v>
          </cell>
          <cell r="X46">
            <v>1484</v>
          </cell>
          <cell r="AM46">
            <v>20</v>
          </cell>
        </row>
        <row r="47">
          <cell r="L47">
            <v>28</v>
          </cell>
          <cell r="M47">
            <v>22</v>
          </cell>
          <cell r="N47">
            <v>611</v>
          </cell>
          <cell r="O47">
            <v>543</v>
          </cell>
          <cell r="P47">
            <v>1352</v>
          </cell>
          <cell r="S47" t="str">
            <v>平成10</v>
          </cell>
          <cell r="T47">
            <v>70</v>
          </cell>
          <cell r="V47">
            <v>140</v>
          </cell>
          <cell r="X47">
            <v>1515</v>
          </cell>
          <cell r="AM47">
            <v>20</v>
          </cell>
        </row>
        <row r="48">
          <cell r="S48" t="str">
            <v>　　　11</v>
          </cell>
          <cell r="T48">
            <v>63</v>
          </cell>
          <cell r="V48">
            <v>122</v>
          </cell>
          <cell r="X48">
            <v>1564</v>
          </cell>
          <cell r="AM48">
            <v>20</v>
          </cell>
        </row>
        <row r="49">
          <cell r="S49" t="str">
            <v>　　　12</v>
          </cell>
          <cell r="T49">
            <v>61</v>
          </cell>
          <cell r="V49">
            <v>119</v>
          </cell>
          <cell r="X49">
            <v>1586</v>
          </cell>
          <cell r="AM49">
            <v>20</v>
          </cell>
        </row>
        <row r="50">
          <cell r="S50" t="str">
            <v>　　　13</v>
          </cell>
          <cell r="T50">
            <v>58</v>
          </cell>
          <cell r="V50">
            <v>129</v>
          </cell>
          <cell r="X50">
            <v>1622</v>
          </cell>
          <cell r="AM50">
            <v>21</v>
          </cell>
        </row>
        <row r="51">
          <cell r="S51" t="str">
            <v>　　　14</v>
          </cell>
          <cell r="T51">
            <v>59</v>
          </cell>
          <cell r="V51">
            <v>131</v>
          </cell>
          <cell r="X51">
            <v>1657</v>
          </cell>
          <cell r="AM51">
            <v>21</v>
          </cell>
        </row>
        <row r="52">
          <cell r="S52" t="str">
            <v>　　　15</v>
          </cell>
          <cell r="T52">
            <v>64</v>
          </cell>
          <cell r="V52">
            <v>129</v>
          </cell>
          <cell r="X52">
            <v>1722</v>
          </cell>
          <cell r="AM52">
            <v>22</v>
          </cell>
        </row>
        <row r="53">
          <cell r="S53">
            <v>16</v>
          </cell>
          <cell r="T53">
            <v>69</v>
          </cell>
          <cell r="V53">
            <v>127</v>
          </cell>
          <cell r="X53">
            <v>1728</v>
          </cell>
          <cell r="AM53">
            <v>22</v>
          </cell>
        </row>
        <row r="54">
          <cell r="S54">
            <v>17</v>
          </cell>
          <cell r="T54">
            <v>81</v>
          </cell>
          <cell r="V54">
            <v>131</v>
          </cell>
          <cell r="X54">
            <v>1754</v>
          </cell>
          <cell r="AM54">
            <v>22</v>
          </cell>
        </row>
        <row r="55">
          <cell r="S55">
            <v>18</v>
          </cell>
          <cell r="T55">
            <v>84</v>
          </cell>
          <cell r="V55">
            <v>125</v>
          </cell>
          <cell r="X55">
            <v>1804</v>
          </cell>
          <cell r="AM55">
            <v>22</v>
          </cell>
        </row>
        <row r="56">
          <cell r="S56">
            <v>19</v>
          </cell>
          <cell r="Z56">
            <v>2090</v>
          </cell>
          <cell r="AM56">
            <v>22</v>
          </cell>
        </row>
        <row r="57">
          <cell r="S57">
            <v>20</v>
          </cell>
          <cell r="Z57">
            <v>2125</v>
          </cell>
          <cell r="AM57">
            <v>22</v>
          </cell>
        </row>
        <row r="58">
          <cell r="S58">
            <v>21</v>
          </cell>
          <cell r="Z58">
            <v>2233</v>
          </cell>
          <cell r="AM58">
            <v>22</v>
          </cell>
        </row>
        <row r="59">
          <cell r="S59">
            <v>22</v>
          </cell>
          <cell r="Z59">
            <v>2289</v>
          </cell>
          <cell r="AM59">
            <v>22</v>
          </cell>
        </row>
        <row r="60">
          <cell r="S60">
            <v>23</v>
          </cell>
          <cell r="Z60">
            <v>2367</v>
          </cell>
          <cell r="AM60">
            <v>23</v>
          </cell>
        </row>
        <row r="61">
          <cell r="S61">
            <v>24</v>
          </cell>
          <cell r="Z61">
            <v>2433</v>
          </cell>
          <cell r="AM61">
            <v>23</v>
          </cell>
        </row>
        <row r="62">
          <cell r="S62">
            <v>25</v>
          </cell>
          <cell r="Z62">
            <v>2474</v>
          </cell>
          <cell r="AM62">
            <v>23</v>
          </cell>
        </row>
        <row r="63">
          <cell r="S63">
            <v>26</v>
          </cell>
          <cell r="Z63">
            <v>2558</v>
          </cell>
          <cell r="AM63">
            <v>24</v>
          </cell>
        </row>
        <row r="64">
          <cell r="S64">
            <v>27</v>
          </cell>
          <cell r="Z64">
            <v>2560</v>
          </cell>
          <cell r="AM64">
            <v>24</v>
          </cell>
        </row>
        <row r="65">
          <cell r="S65">
            <v>28</v>
          </cell>
          <cell r="Z65">
            <v>2528</v>
          </cell>
          <cell r="AM65">
            <v>25</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156"/>
  <sheetViews>
    <sheetView showGridLines="0" tabSelected="1" zoomScale="75" zoomScaleNormal="75" zoomScaleSheetLayoutView="75" zoomScalePageLayoutView="80" workbookViewId="0">
      <selection activeCell="A2" sqref="A2"/>
    </sheetView>
  </sheetViews>
  <sheetFormatPr defaultColWidth="9" defaultRowHeight="13.5"/>
  <cols>
    <col min="1" max="1" width="9" style="17"/>
    <col min="2" max="2" width="4.375" style="17" customWidth="1"/>
    <col min="3" max="3" width="6.625" style="17" customWidth="1"/>
    <col min="4" max="4" width="8.875" style="17" customWidth="1"/>
    <col min="5" max="5" width="8.625" style="17" customWidth="1"/>
    <col min="6" max="6" width="8.375" style="17" customWidth="1"/>
    <col min="7" max="7" width="10.625" style="17" customWidth="1"/>
    <col min="8" max="8" width="8.25" style="17" customWidth="1"/>
    <col min="9" max="9" width="8.625" style="17" customWidth="1"/>
    <col min="10" max="10" width="8.375" style="17" customWidth="1"/>
    <col min="11" max="11" width="8" style="17" customWidth="1"/>
    <col min="12" max="12" width="8.75" style="17" customWidth="1"/>
    <col min="13" max="14" width="8.125" style="17" customWidth="1"/>
    <col min="15" max="16" width="9" style="17"/>
    <col min="17" max="17" width="6.625" style="17" customWidth="1"/>
    <col min="18" max="18" width="4.125" style="17" customWidth="1"/>
    <col min="19" max="19" width="9" style="17"/>
    <col min="20" max="20" width="8.75" style="17" customWidth="1"/>
    <col min="21" max="21" width="8" style="17" customWidth="1"/>
    <col min="22" max="22" width="6.625" style="17" customWidth="1"/>
    <col min="23" max="24" width="7" style="17" customWidth="1"/>
    <col min="25" max="16384" width="9" style="17"/>
  </cols>
  <sheetData>
    <row r="1" spans="1:15" ht="25.5" customHeight="1">
      <c r="A1" s="22" t="s">
        <v>322</v>
      </c>
    </row>
    <row r="2" spans="1:15" ht="21" customHeight="1">
      <c r="A2" s="23"/>
    </row>
    <row r="3" spans="1:15" s="25" customFormat="1" ht="40.5" customHeight="1">
      <c r="A3" s="444" t="s">
        <v>2</v>
      </c>
      <c r="B3" s="444"/>
      <c r="C3" s="444"/>
      <c r="D3" s="444"/>
      <c r="E3" s="444"/>
      <c r="F3" s="444"/>
      <c r="G3" s="444"/>
      <c r="H3" s="444"/>
      <c r="I3" s="444"/>
      <c r="J3" s="444"/>
      <c r="K3" s="444"/>
      <c r="L3" s="444"/>
      <c r="M3" s="444"/>
      <c r="N3" s="444"/>
    </row>
    <row r="4" spans="1:15" s="25" customFormat="1" ht="30" customHeight="1">
      <c r="A4" s="445" t="s">
        <v>165</v>
      </c>
      <c r="B4" s="446"/>
      <c r="C4" s="451" t="s">
        <v>42</v>
      </c>
      <c r="D4" s="446"/>
      <c r="E4" s="451" t="s">
        <v>43</v>
      </c>
      <c r="F4" s="446"/>
      <c r="G4" s="451" t="s">
        <v>44</v>
      </c>
      <c r="H4" s="446"/>
      <c r="I4" s="451" t="s">
        <v>35</v>
      </c>
      <c r="J4" s="446"/>
      <c r="K4" s="451" t="s">
        <v>36</v>
      </c>
      <c r="L4" s="446"/>
      <c r="M4" s="451" t="s">
        <v>37</v>
      </c>
      <c r="N4" s="445"/>
    </row>
    <row r="5" spans="1:15" s="25" customFormat="1" ht="30" customHeight="1">
      <c r="A5" s="447"/>
      <c r="B5" s="448"/>
      <c r="C5" s="29"/>
      <c r="D5" s="30"/>
      <c r="E5" s="29"/>
      <c r="F5" s="30"/>
      <c r="G5" s="29"/>
      <c r="H5" s="30"/>
      <c r="I5" s="29"/>
      <c r="J5" s="30"/>
      <c r="K5" s="452" t="s">
        <v>162</v>
      </c>
      <c r="L5" s="453"/>
      <c r="M5" s="452" t="s">
        <v>163</v>
      </c>
      <c r="N5" s="454"/>
    </row>
    <row r="6" spans="1:15" s="25" customFormat="1" ht="22.5" customHeight="1">
      <c r="A6" s="447"/>
      <c r="B6" s="448"/>
      <c r="C6" s="29"/>
      <c r="D6" s="32" t="s">
        <v>45</v>
      </c>
      <c r="E6" s="29"/>
      <c r="F6" s="32" t="s">
        <v>45</v>
      </c>
      <c r="G6" s="29"/>
      <c r="H6" s="32" t="s">
        <v>45</v>
      </c>
      <c r="I6" s="29"/>
      <c r="J6" s="32" t="s">
        <v>45</v>
      </c>
      <c r="K6" s="29"/>
      <c r="L6" s="32" t="s">
        <v>45</v>
      </c>
      <c r="M6" s="29"/>
      <c r="N6" s="27" t="s">
        <v>45</v>
      </c>
    </row>
    <row r="7" spans="1:15" s="25" customFormat="1" ht="22.5" customHeight="1">
      <c r="A7" s="449"/>
      <c r="B7" s="450"/>
      <c r="C7" s="33"/>
      <c r="D7" s="34" t="s">
        <v>91</v>
      </c>
      <c r="E7" s="33"/>
      <c r="F7" s="34" t="s">
        <v>92</v>
      </c>
      <c r="G7" s="33"/>
      <c r="H7" s="34" t="s">
        <v>92</v>
      </c>
      <c r="I7" s="33"/>
      <c r="J7" s="34" t="s">
        <v>92</v>
      </c>
      <c r="K7" s="33"/>
      <c r="L7" s="34" t="s">
        <v>91</v>
      </c>
      <c r="M7" s="33"/>
      <c r="N7" s="35" t="s">
        <v>91</v>
      </c>
    </row>
    <row r="8" spans="1:15" s="25" customFormat="1" ht="24" customHeight="1">
      <c r="A8" s="30"/>
      <c r="B8" s="30"/>
      <c r="C8" s="36" t="s">
        <v>46</v>
      </c>
      <c r="D8" s="9" t="s">
        <v>134</v>
      </c>
      <c r="E8" s="18" t="s">
        <v>47</v>
      </c>
      <c r="F8" s="18" t="s">
        <v>48</v>
      </c>
      <c r="G8" s="18" t="s">
        <v>94</v>
      </c>
      <c r="H8" s="18" t="s">
        <v>48</v>
      </c>
      <c r="I8" s="18" t="s">
        <v>86</v>
      </c>
      <c r="J8" s="18" t="s">
        <v>48</v>
      </c>
      <c r="K8" s="37" t="s">
        <v>49</v>
      </c>
      <c r="L8" s="37" t="s">
        <v>49</v>
      </c>
      <c r="M8" s="18" t="s">
        <v>49</v>
      </c>
      <c r="N8" s="18" t="s">
        <v>49</v>
      </c>
    </row>
    <row r="9" spans="1:15" ht="24" customHeight="1">
      <c r="A9" s="9" t="s">
        <v>153</v>
      </c>
      <c r="B9" s="38">
        <v>23</v>
      </c>
      <c r="C9" s="29">
        <v>449</v>
      </c>
      <c r="D9" s="241">
        <v>-6</v>
      </c>
      <c r="E9" s="44">
        <v>5396</v>
      </c>
      <c r="F9" s="40">
        <v>-1.8</v>
      </c>
      <c r="G9" s="44">
        <v>125638</v>
      </c>
      <c r="H9" s="40">
        <v>-2.5</v>
      </c>
      <c r="I9" s="44">
        <v>8179</v>
      </c>
      <c r="J9" s="41">
        <v>-0.9</v>
      </c>
      <c r="K9" s="42">
        <v>23.3</v>
      </c>
      <c r="L9" s="40">
        <v>-0.19999999999999929</v>
      </c>
      <c r="M9" s="45">
        <v>15.4</v>
      </c>
      <c r="N9" s="40">
        <v>-0.19999999999999929</v>
      </c>
      <c r="O9" s="9"/>
    </row>
    <row r="10" spans="1:15" ht="24" customHeight="1">
      <c r="A10" s="43"/>
      <c r="B10" s="38">
        <v>24</v>
      </c>
      <c r="C10" s="46">
        <v>438</v>
      </c>
      <c r="D10" s="241">
        <v>-11</v>
      </c>
      <c r="E10" s="47">
        <v>5295</v>
      </c>
      <c r="F10" s="40">
        <v>-1.9</v>
      </c>
      <c r="G10" s="47">
        <v>123975</v>
      </c>
      <c r="H10" s="40">
        <v>-1.3</v>
      </c>
      <c r="I10" s="47">
        <v>8117</v>
      </c>
      <c r="J10" s="41">
        <v>-0.8</v>
      </c>
      <c r="K10" s="42">
        <v>23.4</v>
      </c>
      <c r="L10" s="40">
        <v>9.9999999999997868E-2</v>
      </c>
      <c r="M10" s="48">
        <v>15.3</v>
      </c>
      <c r="N10" s="40">
        <v>-9.9999999999999645E-2</v>
      </c>
      <c r="O10" s="9"/>
    </row>
    <row r="11" spans="1:15" ht="24" customHeight="1">
      <c r="A11" s="43"/>
      <c r="B11" s="38">
        <v>25</v>
      </c>
      <c r="C11" s="46">
        <v>419</v>
      </c>
      <c r="D11" s="241">
        <v>-19</v>
      </c>
      <c r="E11" s="47">
        <v>5200</v>
      </c>
      <c r="F11" s="40">
        <v>-1.8</v>
      </c>
      <c r="G11" s="47">
        <v>122447</v>
      </c>
      <c r="H11" s="40">
        <v>-1.2</v>
      </c>
      <c r="I11" s="47">
        <v>7984</v>
      </c>
      <c r="J11" s="41">
        <v>-1.6</v>
      </c>
      <c r="K11" s="42">
        <v>23.5</v>
      </c>
      <c r="L11" s="40">
        <v>0.10000000000000142</v>
      </c>
      <c r="M11" s="48">
        <v>15.3</v>
      </c>
      <c r="N11" s="40">
        <v>0</v>
      </c>
      <c r="O11" s="9"/>
    </row>
    <row r="12" spans="1:15" ht="24" customHeight="1">
      <c r="A12" s="9"/>
      <c r="B12" s="38">
        <v>26</v>
      </c>
      <c r="C12" s="46">
        <v>409</v>
      </c>
      <c r="D12" s="241">
        <v>-10</v>
      </c>
      <c r="E12" s="47">
        <v>5159</v>
      </c>
      <c r="F12" s="49">
        <v>-0.8</v>
      </c>
      <c r="G12" s="47">
        <v>121076</v>
      </c>
      <c r="H12" s="40">
        <v>-1.1000000000000001</v>
      </c>
      <c r="I12" s="47">
        <v>7957</v>
      </c>
      <c r="J12" s="41">
        <v>-0.3</v>
      </c>
      <c r="K12" s="42">
        <v>23.5</v>
      </c>
      <c r="L12" s="40">
        <v>0</v>
      </c>
      <c r="M12" s="48">
        <v>15.2</v>
      </c>
      <c r="N12" s="40">
        <v>-0.10000000000000142</v>
      </c>
      <c r="O12" s="9"/>
    </row>
    <row r="13" spans="1:15" ht="24" customHeight="1">
      <c r="A13" s="9"/>
      <c r="B13" s="38">
        <v>27</v>
      </c>
      <c r="C13" s="46">
        <v>404</v>
      </c>
      <c r="D13" s="241">
        <v>-5</v>
      </c>
      <c r="E13" s="47">
        <v>5109</v>
      </c>
      <c r="F13" s="49">
        <v>-1</v>
      </c>
      <c r="G13" s="47">
        <v>119806</v>
      </c>
      <c r="H13" s="40">
        <v>-1</v>
      </c>
      <c r="I13" s="47">
        <v>7928</v>
      </c>
      <c r="J13" s="41">
        <v>-0.4</v>
      </c>
      <c r="K13" s="42">
        <v>23.4</v>
      </c>
      <c r="L13" s="40">
        <v>-0.100000000000001</v>
      </c>
      <c r="M13" s="48">
        <v>15.1</v>
      </c>
      <c r="N13" s="40">
        <v>-0.1</v>
      </c>
      <c r="O13" s="9"/>
    </row>
    <row r="14" spans="1:15" ht="24" customHeight="1">
      <c r="A14" s="9"/>
      <c r="B14" s="38"/>
      <c r="C14" s="46"/>
      <c r="D14" s="50"/>
      <c r="E14" s="47"/>
      <c r="F14" s="50"/>
      <c r="G14" s="47"/>
      <c r="H14" s="50"/>
      <c r="I14" s="47"/>
      <c r="J14" s="51"/>
      <c r="K14" s="52"/>
      <c r="L14" s="50"/>
      <c r="M14" s="53"/>
      <c r="N14" s="50"/>
      <c r="O14" s="9"/>
    </row>
    <row r="15" spans="1:15" s="249" customFormat="1" ht="24" customHeight="1">
      <c r="A15" s="54"/>
      <c r="B15" s="242">
        <v>28</v>
      </c>
      <c r="C15" s="243">
        <f>SUM(C16:C18)</f>
        <v>399</v>
      </c>
      <c r="D15" s="244">
        <v>-5</v>
      </c>
      <c r="E15" s="245">
        <f>SUM(E16:E18)</f>
        <v>5060</v>
      </c>
      <c r="F15" s="246">
        <v>-1</v>
      </c>
      <c r="G15" s="245">
        <f>SUM(G16:G18)</f>
        <v>118204</v>
      </c>
      <c r="H15" s="246">
        <v>-1.3</v>
      </c>
      <c r="I15" s="245">
        <f>SUM(I16:I18)</f>
        <v>7888</v>
      </c>
      <c r="J15" s="246">
        <v>-0.5</v>
      </c>
      <c r="K15" s="247">
        <v>23.4</v>
      </c>
      <c r="L15" s="246" t="s">
        <v>171</v>
      </c>
      <c r="M15" s="248">
        <v>15</v>
      </c>
      <c r="N15" s="246">
        <v>-0.1</v>
      </c>
      <c r="O15" s="9"/>
    </row>
    <row r="16" spans="1:15" ht="24" customHeight="1">
      <c r="A16" s="9" t="s">
        <v>110</v>
      </c>
      <c r="B16" s="55" t="s">
        <v>111</v>
      </c>
      <c r="C16" s="46">
        <v>1</v>
      </c>
      <c r="D16" s="41" t="s">
        <v>50</v>
      </c>
      <c r="E16" s="56">
        <v>24</v>
      </c>
      <c r="F16" s="41" t="s">
        <v>50</v>
      </c>
      <c r="G16" s="56">
        <v>723</v>
      </c>
      <c r="H16" s="41">
        <v>-4.0999999999999996</v>
      </c>
      <c r="I16" s="56">
        <v>36</v>
      </c>
      <c r="J16" s="41" t="s">
        <v>50</v>
      </c>
      <c r="K16" s="250">
        <v>30.1</v>
      </c>
      <c r="L16" s="41">
        <v>-1.3</v>
      </c>
      <c r="M16" s="45">
        <v>20.100000000000001</v>
      </c>
      <c r="N16" s="41">
        <v>-0.8</v>
      </c>
      <c r="O16" s="9"/>
    </row>
    <row r="17" spans="1:15" ht="24" customHeight="1">
      <c r="A17" s="57" t="s">
        <v>112</v>
      </c>
      <c r="B17" s="55" t="s">
        <v>111</v>
      </c>
      <c r="C17" s="46">
        <v>393</v>
      </c>
      <c r="D17" s="240">
        <v>-6</v>
      </c>
      <c r="E17" s="56">
        <v>5000</v>
      </c>
      <c r="F17" s="45">
        <v>-1</v>
      </c>
      <c r="G17" s="56">
        <v>116666</v>
      </c>
      <c r="H17" s="41">
        <v>-1.4</v>
      </c>
      <c r="I17" s="56">
        <v>7782</v>
      </c>
      <c r="J17" s="41">
        <v>-0.3</v>
      </c>
      <c r="K17" s="250">
        <v>23.3</v>
      </c>
      <c r="L17" s="41">
        <v>-0.1</v>
      </c>
      <c r="M17" s="45">
        <v>15</v>
      </c>
      <c r="N17" s="41">
        <v>-0.1</v>
      </c>
      <c r="O17" s="9"/>
    </row>
    <row r="18" spans="1:15" ht="24" customHeight="1">
      <c r="A18" s="24" t="s">
        <v>113</v>
      </c>
      <c r="B18" s="185" t="s">
        <v>111</v>
      </c>
      <c r="C18" s="251">
        <v>5</v>
      </c>
      <c r="D18" s="252">
        <v>1</v>
      </c>
      <c r="E18" s="253">
        <v>36</v>
      </c>
      <c r="F18" s="254">
        <v>9.1</v>
      </c>
      <c r="G18" s="253">
        <v>815</v>
      </c>
      <c r="H18" s="255">
        <v>7.8</v>
      </c>
      <c r="I18" s="253">
        <v>70</v>
      </c>
      <c r="J18" s="255">
        <v>20.7</v>
      </c>
      <c r="K18" s="256">
        <v>22.6</v>
      </c>
      <c r="L18" s="254">
        <v>-0.3</v>
      </c>
      <c r="M18" s="255">
        <v>11.6</v>
      </c>
      <c r="N18" s="255">
        <v>-1.4</v>
      </c>
      <c r="O18" s="9"/>
    </row>
    <row r="19" spans="1:15" ht="21" customHeight="1">
      <c r="A19" s="58"/>
      <c r="B19" s="59"/>
      <c r="C19" s="60"/>
      <c r="D19" s="62"/>
      <c r="E19" s="61"/>
      <c r="F19" s="62"/>
      <c r="G19" s="61"/>
      <c r="H19" s="62"/>
      <c r="I19" s="61"/>
      <c r="J19" s="62"/>
      <c r="K19" s="62"/>
      <c r="L19" s="62"/>
      <c r="M19" s="63"/>
      <c r="N19" s="62"/>
    </row>
    <row r="20" spans="1:15" ht="23.25" customHeight="1">
      <c r="A20" s="64"/>
    </row>
    <row r="21" spans="1:15" ht="21" customHeight="1">
      <c r="A21" s="16" t="s">
        <v>179</v>
      </c>
      <c r="B21" s="9"/>
      <c r="C21" s="9"/>
      <c r="D21" s="9"/>
      <c r="E21" s="9"/>
      <c r="F21" s="9"/>
      <c r="G21" s="9"/>
      <c r="H21" s="9"/>
      <c r="I21" s="9"/>
      <c r="J21" s="9"/>
      <c r="K21" s="9"/>
      <c r="L21" s="9"/>
      <c r="M21" s="9"/>
      <c r="N21" s="9"/>
      <c r="O21" s="9"/>
    </row>
    <row r="22" spans="1:15" ht="21" customHeight="1">
      <c r="A22" s="9" t="s">
        <v>180</v>
      </c>
      <c r="B22" s="9"/>
      <c r="C22" s="9"/>
      <c r="D22" s="9"/>
      <c r="E22" s="9"/>
      <c r="F22" s="9"/>
      <c r="G22" s="9"/>
      <c r="H22" s="9"/>
      <c r="I22" s="9"/>
      <c r="J22" s="9"/>
      <c r="K22" s="9"/>
      <c r="L22" s="9"/>
      <c r="M22" s="9"/>
      <c r="N22" s="9"/>
      <c r="O22" s="9"/>
    </row>
    <row r="23" spans="1:15" ht="21" customHeight="1">
      <c r="A23" s="9" t="s">
        <v>183</v>
      </c>
      <c r="B23" s="9"/>
      <c r="C23" s="9"/>
      <c r="D23" s="9"/>
      <c r="E23" s="9"/>
      <c r="F23" s="9"/>
      <c r="G23" s="9"/>
      <c r="H23" s="9"/>
      <c r="I23" s="9"/>
      <c r="J23" s="9"/>
      <c r="K23" s="9"/>
      <c r="L23" s="9"/>
      <c r="M23" s="9"/>
      <c r="N23" s="9"/>
      <c r="O23" s="9"/>
    </row>
    <row r="24" spans="1:15" ht="21" customHeight="1">
      <c r="A24" s="9" t="s">
        <v>181</v>
      </c>
      <c r="C24" s="9"/>
      <c r="D24" s="9"/>
      <c r="E24" s="9"/>
      <c r="F24" s="9"/>
      <c r="G24" s="9"/>
      <c r="H24" s="9"/>
      <c r="I24" s="9"/>
      <c r="J24" s="9"/>
      <c r="K24" s="9"/>
      <c r="L24" s="9"/>
      <c r="M24" s="9"/>
      <c r="N24" s="9"/>
      <c r="O24" s="9"/>
    </row>
    <row r="25" spans="1:15" ht="21" customHeight="1">
      <c r="A25" s="9"/>
      <c r="B25" s="9"/>
      <c r="C25" s="9"/>
      <c r="D25" s="9"/>
      <c r="E25" s="9"/>
      <c r="F25" s="9"/>
      <c r="G25" s="9"/>
      <c r="H25" s="9"/>
      <c r="I25" s="9"/>
      <c r="J25" s="9"/>
      <c r="K25" s="9"/>
      <c r="L25" s="9"/>
      <c r="M25" s="9"/>
      <c r="N25" s="9"/>
      <c r="O25" s="9"/>
    </row>
    <row r="26" spans="1:15" ht="21" customHeight="1">
      <c r="A26" s="16" t="s">
        <v>149</v>
      </c>
      <c r="B26" s="9"/>
      <c r="C26" s="9"/>
      <c r="D26" s="9"/>
      <c r="E26" s="9"/>
      <c r="F26" s="9"/>
      <c r="G26" s="9"/>
      <c r="H26" s="9"/>
      <c r="I26" s="9"/>
      <c r="J26" s="9"/>
      <c r="K26" s="9"/>
      <c r="L26" s="9"/>
      <c r="M26" s="9"/>
      <c r="N26" s="9"/>
      <c r="O26" s="9"/>
    </row>
    <row r="27" spans="1:15" ht="21" customHeight="1">
      <c r="A27" s="57" t="s">
        <v>182</v>
      </c>
      <c r="B27" s="9"/>
      <c r="C27" s="9"/>
      <c r="D27" s="30"/>
      <c r="E27" s="66"/>
      <c r="F27" s="66"/>
      <c r="G27" s="66"/>
      <c r="H27" s="66"/>
      <c r="I27" s="66"/>
      <c r="J27" s="66"/>
      <c r="K27" s="66"/>
      <c r="L27" s="66"/>
    </row>
    <row r="28" spans="1:15" ht="21" customHeight="1">
      <c r="A28" s="9" t="s">
        <v>184</v>
      </c>
      <c r="B28" s="9"/>
      <c r="C28" s="9"/>
      <c r="D28" s="9"/>
      <c r="E28" s="9"/>
      <c r="F28" s="9"/>
      <c r="G28" s="9"/>
      <c r="H28" s="9"/>
      <c r="I28" s="9"/>
      <c r="J28" s="9"/>
      <c r="K28" s="9"/>
      <c r="L28" s="9"/>
      <c r="M28" s="9"/>
      <c r="N28" s="9"/>
      <c r="O28" s="9"/>
    </row>
    <row r="29" spans="1:15" ht="21" customHeight="1">
      <c r="A29" s="9" t="s">
        <v>185</v>
      </c>
      <c r="B29" s="9"/>
      <c r="C29" s="9"/>
      <c r="D29" s="9"/>
      <c r="E29" s="9"/>
      <c r="F29" s="9"/>
      <c r="G29" s="9"/>
      <c r="H29" s="9"/>
      <c r="I29" s="9"/>
      <c r="J29" s="9"/>
      <c r="K29" s="9"/>
      <c r="L29" s="9"/>
      <c r="M29" s="9"/>
      <c r="N29" s="9"/>
      <c r="O29" s="9"/>
    </row>
    <row r="30" spans="1:15" ht="21" customHeight="1">
      <c r="B30" s="9"/>
      <c r="C30" s="9"/>
      <c r="E30" s="9"/>
      <c r="F30" s="9"/>
      <c r="G30" s="9"/>
      <c r="H30" s="9"/>
      <c r="I30" s="9"/>
      <c r="J30" s="9"/>
      <c r="K30" s="9"/>
      <c r="L30" s="9"/>
      <c r="M30" s="9"/>
      <c r="N30" s="9"/>
      <c r="O30" s="9"/>
    </row>
    <row r="31" spans="1:15" ht="21" customHeight="1">
      <c r="A31" s="16" t="s">
        <v>150</v>
      </c>
      <c r="B31" s="9"/>
      <c r="C31" s="9"/>
      <c r="D31" s="9"/>
      <c r="E31" s="9"/>
      <c r="F31" s="9"/>
      <c r="G31" s="9"/>
      <c r="H31" s="9"/>
      <c r="I31" s="9"/>
      <c r="J31" s="9"/>
      <c r="K31" s="9"/>
      <c r="L31" s="9"/>
      <c r="M31" s="9"/>
      <c r="N31" s="9"/>
      <c r="O31" s="9"/>
    </row>
    <row r="32" spans="1:15" ht="21" customHeight="1">
      <c r="A32" s="9" t="s">
        <v>186</v>
      </c>
      <c r="B32" s="9"/>
      <c r="C32" s="9"/>
      <c r="D32" s="9"/>
      <c r="E32" s="9"/>
      <c r="F32" s="9"/>
      <c r="G32" s="9"/>
      <c r="H32" s="9"/>
      <c r="I32" s="9"/>
      <c r="J32" s="9"/>
      <c r="K32" s="9"/>
      <c r="L32" s="9"/>
      <c r="M32" s="9"/>
      <c r="N32" s="9"/>
      <c r="O32" s="9"/>
    </row>
    <row r="33" spans="1:15" ht="21" customHeight="1">
      <c r="A33" s="9" t="s">
        <v>166</v>
      </c>
      <c r="B33" s="9"/>
      <c r="C33" s="9"/>
      <c r="D33" s="9"/>
      <c r="E33" s="9"/>
      <c r="F33" s="9"/>
      <c r="G33" s="9"/>
      <c r="H33" s="9"/>
      <c r="I33" s="9"/>
      <c r="J33" s="9"/>
      <c r="K33" s="9"/>
      <c r="L33" s="9"/>
      <c r="M33" s="9"/>
      <c r="N33" s="9"/>
      <c r="O33" s="9"/>
    </row>
    <row r="34" spans="1:15" ht="21" customHeight="1">
      <c r="A34" s="9" t="s">
        <v>756</v>
      </c>
      <c r="B34" s="9"/>
      <c r="C34" s="9"/>
      <c r="D34" s="9"/>
      <c r="E34" s="9"/>
      <c r="F34" s="9"/>
      <c r="G34" s="9"/>
      <c r="H34" s="9"/>
      <c r="I34" s="9"/>
      <c r="J34" s="9"/>
      <c r="K34" s="9"/>
      <c r="L34" s="9"/>
      <c r="M34" s="9"/>
      <c r="N34" s="9"/>
      <c r="O34" s="9"/>
    </row>
    <row r="35" spans="1:15" ht="21" customHeight="1">
      <c r="A35" s="9" t="s">
        <v>312</v>
      </c>
      <c r="B35" s="9"/>
      <c r="C35" s="9"/>
      <c r="D35" s="9"/>
      <c r="E35" s="9"/>
      <c r="F35" s="9"/>
      <c r="G35" s="9"/>
      <c r="H35" s="9"/>
      <c r="I35" s="9"/>
      <c r="J35" s="9"/>
      <c r="K35" s="9"/>
      <c r="L35" s="9"/>
      <c r="M35" s="9"/>
      <c r="N35" s="9"/>
      <c r="O35" s="9"/>
    </row>
    <row r="36" spans="1:15" ht="21" customHeight="1">
      <c r="A36" s="257" t="s">
        <v>187</v>
      </c>
      <c r="B36" s="9"/>
      <c r="C36" s="9"/>
      <c r="D36" s="9"/>
      <c r="E36" s="9"/>
      <c r="F36" s="9"/>
      <c r="G36" s="9"/>
      <c r="H36" s="9"/>
      <c r="I36" s="9"/>
      <c r="J36" s="9"/>
      <c r="K36" s="9"/>
      <c r="L36" s="9"/>
      <c r="M36" s="9"/>
      <c r="N36" s="9"/>
      <c r="O36" s="9"/>
    </row>
    <row r="37" spans="1:15" ht="21" customHeight="1">
      <c r="A37" s="9" t="s">
        <v>188</v>
      </c>
      <c r="B37" s="9"/>
      <c r="C37" s="9"/>
      <c r="D37" s="9"/>
      <c r="E37" s="9"/>
      <c r="F37" s="9"/>
      <c r="G37" s="9"/>
      <c r="H37" s="9"/>
      <c r="I37" s="9"/>
      <c r="J37" s="9"/>
      <c r="K37" s="9"/>
      <c r="L37" s="9"/>
      <c r="M37" s="9"/>
      <c r="N37" s="9"/>
      <c r="O37" s="9"/>
    </row>
    <row r="38" spans="1:15" ht="21" customHeight="1">
      <c r="A38" s="9" t="s">
        <v>4</v>
      </c>
      <c r="B38" s="9"/>
      <c r="C38" s="9"/>
      <c r="F38" s="9"/>
      <c r="G38" s="9"/>
      <c r="H38" s="9"/>
      <c r="I38" s="9"/>
      <c r="J38" s="9"/>
      <c r="K38" s="9"/>
      <c r="L38" s="9"/>
      <c r="M38" s="9"/>
      <c r="N38" s="9"/>
      <c r="O38" s="9"/>
    </row>
    <row r="39" spans="1:15" ht="21" customHeight="1">
      <c r="A39" s="16" t="s">
        <v>151</v>
      </c>
      <c r="B39" s="9"/>
      <c r="C39" s="9"/>
      <c r="D39" s="9"/>
      <c r="F39" s="9"/>
      <c r="G39" s="9"/>
      <c r="H39" s="9"/>
      <c r="I39" s="9"/>
      <c r="J39" s="9"/>
      <c r="K39" s="9"/>
      <c r="L39" s="9"/>
      <c r="M39" s="9"/>
      <c r="N39" s="9"/>
      <c r="O39" s="9"/>
    </row>
    <row r="40" spans="1:15" ht="21" customHeight="1">
      <c r="A40" s="39" t="s">
        <v>189</v>
      </c>
      <c r="B40" s="9"/>
      <c r="C40" s="9"/>
      <c r="D40" s="9"/>
      <c r="E40" s="9"/>
      <c r="F40" s="9"/>
      <c r="G40" s="9"/>
      <c r="H40" s="9"/>
      <c r="I40" s="9"/>
      <c r="J40" s="9"/>
      <c r="K40" s="9"/>
      <c r="L40" s="9"/>
      <c r="M40" s="9"/>
      <c r="N40" s="9"/>
      <c r="O40" s="9"/>
    </row>
    <row r="41" spans="1:15" ht="21" customHeight="1">
      <c r="A41" s="9" t="s">
        <v>190</v>
      </c>
      <c r="B41" s="9"/>
      <c r="C41" s="9"/>
      <c r="D41" s="9"/>
      <c r="E41" s="9"/>
      <c r="F41" s="9"/>
      <c r="G41" s="9"/>
      <c r="H41" s="9"/>
      <c r="I41" s="9"/>
      <c r="J41" s="9"/>
      <c r="K41" s="9"/>
      <c r="M41" s="9"/>
      <c r="N41" s="9"/>
      <c r="O41" s="9"/>
    </row>
    <row r="42" spans="1:15" ht="21" customHeight="1">
      <c r="A42" s="9" t="s">
        <v>313</v>
      </c>
      <c r="B42" s="9"/>
      <c r="C42" s="9"/>
      <c r="D42" s="9"/>
      <c r="E42" s="9"/>
      <c r="F42" s="9"/>
      <c r="G42" s="9"/>
      <c r="H42" s="9"/>
      <c r="I42" s="9"/>
      <c r="J42" s="9"/>
      <c r="K42" s="9"/>
      <c r="L42" s="9"/>
      <c r="M42" s="9"/>
      <c r="N42" s="9"/>
      <c r="O42" s="9"/>
    </row>
    <row r="43" spans="1:15" ht="14.45" customHeight="1">
      <c r="A43" s="9"/>
      <c r="B43" s="9"/>
      <c r="C43" s="9"/>
      <c r="D43" s="9"/>
      <c r="E43" s="9"/>
      <c r="F43" s="9"/>
      <c r="G43" s="9"/>
      <c r="H43" s="9"/>
      <c r="I43" s="9"/>
      <c r="J43" s="9"/>
      <c r="K43" s="9"/>
      <c r="L43" s="9"/>
      <c r="M43" s="9"/>
      <c r="N43" s="9"/>
      <c r="O43" s="9"/>
    </row>
    <row r="44" spans="1:15" ht="15">
      <c r="A44" s="9"/>
      <c r="B44" s="9"/>
      <c r="C44" s="9"/>
      <c r="D44" s="9"/>
      <c r="E44" s="9"/>
      <c r="F44" s="9"/>
      <c r="G44" s="9"/>
      <c r="H44" s="9"/>
      <c r="I44" s="9"/>
      <c r="J44" s="9"/>
      <c r="K44" s="9"/>
      <c r="L44" s="9"/>
      <c r="M44" s="9"/>
      <c r="N44" s="9"/>
      <c r="O44" s="9"/>
    </row>
    <row r="45" spans="1:15" ht="15.75" customHeight="1">
      <c r="A45" s="9"/>
      <c r="B45" s="9"/>
      <c r="C45" s="9"/>
      <c r="D45" s="9"/>
      <c r="E45" s="9"/>
      <c r="F45" s="9"/>
      <c r="G45" s="9"/>
      <c r="H45" s="9"/>
      <c r="I45" s="9"/>
      <c r="J45" s="9"/>
      <c r="K45" s="9"/>
      <c r="L45" s="9"/>
      <c r="M45" s="9"/>
      <c r="N45" s="9"/>
      <c r="O45" s="9"/>
    </row>
    <row r="46" spans="1:15" ht="15">
      <c r="A46" s="9"/>
      <c r="B46" s="9"/>
      <c r="C46" s="9"/>
      <c r="D46" s="9"/>
      <c r="E46" s="9"/>
      <c r="F46" s="9"/>
      <c r="G46" s="9"/>
      <c r="H46" s="9"/>
      <c r="I46" s="9"/>
      <c r="J46" s="9"/>
      <c r="K46" s="9"/>
      <c r="L46" s="9"/>
      <c r="M46" s="9"/>
      <c r="N46" s="9"/>
      <c r="O46" s="9"/>
    </row>
    <row r="47" spans="1:15" ht="15">
      <c r="A47" s="9"/>
      <c r="B47" s="9"/>
      <c r="C47" s="9"/>
      <c r="D47" s="9"/>
      <c r="E47" s="9"/>
      <c r="F47" s="9"/>
      <c r="G47" s="9"/>
      <c r="H47" s="9"/>
      <c r="I47" s="9"/>
      <c r="J47" s="9"/>
      <c r="K47" s="9"/>
      <c r="L47" s="9"/>
      <c r="M47" s="9"/>
      <c r="N47" s="9"/>
      <c r="O47" s="9"/>
    </row>
    <row r="48" spans="1:15" ht="15">
      <c r="A48" s="9"/>
      <c r="B48" s="9"/>
      <c r="C48" s="9"/>
      <c r="D48" s="9"/>
      <c r="E48" s="9"/>
      <c r="F48" s="9"/>
      <c r="G48" s="9"/>
      <c r="H48" s="9"/>
      <c r="I48" s="9"/>
      <c r="J48" s="9"/>
      <c r="K48" s="9"/>
      <c r="L48" s="9"/>
      <c r="M48" s="9"/>
      <c r="N48" s="9"/>
      <c r="O48" s="9"/>
    </row>
    <row r="49" spans="1:15" ht="15">
      <c r="A49" s="9"/>
      <c r="B49" s="9"/>
      <c r="C49" s="9"/>
      <c r="D49" s="9"/>
      <c r="E49" s="9"/>
      <c r="F49" s="9"/>
      <c r="G49" s="9"/>
      <c r="H49" s="9"/>
      <c r="I49" s="9"/>
      <c r="J49" s="9"/>
      <c r="K49" s="9"/>
      <c r="L49" s="9"/>
      <c r="M49" s="9"/>
      <c r="N49" s="9"/>
      <c r="O49" s="9"/>
    </row>
    <row r="50" spans="1:15" ht="15">
      <c r="A50" s="9"/>
      <c r="B50" s="9"/>
      <c r="C50" s="9"/>
      <c r="D50" s="9"/>
      <c r="E50" s="9"/>
      <c r="F50" s="9"/>
      <c r="G50" s="9"/>
      <c r="H50" s="9"/>
      <c r="I50" s="9"/>
      <c r="J50" s="9"/>
      <c r="K50" s="9"/>
      <c r="L50" s="9"/>
      <c r="M50" s="9"/>
      <c r="N50" s="9"/>
      <c r="O50" s="9"/>
    </row>
    <row r="51" spans="1:15" ht="15">
      <c r="A51" s="9"/>
      <c r="B51" s="9"/>
      <c r="C51" s="9"/>
      <c r="D51" s="9"/>
      <c r="E51" s="9"/>
      <c r="F51" s="9"/>
      <c r="G51" s="9"/>
      <c r="H51" s="9"/>
      <c r="I51" s="9"/>
      <c r="J51" s="9"/>
      <c r="K51" s="9"/>
      <c r="L51" s="9"/>
      <c r="M51" s="9"/>
      <c r="N51" s="9"/>
      <c r="O51" s="9"/>
    </row>
    <row r="52" spans="1:15" ht="15">
      <c r="A52" s="9"/>
      <c r="B52" s="9"/>
      <c r="C52" s="9"/>
      <c r="D52" s="9"/>
      <c r="E52" s="9"/>
      <c r="F52" s="9"/>
      <c r="G52" s="9"/>
      <c r="H52" s="9"/>
      <c r="I52" s="9"/>
      <c r="J52" s="9"/>
      <c r="K52" s="9"/>
      <c r="L52" s="9"/>
      <c r="M52" s="9"/>
      <c r="N52" s="9"/>
      <c r="O52" s="9"/>
    </row>
    <row r="53" spans="1:15" ht="15">
      <c r="A53" s="9"/>
      <c r="B53" s="9"/>
      <c r="C53" s="9"/>
      <c r="D53" s="9"/>
      <c r="E53" s="9"/>
      <c r="F53" s="9"/>
      <c r="G53" s="9"/>
      <c r="H53" s="9"/>
      <c r="I53" s="9"/>
      <c r="J53" s="9"/>
      <c r="K53" s="9"/>
      <c r="L53" s="9"/>
      <c r="M53" s="9"/>
      <c r="N53" s="9"/>
      <c r="O53" s="9"/>
    </row>
    <row r="54" spans="1:15" ht="15">
      <c r="A54" s="9"/>
      <c r="B54" s="9"/>
      <c r="C54" s="9"/>
      <c r="D54" s="9"/>
      <c r="E54" s="9"/>
      <c r="F54" s="9"/>
      <c r="G54" s="9"/>
      <c r="H54" s="9"/>
      <c r="I54" s="9"/>
      <c r="J54" s="9"/>
      <c r="K54" s="9"/>
      <c r="L54" s="9"/>
      <c r="M54" s="9"/>
      <c r="N54" s="9"/>
      <c r="O54" s="9"/>
    </row>
    <row r="55" spans="1:15" ht="17.25">
      <c r="A55" s="65"/>
      <c r="B55" s="65"/>
      <c r="C55" s="65"/>
      <c r="D55" s="65"/>
      <c r="E55" s="65"/>
      <c r="F55" s="65"/>
      <c r="G55" s="65"/>
      <c r="H55" s="65"/>
      <c r="I55" s="65"/>
      <c r="J55" s="65"/>
      <c r="K55" s="65"/>
      <c r="L55" s="65"/>
      <c r="M55" s="65"/>
      <c r="N55" s="65"/>
    </row>
    <row r="56" spans="1:15" ht="17.25">
      <c r="A56" s="65"/>
      <c r="B56" s="65"/>
      <c r="C56" s="65"/>
      <c r="D56" s="65"/>
      <c r="E56" s="65"/>
      <c r="F56" s="65"/>
      <c r="G56" s="65"/>
      <c r="H56" s="65"/>
      <c r="I56" s="65"/>
      <c r="J56" s="65"/>
      <c r="K56" s="65"/>
      <c r="L56" s="65"/>
      <c r="M56" s="65"/>
      <c r="N56" s="65"/>
    </row>
    <row r="61" spans="1:15" ht="14.25" customHeight="1"/>
    <row r="62" spans="1:15" ht="23.25" customHeight="1">
      <c r="A62" s="17" t="s">
        <v>5</v>
      </c>
    </row>
    <row r="66" ht="20.100000000000001" customHeight="1"/>
    <row r="67" ht="15.95" customHeight="1"/>
    <row r="68" ht="15.95" customHeight="1"/>
    <row r="69" ht="15.95" customHeight="1"/>
    <row r="70" ht="15.95" customHeight="1"/>
    <row r="71" ht="15.95" customHeight="1"/>
    <row r="72" ht="24" customHeight="1"/>
    <row r="73" ht="18" customHeight="1"/>
    <row r="74" ht="15.95" customHeight="1"/>
    <row r="75" ht="15.95" customHeight="1"/>
    <row r="76" ht="15.95" customHeight="1"/>
    <row r="77" ht="15.95" customHeight="1"/>
    <row r="78" ht="15.95" customHeight="1"/>
    <row r="79" ht="15.95" customHeight="1"/>
    <row r="80" ht="15.95" customHeight="1"/>
    <row r="81" ht="15.95" customHeight="1"/>
    <row r="140" spans="17:24">
      <c r="Q140" s="66"/>
      <c r="R140" s="66"/>
      <c r="S140" s="66"/>
      <c r="T140" s="66"/>
      <c r="U140" s="66"/>
      <c r="V140" s="66"/>
      <c r="W140" s="66"/>
      <c r="X140" s="66"/>
    </row>
    <row r="141" spans="17:24">
      <c r="Q141" s="70"/>
      <c r="R141" s="70"/>
      <c r="S141" s="71"/>
      <c r="T141" s="70"/>
      <c r="U141" s="71"/>
      <c r="V141" s="70"/>
      <c r="W141" s="70"/>
      <c r="X141" s="70"/>
    </row>
    <row r="142" spans="17:24">
      <c r="S142" s="72"/>
      <c r="T142" s="73"/>
      <c r="U142" s="74" t="s">
        <v>51</v>
      </c>
      <c r="V142" s="75"/>
      <c r="W142" s="75"/>
      <c r="X142" s="75"/>
    </row>
    <row r="143" spans="17:24">
      <c r="Q143" s="17" t="s">
        <v>52</v>
      </c>
      <c r="S143" s="72" t="s">
        <v>53</v>
      </c>
      <c r="T143" s="72" t="s">
        <v>54</v>
      </c>
      <c r="U143" s="76"/>
      <c r="V143" s="73"/>
      <c r="W143" s="73"/>
      <c r="X143" s="73"/>
    </row>
    <row r="144" spans="17:24">
      <c r="S144" s="72"/>
      <c r="T144" s="72" t="s">
        <v>55</v>
      </c>
      <c r="U144" s="455" t="s">
        <v>56</v>
      </c>
      <c r="V144" s="72" t="s">
        <v>57</v>
      </c>
      <c r="W144" s="455" t="s">
        <v>87</v>
      </c>
      <c r="X144" s="442" t="s">
        <v>58</v>
      </c>
    </row>
    <row r="145" spans="17:24">
      <c r="Q145" s="73"/>
      <c r="R145" s="73"/>
      <c r="S145" s="76"/>
      <c r="T145" s="76" t="s">
        <v>59</v>
      </c>
      <c r="U145" s="456"/>
      <c r="V145" s="76" t="s">
        <v>60</v>
      </c>
      <c r="W145" s="457"/>
      <c r="X145" s="443"/>
    </row>
    <row r="146" spans="17:24">
      <c r="S146" s="77" t="s">
        <v>61</v>
      </c>
      <c r="T146" s="21" t="s">
        <v>62</v>
      </c>
    </row>
    <row r="147" spans="17:24">
      <c r="Q147" s="17" t="s">
        <v>63</v>
      </c>
      <c r="R147" s="78">
        <v>6</v>
      </c>
      <c r="S147" s="79" t="s">
        <v>64</v>
      </c>
      <c r="T147" s="80" t="s">
        <v>65</v>
      </c>
      <c r="U147" s="80" t="s">
        <v>66</v>
      </c>
      <c r="V147" s="80" t="s">
        <v>67</v>
      </c>
      <c r="W147" s="80" t="s">
        <v>68</v>
      </c>
      <c r="X147" s="80" t="s">
        <v>69</v>
      </c>
    </row>
    <row r="148" spans="17:24">
      <c r="R148" s="78"/>
      <c r="S148" s="81" t="s">
        <v>70</v>
      </c>
      <c r="T148" s="82" t="s">
        <v>71</v>
      </c>
      <c r="U148" s="82" t="s">
        <v>72</v>
      </c>
      <c r="V148" s="82" t="s">
        <v>73</v>
      </c>
      <c r="W148" s="82" t="s">
        <v>74</v>
      </c>
      <c r="X148" s="82" t="s">
        <v>75</v>
      </c>
    </row>
    <row r="149" spans="17:24">
      <c r="R149" s="78">
        <v>7</v>
      </c>
      <c r="S149" s="79" t="s">
        <v>76</v>
      </c>
      <c r="T149" s="80" t="s">
        <v>77</v>
      </c>
      <c r="U149" s="80" t="s">
        <v>78</v>
      </c>
      <c r="V149" s="80" t="s">
        <v>67</v>
      </c>
      <c r="W149" s="80" t="s">
        <v>79</v>
      </c>
      <c r="X149" s="80" t="s">
        <v>80</v>
      </c>
    </row>
    <row r="150" spans="17:24">
      <c r="R150" s="66"/>
      <c r="S150" s="81" t="s">
        <v>81</v>
      </c>
      <c r="T150" s="83" t="s">
        <v>82</v>
      </c>
      <c r="U150" s="83" t="s">
        <v>83</v>
      </c>
      <c r="V150" s="83" t="s">
        <v>73</v>
      </c>
      <c r="W150" s="83" t="s">
        <v>84</v>
      </c>
      <c r="X150" s="83" t="s">
        <v>85</v>
      </c>
    </row>
    <row r="151" spans="17:24">
      <c r="R151" s="67">
        <v>8</v>
      </c>
      <c r="S151" s="79" t="s">
        <v>117</v>
      </c>
      <c r="T151" s="68" t="s">
        <v>118</v>
      </c>
      <c r="U151" s="68" t="s">
        <v>119</v>
      </c>
      <c r="V151" s="68" t="s">
        <v>67</v>
      </c>
      <c r="W151" s="68" t="s">
        <v>120</v>
      </c>
      <c r="X151" s="68" t="s">
        <v>121</v>
      </c>
    </row>
    <row r="152" spans="17:24">
      <c r="R152" s="66"/>
      <c r="S152" s="81" t="s">
        <v>122</v>
      </c>
      <c r="T152" s="83" t="s">
        <v>123</v>
      </c>
      <c r="U152" s="83" t="s">
        <v>124</v>
      </c>
      <c r="V152" s="83" t="s">
        <v>73</v>
      </c>
      <c r="W152" s="83" t="s">
        <v>125</v>
      </c>
      <c r="X152" s="83" t="s">
        <v>126</v>
      </c>
    </row>
    <row r="153" spans="17:24">
      <c r="R153" s="78">
        <v>9</v>
      </c>
      <c r="S153" s="79" t="s">
        <v>127</v>
      </c>
      <c r="T153" s="80" t="s">
        <v>128</v>
      </c>
      <c r="U153" s="80" t="s">
        <v>129</v>
      </c>
      <c r="V153" s="80" t="s">
        <v>130</v>
      </c>
      <c r="W153" s="80" t="s">
        <v>6</v>
      </c>
      <c r="X153" s="80" t="s">
        <v>7</v>
      </c>
    </row>
    <row r="154" spans="17:24">
      <c r="R154" s="66"/>
      <c r="S154" s="81" t="s">
        <v>8</v>
      </c>
      <c r="T154" s="83" t="s">
        <v>9</v>
      </c>
      <c r="U154" s="83" t="s">
        <v>10</v>
      </c>
      <c r="V154" s="83" t="s">
        <v>11</v>
      </c>
      <c r="W154" s="83" t="s">
        <v>12</v>
      </c>
      <c r="X154" s="83" t="s">
        <v>13</v>
      </c>
    </row>
    <row r="155" spans="17:24">
      <c r="R155" s="67">
        <v>10</v>
      </c>
      <c r="S155" s="79" t="s">
        <v>14</v>
      </c>
      <c r="T155" s="68" t="s">
        <v>15</v>
      </c>
      <c r="U155" s="68" t="s">
        <v>16</v>
      </c>
      <c r="V155" s="68" t="s">
        <v>130</v>
      </c>
      <c r="W155" s="68" t="s">
        <v>17</v>
      </c>
      <c r="X155" s="68" t="s">
        <v>18</v>
      </c>
    </row>
    <row r="156" spans="17:24">
      <c r="Q156" s="73"/>
      <c r="R156" s="73"/>
      <c r="S156" s="84" t="s">
        <v>19</v>
      </c>
      <c r="T156" s="85" t="s">
        <v>9</v>
      </c>
      <c r="U156" s="85" t="s">
        <v>20</v>
      </c>
      <c r="V156" s="85" t="s">
        <v>11</v>
      </c>
      <c r="W156" s="85" t="s">
        <v>21</v>
      </c>
      <c r="X156" s="86" t="s">
        <v>22</v>
      </c>
    </row>
  </sheetData>
  <mergeCells count="13">
    <mergeCell ref="X144:X145"/>
    <mergeCell ref="A3:N3"/>
    <mergeCell ref="A4:B7"/>
    <mergeCell ref="C4:D4"/>
    <mergeCell ref="E4:F4"/>
    <mergeCell ref="G4:H4"/>
    <mergeCell ref="I4:J4"/>
    <mergeCell ref="K5:L5"/>
    <mergeCell ref="M5:N5"/>
    <mergeCell ref="U144:U145"/>
    <mergeCell ref="W144:W145"/>
    <mergeCell ref="K4:L4"/>
    <mergeCell ref="M4:N4"/>
  </mergeCells>
  <phoneticPr fontId="2"/>
  <pageMargins left="0.59055118110236227" right="0.59055118110236227" top="0.78740157480314965" bottom="0.39370078740157483" header="0.51181102362204722" footer="0.39370078740157483"/>
  <pageSetup paperSize="9" scale="7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3:AD76"/>
  <sheetViews>
    <sheetView showGridLines="0" zoomScaleNormal="100" zoomScaleSheetLayoutView="100" workbookViewId="0"/>
  </sheetViews>
  <sheetFormatPr defaultRowHeight="13.5"/>
  <cols>
    <col min="6" max="6" width="5.25" customWidth="1"/>
    <col min="7" max="7" width="4.5" customWidth="1"/>
    <col min="12" max="12" width="4.625" customWidth="1"/>
    <col min="13" max="14" width="8.625" customWidth="1"/>
    <col min="15" max="17" width="8.625" style="313" customWidth="1"/>
    <col min="18" max="18" width="9.125" style="313" bestFit="1" customWidth="1"/>
    <col min="19" max="19" width="9.75" style="313" bestFit="1" customWidth="1"/>
    <col min="20" max="22" width="9.125" style="313" bestFit="1" customWidth="1"/>
    <col min="23" max="23" width="9.125" style="313" customWidth="1"/>
    <col min="24" max="24" width="10.5" style="313" customWidth="1"/>
    <col min="25" max="25" width="11.25" style="313" customWidth="1"/>
    <col min="26" max="26" width="11.625" style="313" customWidth="1"/>
    <col min="27" max="27" width="11.375" style="313" customWidth="1"/>
    <col min="28" max="30" width="9" style="313"/>
  </cols>
  <sheetData>
    <row r="3" spans="1:29">
      <c r="A3" s="303" t="s">
        <v>541</v>
      </c>
      <c r="C3" s="303"/>
      <c r="D3" s="303"/>
      <c r="E3" s="303"/>
      <c r="F3" s="303" t="s">
        <v>542</v>
      </c>
      <c r="G3" s="303"/>
      <c r="R3" s="360"/>
    </row>
    <row r="4" spans="1:29">
      <c r="R4" s="316"/>
      <c r="S4" s="316"/>
      <c r="T4" s="316"/>
      <c r="U4" s="316"/>
    </row>
    <row r="5" spans="1:29">
      <c r="R5" s="360"/>
    </row>
    <row r="6" spans="1:29">
      <c r="S6" s="313" t="s">
        <v>543</v>
      </c>
      <c r="T6" s="313" t="s">
        <v>544</v>
      </c>
      <c r="U6" s="313" t="s">
        <v>545</v>
      </c>
      <c r="V6" s="313" t="s">
        <v>546</v>
      </c>
      <c r="W6" s="313" t="s">
        <v>547</v>
      </c>
      <c r="X6" s="313" t="s">
        <v>438</v>
      </c>
    </row>
    <row r="7" spans="1:29">
      <c r="R7" s="313" t="s">
        <v>548</v>
      </c>
      <c r="S7" s="313">
        <v>82</v>
      </c>
      <c r="T7" s="313">
        <v>148</v>
      </c>
      <c r="U7" s="313">
        <v>10</v>
      </c>
      <c r="V7" s="313">
        <v>14</v>
      </c>
      <c r="W7" s="313">
        <v>0</v>
      </c>
      <c r="X7" s="313">
        <f>SUM(S7:W7)</f>
        <v>254</v>
      </c>
    </row>
    <row r="8" spans="1:29">
      <c r="R8" s="313" t="s">
        <v>549</v>
      </c>
      <c r="S8" s="361">
        <f>ROUND(S7/X7*100,1)</f>
        <v>32.299999999999997</v>
      </c>
      <c r="T8" s="361">
        <f>ROUND(T7/X7*100,1)</f>
        <v>58.3</v>
      </c>
      <c r="U8" s="361">
        <f>ROUND(U7/X7*100,1)</f>
        <v>3.9</v>
      </c>
      <c r="V8" s="361">
        <f>ROUND(V7/X7*100,1)</f>
        <v>5.5</v>
      </c>
      <c r="W8" s="361">
        <f>ROUND(W7/X7*100,1)</f>
        <v>0</v>
      </c>
      <c r="X8" s="361">
        <f>ROUND(X7/X7*100,1)</f>
        <v>100</v>
      </c>
    </row>
    <row r="10" spans="1:29">
      <c r="R10" s="362" t="s">
        <v>550</v>
      </c>
      <c r="S10" s="362"/>
      <c r="T10" s="362"/>
      <c r="U10" s="362"/>
      <c r="V10" s="362"/>
      <c r="W10" s="362"/>
      <c r="X10" s="362"/>
      <c r="Y10" s="362"/>
    </row>
    <row r="11" spans="1:29">
      <c r="R11" s="363"/>
      <c r="S11" s="361"/>
      <c r="T11" s="361"/>
      <c r="U11" s="361"/>
      <c r="V11" s="361"/>
      <c r="W11" s="363" t="s">
        <v>551</v>
      </c>
      <c r="Y11" s="363"/>
    </row>
    <row r="12" spans="1:29">
      <c r="R12" s="364"/>
      <c r="S12" s="365" t="s">
        <v>552</v>
      </c>
      <c r="T12" s="366" t="s">
        <v>553</v>
      </c>
      <c r="U12" s="365"/>
      <c r="V12" s="365"/>
      <c r="W12" s="367" t="s">
        <v>554</v>
      </c>
      <c r="Y12" s="367"/>
      <c r="Z12" s="368" t="s">
        <v>555</v>
      </c>
      <c r="AA12" s="368"/>
      <c r="AB12" s="368"/>
      <c r="AC12" s="467" t="s">
        <v>556</v>
      </c>
    </row>
    <row r="13" spans="1:29">
      <c r="R13" s="364" t="s">
        <v>557</v>
      </c>
      <c r="S13" s="369" t="s">
        <v>558</v>
      </c>
      <c r="T13" s="369" t="s">
        <v>559</v>
      </c>
      <c r="U13" s="365" t="s">
        <v>560</v>
      </c>
      <c r="V13" s="365"/>
      <c r="W13" s="367"/>
      <c r="Y13" s="367"/>
      <c r="Z13" s="368" t="s">
        <v>561</v>
      </c>
      <c r="AA13" s="368"/>
      <c r="AB13" s="368"/>
      <c r="AC13" s="467"/>
    </row>
    <row r="14" spans="1:29">
      <c r="R14" s="370" t="s">
        <v>562</v>
      </c>
      <c r="S14" s="371">
        <v>15279</v>
      </c>
      <c r="T14" s="372">
        <v>21647</v>
      </c>
      <c r="U14" s="373">
        <v>70.599999999999994</v>
      </c>
      <c r="V14" s="361"/>
      <c r="W14" s="361" t="s">
        <v>563</v>
      </c>
      <c r="Y14" s="361"/>
      <c r="Z14" s="361"/>
      <c r="AA14" s="361"/>
      <c r="AB14" s="361"/>
      <c r="AC14" s="361"/>
    </row>
    <row r="15" spans="1:29">
      <c r="R15" s="370"/>
      <c r="S15" s="371">
        <v>14802</v>
      </c>
      <c r="T15" s="372">
        <v>21487</v>
      </c>
      <c r="U15" s="373">
        <v>68.900000000000006</v>
      </c>
      <c r="V15" s="361"/>
      <c r="W15" s="361" t="s">
        <v>564</v>
      </c>
      <c r="Y15" s="361"/>
      <c r="Z15" s="361"/>
      <c r="AA15" s="361"/>
      <c r="AB15" s="361"/>
      <c r="AC15" s="361"/>
    </row>
    <row r="16" spans="1:29">
      <c r="R16" s="370"/>
      <c r="S16" s="371">
        <v>14340</v>
      </c>
      <c r="T16" s="372">
        <v>20977</v>
      </c>
      <c r="U16" s="373">
        <v>68.400000000000006</v>
      </c>
      <c r="V16" s="361"/>
      <c r="W16" s="361"/>
    </row>
    <row r="17" spans="3:26">
      <c r="R17" s="370">
        <v>22.3</v>
      </c>
      <c r="S17" s="371">
        <v>14027</v>
      </c>
      <c r="T17" s="372">
        <v>20783</v>
      </c>
      <c r="U17" s="373">
        <v>67.5</v>
      </c>
      <c r="V17" s="361"/>
      <c r="W17" s="361"/>
    </row>
    <row r="18" spans="3:26">
      <c r="R18" s="370"/>
      <c r="S18" s="371">
        <v>13232</v>
      </c>
      <c r="T18" s="372">
        <v>19571</v>
      </c>
      <c r="U18" s="373">
        <v>67.599999999999994</v>
      </c>
      <c r="V18" s="361"/>
      <c r="W18" s="361"/>
    </row>
    <row r="19" spans="3:26">
      <c r="R19" s="370"/>
      <c r="S19" s="371">
        <v>12778</v>
      </c>
      <c r="T19" s="374">
        <v>19147</v>
      </c>
      <c r="U19" s="373">
        <v>66.7</v>
      </c>
      <c r="V19" s="361"/>
      <c r="W19" s="361"/>
    </row>
    <row r="20" spans="3:26">
      <c r="R20" s="370">
        <v>25.3</v>
      </c>
      <c r="S20" s="371">
        <v>13102</v>
      </c>
      <c r="T20" s="371">
        <v>19824</v>
      </c>
      <c r="U20" s="373">
        <v>66.099999999999994</v>
      </c>
      <c r="V20" s="361"/>
      <c r="W20" s="361"/>
    </row>
    <row r="21" spans="3:26" ht="10.5" customHeight="1">
      <c r="F21" s="336" t="s">
        <v>565</v>
      </c>
      <c r="R21" s="370"/>
      <c r="S21" s="371">
        <v>13192</v>
      </c>
      <c r="T21" s="371">
        <v>20048</v>
      </c>
      <c r="U21" s="373">
        <f>ROUND(S21/T21*100,1)</f>
        <v>65.8</v>
      </c>
      <c r="V21" s="361"/>
      <c r="W21" s="361"/>
    </row>
    <row r="22" spans="3:26" ht="10.5" customHeight="1">
      <c r="F22" s="337" t="s">
        <v>566</v>
      </c>
      <c r="H22" s="338"/>
      <c r="I22" s="338"/>
      <c r="J22" s="338"/>
      <c r="K22" s="338"/>
      <c r="L22" s="338"/>
      <c r="M22" s="338"/>
      <c r="N22" s="338"/>
      <c r="O22" s="375"/>
      <c r="P22" s="375"/>
      <c r="R22" s="370"/>
      <c r="S22" s="371">
        <v>12988</v>
      </c>
      <c r="T22" s="371">
        <v>19784</v>
      </c>
      <c r="U22" s="373">
        <f>ROUND(S22/T22*100,1)</f>
        <v>65.599999999999994</v>
      </c>
      <c r="V22" s="361"/>
      <c r="W22" s="361"/>
    </row>
    <row r="23" spans="3:26" ht="10.5" customHeight="1">
      <c r="F23" s="337" t="s">
        <v>567</v>
      </c>
      <c r="H23" s="339"/>
      <c r="I23" s="339"/>
      <c r="K23" s="339"/>
      <c r="L23" s="339"/>
      <c r="M23" s="339"/>
      <c r="N23" s="339"/>
      <c r="O23" s="376"/>
      <c r="P23" s="376"/>
      <c r="R23" s="370">
        <v>28.3</v>
      </c>
      <c r="S23" s="371">
        <v>11715</v>
      </c>
      <c r="T23" s="371">
        <v>19322</v>
      </c>
      <c r="U23" s="373">
        <f>ROUND(S23/T23*100,1)</f>
        <v>60.6</v>
      </c>
      <c r="V23" s="361"/>
      <c r="W23" s="361"/>
    </row>
    <row r="24" spans="3:26">
      <c r="J24" s="339"/>
      <c r="K24" s="339"/>
      <c r="L24" s="339"/>
      <c r="M24" s="339"/>
      <c r="N24" s="339"/>
      <c r="O24" s="376"/>
      <c r="P24" s="376"/>
      <c r="Q24" s="375"/>
      <c r="R24" s="370"/>
      <c r="S24" s="371"/>
      <c r="T24" s="371"/>
      <c r="U24" s="373"/>
      <c r="V24" s="361"/>
      <c r="W24" s="361"/>
    </row>
    <row r="25" spans="3:26">
      <c r="H25" s="303"/>
      <c r="I25" s="303"/>
      <c r="Q25" s="376"/>
      <c r="S25" s="314"/>
      <c r="T25" s="314"/>
      <c r="U25" s="314"/>
      <c r="V25" s="314"/>
      <c r="W25" s="314"/>
      <c r="X25" s="314"/>
    </row>
    <row r="26" spans="3:26">
      <c r="C26" s="303" t="s">
        <v>568</v>
      </c>
      <c r="H26" s="303"/>
      <c r="I26" s="303"/>
      <c r="Q26" s="376"/>
      <c r="S26" s="313" t="s">
        <v>569</v>
      </c>
      <c r="V26" s="314"/>
      <c r="W26" s="314"/>
      <c r="X26" s="314"/>
    </row>
    <row r="27" spans="3:26">
      <c r="H27" s="303"/>
      <c r="I27" s="303"/>
      <c r="T27" s="360" t="s">
        <v>570</v>
      </c>
      <c r="U27" s="360" t="s">
        <v>571</v>
      </c>
      <c r="V27" s="360" t="s">
        <v>572</v>
      </c>
      <c r="W27" s="360"/>
      <c r="X27" s="313" t="s">
        <v>573</v>
      </c>
      <c r="Y27" s="314"/>
      <c r="Z27" s="317"/>
    </row>
    <row r="28" spans="3:26">
      <c r="H28" s="303"/>
      <c r="I28" s="303"/>
      <c r="S28" s="377" t="s">
        <v>574</v>
      </c>
      <c r="T28" s="314">
        <v>5088</v>
      </c>
      <c r="U28" s="314">
        <v>15582</v>
      </c>
      <c r="V28" s="314">
        <v>17449</v>
      </c>
      <c r="W28" s="314"/>
      <c r="X28" s="314">
        <v>2096</v>
      </c>
      <c r="Y28" s="314"/>
      <c r="Z28" s="317"/>
    </row>
    <row r="29" spans="3:26">
      <c r="H29" s="303"/>
      <c r="I29" s="303"/>
      <c r="S29" s="316">
        <v>11</v>
      </c>
      <c r="T29" s="314">
        <v>4925</v>
      </c>
      <c r="U29" s="314">
        <v>16200</v>
      </c>
      <c r="V29" s="314">
        <v>16612</v>
      </c>
      <c r="W29" s="314"/>
      <c r="X29" s="314">
        <v>2142</v>
      </c>
      <c r="Y29" s="314"/>
      <c r="Z29" s="317"/>
    </row>
    <row r="30" spans="3:26">
      <c r="H30" s="303"/>
      <c r="I30" s="303"/>
      <c r="S30" s="316">
        <v>12</v>
      </c>
      <c r="T30" s="314">
        <v>5249</v>
      </c>
      <c r="U30" s="314">
        <v>15541</v>
      </c>
      <c r="V30" s="314">
        <v>17098</v>
      </c>
      <c r="W30" s="314"/>
      <c r="X30" s="314">
        <v>2184</v>
      </c>
      <c r="Y30" s="314"/>
      <c r="Z30" s="317"/>
    </row>
    <row r="31" spans="3:26">
      <c r="H31" s="303"/>
      <c r="I31" s="303"/>
      <c r="S31" s="313">
        <v>13</v>
      </c>
      <c r="T31" s="314">
        <v>5525</v>
      </c>
      <c r="U31" s="314">
        <v>15569</v>
      </c>
      <c r="V31" s="314">
        <v>16249</v>
      </c>
      <c r="W31" s="314"/>
      <c r="X31" s="314">
        <v>2196</v>
      </c>
      <c r="Y31" s="314"/>
      <c r="Z31" s="317"/>
    </row>
    <row r="32" spans="3:26">
      <c r="H32" s="303"/>
      <c r="I32" s="303"/>
      <c r="S32" s="313">
        <v>14</v>
      </c>
      <c r="T32" s="314">
        <v>5716</v>
      </c>
      <c r="U32" s="314">
        <v>15180</v>
      </c>
      <c r="V32" s="314">
        <v>16286</v>
      </c>
      <c r="W32" s="314"/>
      <c r="X32" s="314">
        <v>2220</v>
      </c>
      <c r="Y32" s="314"/>
      <c r="Z32" s="317"/>
    </row>
    <row r="33" spans="3:26">
      <c r="H33" s="303"/>
      <c r="I33" s="303"/>
      <c r="S33" s="313">
        <v>15</v>
      </c>
      <c r="T33" s="314">
        <v>5732</v>
      </c>
      <c r="U33" s="314">
        <v>15422</v>
      </c>
      <c r="V33" s="314">
        <v>15838</v>
      </c>
      <c r="W33" s="314"/>
      <c r="X33" s="314">
        <v>2217</v>
      </c>
      <c r="Y33" s="314"/>
      <c r="Z33" s="317"/>
    </row>
    <row r="34" spans="3:26">
      <c r="D34" s="303"/>
      <c r="E34" s="303"/>
      <c r="F34" s="303"/>
      <c r="G34" s="303"/>
      <c r="J34" s="303"/>
      <c r="S34" s="313">
        <v>16</v>
      </c>
      <c r="T34" s="314">
        <v>5825</v>
      </c>
      <c r="U34" s="314">
        <v>14845</v>
      </c>
      <c r="V34" s="314">
        <v>15976</v>
      </c>
      <c r="W34" s="314"/>
      <c r="X34" s="314">
        <v>2233</v>
      </c>
      <c r="Y34" s="314"/>
      <c r="Z34" s="317"/>
    </row>
    <row r="35" spans="3:26">
      <c r="S35" s="313">
        <v>17</v>
      </c>
      <c r="T35" s="314">
        <v>6164</v>
      </c>
      <c r="U35" s="314">
        <v>14701</v>
      </c>
      <c r="V35" s="314">
        <v>15447</v>
      </c>
      <c r="W35" s="314"/>
      <c r="X35" s="314">
        <v>2267</v>
      </c>
      <c r="Y35" s="314"/>
      <c r="Z35" s="317"/>
    </row>
    <row r="36" spans="3:26">
      <c r="S36" s="313">
        <v>18</v>
      </c>
      <c r="T36" s="314">
        <v>6106</v>
      </c>
      <c r="U36" s="314">
        <v>14268</v>
      </c>
      <c r="V36" s="314">
        <v>15180</v>
      </c>
      <c r="W36" s="314"/>
      <c r="X36" s="314">
        <v>2305</v>
      </c>
      <c r="Y36" s="314"/>
      <c r="Z36" s="317"/>
    </row>
    <row r="37" spans="3:26">
      <c r="S37" s="313">
        <v>19</v>
      </c>
      <c r="T37" s="314">
        <v>6222</v>
      </c>
      <c r="U37" s="314">
        <v>13821</v>
      </c>
      <c r="V37" s="314">
        <v>14770</v>
      </c>
      <c r="W37" s="314"/>
      <c r="X37" s="314">
        <v>2310</v>
      </c>
      <c r="Y37" s="314"/>
      <c r="Z37" s="317"/>
    </row>
    <row r="38" spans="3:26">
      <c r="S38" s="313">
        <v>20</v>
      </c>
      <c r="T38" s="314">
        <v>6307</v>
      </c>
      <c r="U38" s="314">
        <v>13441</v>
      </c>
      <c r="V38" s="314">
        <v>14277</v>
      </c>
      <c r="W38" s="314"/>
      <c r="X38" s="314">
        <v>2397</v>
      </c>
      <c r="Y38" s="314"/>
      <c r="Z38" s="317"/>
    </row>
    <row r="39" spans="3:26">
      <c r="S39" s="313">
        <v>21</v>
      </c>
      <c r="T39" s="314">
        <v>6188</v>
      </c>
      <c r="U39" s="314">
        <v>12787</v>
      </c>
      <c r="V39" s="314">
        <v>13935</v>
      </c>
      <c r="W39" s="314"/>
      <c r="X39" s="314">
        <v>2388</v>
      </c>
      <c r="Y39" s="314"/>
      <c r="Z39" s="317"/>
    </row>
    <row r="40" spans="3:26">
      <c r="S40" s="313">
        <v>22</v>
      </c>
      <c r="T40" s="314">
        <v>6433</v>
      </c>
      <c r="U40" s="314">
        <v>12361</v>
      </c>
      <c r="V40" s="314">
        <v>13230</v>
      </c>
      <c r="W40" s="314"/>
      <c r="X40" s="314">
        <v>2326</v>
      </c>
      <c r="Y40" s="314"/>
      <c r="Z40" s="317"/>
    </row>
    <row r="41" spans="3:26">
      <c r="S41" s="313">
        <v>23</v>
      </c>
      <c r="T41" s="314">
        <v>6511</v>
      </c>
      <c r="U41" s="314">
        <v>12131</v>
      </c>
      <c r="V41" s="314">
        <v>12500</v>
      </c>
      <c r="W41" s="314"/>
      <c r="X41" s="314">
        <v>2311</v>
      </c>
      <c r="Y41" s="314"/>
      <c r="Z41" s="317"/>
    </row>
    <row r="42" spans="3:26">
      <c r="S42" s="313">
        <v>24</v>
      </c>
      <c r="T42" s="314">
        <v>7378</v>
      </c>
      <c r="U42" s="314">
        <v>12687</v>
      </c>
      <c r="V42" s="314">
        <v>13005</v>
      </c>
      <c r="W42" s="314"/>
      <c r="X42" s="314">
        <v>2326</v>
      </c>
      <c r="Y42" s="314"/>
      <c r="Z42" s="317"/>
    </row>
    <row r="43" spans="3:26">
      <c r="S43" s="313">
        <v>25</v>
      </c>
      <c r="T43" s="314">
        <v>7649</v>
      </c>
      <c r="U43" s="314">
        <v>12470</v>
      </c>
      <c r="V43" s="314">
        <v>13153</v>
      </c>
      <c r="W43" s="314"/>
      <c r="X43" s="314">
        <v>2394</v>
      </c>
      <c r="Y43" s="314"/>
      <c r="Z43" s="317"/>
    </row>
    <row r="44" spans="3:26">
      <c r="S44" s="313">
        <v>26</v>
      </c>
      <c r="T44" s="314">
        <v>8172</v>
      </c>
      <c r="U44" s="314">
        <v>12027</v>
      </c>
      <c r="V44" s="314">
        <v>12818</v>
      </c>
      <c r="W44" s="314"/>
      <c r="X44" s="314">
        <v>2385</v>
      </c>
      <c r="Z44" s="317"/>
    </row>
    <row r="45" spans="3:26">
      <c r="S45" s="313">
        <v>27</v>
      </c>
      <c r="T45" s="314">
        <v>7698</v>
      </c>
      <c r="U45" s="314">
        <v>11374</v>
      </c>
      <c r="V45" s="314">
        <v>11632</v>
      </c>
      <c r="W45" s="314"/>
      <c r="X45" s="314">
        <v>2246</v>
      </c>
      <c r="Z45" s="317"/>
    </row>
    <row r="46" spans="3:26">
      <c r="C46" s="303" t="s">
        <v>575</v>
      </c>
      <c r="S46" s="313">
        <v>28</v>
      </c>
      <c r="T46" s="314">
        <v>8267</v>
      </c>
      <c r="U46" s="314">
        <v>10827</v>
      </c>
      <c r="V46" s="314">
        <v>11552</v>
      </c>
      <c r="W46" s="314"/>
      <c r="X46" s="314">
        <v>2252</v>
      </c>
    </row>
    <row r="47" spans="3:26">
      <c r="T47" s="314"/>
      <c r="U47" s="314"/>
      <c r="V47" s="314"/>
      <c r="W47" s="314"/>
      <c r="X47" s="314"/>
      <c r="Y47" s="314"/>
    </row>
    <row r="48" spans="3:26">
      <c r="S48" s="313" t="s">
        <v>576</v>
      </c>
    </row>
    <row r="49" spans="19:24">
      <c r="T49" s="360" t="s">
        <v>577</v>
      </c>
      <c r="U49" s="360" t="s">
        <v>578</v>
      </c>
      <c r="V49" s="360" t="s">
        <v>579</v>
      </c>
      <c r="W49" s="360"/>
      <c r="X49" s="360" t="s">
        <v>438</v>
      </c>
    </row>
    <row r="50" spans="19:24">
      <c r="S50" s="323" t="s">
        <v>580</v>
      </c>
      <c r="T50" s="314">
        <v>13939</v>
      </c>
      <c r="U50" s="314">
        <v>22481</v>
      </c>
      <c r="V50" s="314">
        <v>1699</v>
      </c>
      <c r="W50" s="314"/>
      <c r="X50" s="314">
        <f t="shared" ref="X50:X67" si="0">SUM(T50:V50)</f>
        <v>38119</v>
      </c>
    </row>
    <row r="51" spans="19:24">
      <c r="S51" s="323">
        <v>11</v>
      </c>
      <c r="T51" s="314">
        <v>13989</v>
      </c>
      <c r="U51" s="314">
        <v>22186</v>
      </c>
      <c r="V51" s="314">
        <v>1562</v>
      </c>
      <c r="W51" s="314"/>
      <c r="X51" s="314">
        <f t="shared" si="0"/>
        <v>37737</v>
      </c>
    </row>
    <row r="52" spans="19:24">
      <c r="S52" s="323">
        <v>12</v>
      </c>
      <c r="T52" s="314">
        <v>14720</v>
      </c>
      <c r="U52" s="314">
        <v>21807</v>
      </c>
      <c r="V52" s="314">
        <v>1361</v>
      </c>
      <c r="W52" s="314"/>
      <c r="X52" s="314">
        <f t="shared" si="0"/>
        <v>37888</v>
      </c>
    </row>
    <row r="53" spans="19:24">
      <c r="S53" s="316">
        <v>13</v>
      </c>
      <c r="T53" s="314">
        <v>15166</v>
      </c>
      <c r="U53" s="314">
        <v>21051</v>
      </c>
      <c r="V53" s="314">
        <v>1126</v>
      </c>
      <c r="W53" s="314"/>
      <c r="X53" s="314">
        <f t="shared" si="0"/>
        <v>37343</v>
      </c>
    </row>
    <row r="54" spans="19:24">
      <c r="S54" s="316">
        <v>14</v>
      </c>
      <c r="T54" s="314">
        <v>15702</v>
      </c>
      <c r="U54" s="314">
        <v>20210</v>
      </c>
      <c r="V54" s="314">
        <v>1270</v>
      </c>
      <c r="W54" s="314"/>
      <c r="X54" s="314">
        <f t="shared" si="0"/>
        <v>37182</v>
      </c>
    </row>
    <row r="55" spans="19:24">
      <c r="S55" s="316">
        <v>15</v>
      </c>
      <c r="T55" s="314">
        <v>16132</v>
      </c>
      <c r="U55" s="314">
        <v>19784</v>
      </c>
      <c r="V55" s="314">
        <v>1076</v>
      </c>
      <c r="W55" s="314"/>
      <c r="X55" s="314">
        <f t="shared" si="0"/>
        <v>36992</v>
      </c>
    </row>
    <row r="56" spans="19:24">
      <c r="S56" s="316">
        <v>16</v>
      </c>
      <c r="T56" s="314">
        <v>16543</v>
      </c>
      <c r="U56" s="314">
        <v>19174</v>
      </c>
      <c r="V56" s="314">
        <v>929</v>
      </c>
      <c r="W56" s="314"/>
      <c r="X56" s="314">
        <f t="shared" si="0"/>
        <v>36646</v>
      </c>
    </row>
    <row r="57" spans="19:24">
      <c r="S57" s="316">
        <v>17</v>
      </c>
      <c r="T57" s="314">
        <v>17059</v>
      </c>
      <c r="U57" s="314">
        <v>18225</v>
      </c>
      <c r="V57" s="314">
        <v>1028</v>
      </c>
      <c r="W57" s="314"/>
      <c r="X57" s="314">
        <f t="shared" si="0"/>
        <v>36312</v>
      </c>
    </row>
    <row r="58" spans="19:24">
      <c r="S58" s="316">
        <v>18</v>
      </c>
      <c r="T58" s="314">
        <v>17396</v>
      </c>
      <c r="U58" s="314">
        <v>17280</v>
      </c>
      <c r="V58" s="314">
        <v>878</v>
      </c>
      <c r="W58" s="314"/>
      <c r="X58" s="314">
        <f t="shared" si="0"/>
        <v>35554</v>
      </c>
    </row>
    <row r="59" spans="19:24">
      <c r="S59" s="316">
        <v>19</v>
      </c>
      <c r="T59" s="314">
        <v>17746</v>
      </c>
      <c r="U59" s="314">
        <v>16189</v>
      </c>
      <c r="V59" s="314">
        <v>878</v>
      </c>
      <c r="W59" s="314"/>
      <c r="X59" s="314">
        <f t="shared" si="0"/>
        <v>34813</v>
      </c>
    </row>
    <row r="60" spans="19:24">
      <c r="S60" s="316">
        <v>20</v>
      </c>
      <c r="T60" s="314">
        <v>17860</v>
      </c>
      <c r="U60" s="314">
        <v>15354</v>
      </c>
      <c r="V60" s="314">
        <v>811</v>
      </c>
      <c r="W60" s="314"/>
      <c r="X60" s="314">
        <f t="shared" si="0"/>
        <v>34025</v>
      </c>
    </row>
    <row r="61" spans="19:24">
      <c r="S61" s="316">
        <v>21</v>
      </c>
      <c r="T61" s="314">
        <v>17926</v>
      </c>
      <c r="U61" s="314">
        <v>14202</v>
      </c>
      <c r="V61" s="314">
        <v>782</v>
      </c>
      <c r="W61" s="314"/>
      <c r="X61" s="314">
        <f t="shared" si="0"/>
        <v>32910</v>
      </c>
    </row>
    <row r="62" spans="19:24">
      <c r="S62" s="313">
        <v>22</v>
      </c>
      <c r="T62" s="314">
        <v>18169</v>
      </c>
      <c r="U62" s="314">
        <v>13087</v>
      </c>
      <c r="V62" s="314">
        <v>768</v>
      </c>
      <c r="W62" s="314"/>
      <c r="X62" s="314">
        <f t="shared" si="0"/>
        <v>32024</v>
      </c>
    </row>
    <row r="63" spans="19:24">
      <c r="S63" s="313">
        <v>23</v>
      </c>
      <c r="T63" s="314">
        <v>18104</v>
      </c>
      <c r="U63" s="314">
        <v>12291</v>
      </c>
      <c r="V63" s="314">
        <v>747</v>
      </c>
      <c r="W63" s="314"/>
      <c r="X63" s="314">
        <f t="shared" si="0"/>
        <v>31142</v>
      </c>
    </row>
    <row r="64" spans="19:24">
      <c r="S64" s="313">
        <v>24</v>
      </c>
      <c r="T64" s="314">
        <v>19832</v>
      </c>
      <c r="U64" s="314">
        <v>12494</v>
      </c>
      <c r="V64" s="314">
        <v>744</v>
      </c>
      <c r="W64" s="314"/>
      <c r="X64" s="314">
        <f t="shared" si="0"/>
        <v>33070</v>
      </c>
    </row>
    <row r="65" spans="19:27">
      <c r="S65" s="313">
        <v>25</v>
      </c>
      <c r="T65" s="314">
        <v>21198</v>
      </c>
      <c r="U65" s="314">
        <v>11415</v>
      </c>
      <c r="V65" s="314">
        <v>659</v>
      </c>
      <c r="W65" s="314"/>
      <c r="X65" s="314">
        <f t="shared" si="0"/>
        <v>33272</v>
      </c>
    </row>
    <row r="66" spans="19:27">
      <c r="S66" s="313">
        <v>26</v>
      </c>
      <c r="T66" s="314">
        <v>22386</v>
      </c>
      <c r="U66" s="314">
        <v>9984</v>
      </c>
      <c r="V66" s="314">
        <v>647</v>
      </c>
      <c r="W66" s="314"/>
      <c r="X66" s="314">
        <f t="shared" si="0"/>
        <v>33017</v>
      </c>
    </row>
    <row r="67" spans="19:27">
      <c r="S67" s="313">
        <v>27</v>
      </c>
      <c r="T67" s="314">
        <v>21536</v>
      </c>
      <c r="U67" s="314">
        <v>8656</v>
      </c>
      <c r="V67" s="314">
        <v>512</v>
      </c>
      <c r="W67" s="314"/>
      <c r="X67" s="314">
        <f t="shared" si="0"/>
        <v>30704</v>
      </c>
    </row>
    <row r="68" spans="19:27">
      <c r="S68" s="313">
        <v>28</v>
      </c>
      <c r="T68" s="314">
        <v>22642</v>
      </c>
      <c r="U68" s="314">
        <v>7538</v>
      </c>
      <c r="V68" s="314">
        <v>466</v>
      </c>
      <c r="W68" s="314"/>
      <c r="X68" s="314">
        <f>SUM(T68:V68)</f>
        <v>30646</v>
      </c>
    </row>
    <row r="69" spans="19:27">
      <c r="T69" s="314"/>
      <c r="U69" s="314"/>
      <c r="V69" s="314"/>
      <c r="W69" s="314"/>
      <c r="X69" s="314"/>
      <c r="Y69" s="378"/>
      <c r="Z69" s="378"/>
      <c r="AA69" s="378"/>
    </row>
    <row r="70" spans="19:27">
      <c r="T70" s="314"/>
      <c r="U70" s="314"/>
      <c r="V70" s="314"/>
      <c r="W70" s="314"/>
      <c r="X70" s="314"/>
      <c r="Y70" s="378"/>
      <c r="Z70" s="378"/>
      <c r="AA70" s="378"/>
    </row>
    <row r="71" spans="19:27">
      <c r="T71" s="314"/>
      <c r="U71" s="314"/>
      <c r="V71" s="314"/>
      <c r="W71" s="314"/>
      <c r="X71" s="314"/>
      <c r="Y71" s="378"/>
      <c r="Z71" s="378"/>
      <c r="AA71" s="378"/>
    </row>
    <row r="72" spans="19:27">
      <c r="T72" s="314"/>
      <c r="U72" s="314"/>
      <c r="V72" s="314"/>
      <c r="W72" s="314"/>
      <c r="X72" s="314"/>
      <c r="Y72" s="378"/>
      <c r="Z72" s="378"/>
      <c r="AA72" s="378"/>
    </row>
    <row r="73" spans="19:27">
      <c r="Y73" s="378"/>
      <c r="Z73" s="378"/>
      <c r="AA73" s="378"/>
    </row>
    <row r="74" spans="19:27">
      <c r="Y74" s="378"/>
      <c r="Z74" s="378"/>
      <c r="AA74" s="378"/>
    </row>
    <row r="75" spans="19:27">
      <c r="Y75" s="378"/>
      <c r="Z75" s="378"/>
      <c r="AA75" s="378"/>
    </row>
    <row r="76" spans="19:27">
      <c r="Y76" s="378"/>
      <c r="Z76" s="378"/>
      <c r="AA76" s="378"/>
    </row>
  </sheetData>
  <mergeCells count="1">
    <mergeCell ref="AC12:AC13"/>
  </mergeCells>
  <phoneticPr fontId="2"/>
  <printOptions horizontalCentered="1" verticalCentered="1"/>
  <pageMargins left="0.42" right="0.72" top="0.39370078740157483" bottom="0.39370078740157483" header="0.51181102362204722" footer="0.42"/>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O79"/>
  <sheetViews>
    <sheetView showGridLines="0" showWhiteSpace="0" zoomScaleNormal="100" zoomScaleSheetLayoutView="100" zoomScalePageLayoutView="80" workbookViewId="0">
      <selection activeCell="A2" sqref="A2"/>
    </sheetView>
  </sheetViews>
  <sheetFormatPr defaultColWidth="9" defaultRowHeight="13.5"/>
  <cols>
    <col min="1" max="1" width="6.875" style="165" customWidth="1"/>
    <col min="2" max="2" width="4.375" style="165" customWidth="1"/>
    <col min="3" max="3" width="9.625" style="165" customWidth="1"/>
    <col min="4" max="4" width="7.75" style="165" customWidth="1"/>
    <col min="5" max="5" width="9.625" style="165" customWidth="1"/>
    <col min="6" max="6" width="7.75" style="165" customWidth="1"/>
    <col min="7" max="7" width="9.625" style="165" customWidth="1"/>
    <col min="8" max="8" width="7.75" style="165" customWidth="1"/>
    <col min="9" max="9" width="9.625" style="165" customWidth="1"/>
    <col min="10" max="10" width="7.75" style="165" customWidth="1"/>
    <col min="11" max="11" width="9.625" style="165" customWidth="1"/>
    <col min="12" max="12" width="7.75" style="165" customWidth="1"/>
    <col min="13" max="13" width="9.625" style="165" customWidth="1"/>
    <col min="14" max="14" width="7.75" style="165" customWidth="1"/>
    <col min="15" max="16384" width="9" style="165"/>
  </cols>
  <sheetData>
    <row r="1" spans="1:14" s="158" customFormat="1" ht="25.5" customHeight="1">
      <c r="A1" s="122" t="s">
        <v>318</v>
      </c>
      <c r="B1" s="200"/>
      <c r="C1" s="200"/>
      <c r="D1" s="200"/>
      <c r="E1" s="200"/>
      <c r="F1" s="200"/>
      <c r="G1" s="200"/>
      <c r="H1" s="200"/>
      <c r="I1" s="200"/>
      <c r="J1" s="200"/>
      <c r="K1" s="200"/>
      <c r="L1" s="200"/>
      <c r="M1" s="200"/>
      <c r="N1" s="200"/>
    </row>
    <row r="2" spans="1:14" s="158" customFormat="1" ht="21" customHeight="1">
      <c r="A2" s="122"/>
      <c r="B2" s="200"/>
      <c r="C2" s="200"/>
      <c r="D2" s="200"/>
      <c r="E2" s="200"/>
      <c r="F2" s="200"/>
      <c r="G2" s="200"/>
      <c r="H2" s="200"/>
      <c r="I2" s="200"/>
      <c r="J2" s="200"/>
      <c r="K2" s="200"/>
      <c r="L2" s="200"/>
      <c r="M2" s="200"/>
      <c r="N2" s="200"/>
    </row>
    <row r="3" spans="1:14" s="25" customFormat="1" ht="41.25" customHeight="1">
      <c r="A3" s="444" t="s">
        <v>296</v>
      </c>
      <c r="B3" s="444"/>
      <c r="C3" s="444"/>
      <c r="D3" s="444"/>
      <c r="E3" s="444"/>
      <c r="F3" s="444"/>
      <c r="G3" s="444"/>
      <c r="H3" s="444"/>
      <c r="I3" s="444"/>
      <c r="J3" s="444"/>
      <c r="K3" s="444"/>
      <c r="L3" s="444"/>
      <c r="M3" s="444"/>
      <c r="N3" s="444"/>
    </row>
    <row r="4" spans="1:14" s="25" customFormat="1" ht="30" customHeight="1">
      <c r="A4" s="445" t="s">
        <v>165</v>
      </c>
      <c r="B4" s="446"/>
      <c r="C4" s="451" t="s">
        <v>752</v>
      </c>
      <c r="D4" s="446"/>
      <c r="E4" s="451" t="s">
        <v>753</v>
      </c>
      <c r="F4" s="446"/>
      <c r="G4" s="451" t="s">
        <v>754</v>
      </c>
      <c r="H4" s="446"/>
      <c r="I4" s="451" t="s">
        <v>755</v>
      </c>
      <c r="J4" s="446"/>
      <c r="K4" s="451" t="s">
        <v>36</v>
      </c>
      <c r="L4" s="446"/>
      <c r="M4" s="451" t="s">
        <v>37</v>
      </c>
      <c r="N4" s="445"/>
    </row>
    <row r="5" spans="1:14" s="25" customFormat="1" ht="30" customHeight="1">
      <c r="A5" s="447"/>
      <c r="B5" s="448"/>
      <c r="C5" s="29"/>
      <c r="D5" s="30"/>
      <c r="E5" s="29"/>
      <c r="F5" s="31"/>
      <c r="G5" s="30"/>
      <c r="H5" s="30"/>
      <c r="I5" s="29"/>
      <c r="J5" s="31"/>
      <c r="K5" s="452" t="s">
        <v>159</v>
      </c>
      <c r="L5" s="453"/>
      <c r="M5" s="465" t="s">
        <v>101</v>
      </c>
      <c r="N5" s="447"/>
    </row>
    <row r="6" spans="1:14" s="25" customFormat="1" ht="22.5" customHeight="1">
      <c r="A6" s="447"/>
      <c r="B6" s="448"/>
      <c r="C6" s="29"/>
      <c r="D6" s="412" t="s">
        <v>45</v>
      </c>
      <c r="E6" s="29"/>
      <c r="F6" s="412" t="s">
        <v>45</v>
      </c>
      <c r="G6" s="30"/>
      <c r="H6" s="412" t="s">
        <v>45</v>
      </c>
      <c r="I6" s="29"/>
      <c r="J6" s="412" t="s">
        <v>45</v>
      </c>
      <c r="K6" s="29"/>
      <c r="L6" s="412" t="s">
        <v>45</v>
      </c>
      <c r="M6" s="30"/>
      <c r="N6" s="414" t="s">
        <v>45</v>
      </c>
    </row>
    <row r="7" spans="1:14" s="25" customFormat="1" ht="22.5" customHeight="1">
      <c r="A7" s="449"/>
      <c r="B7" s="450"/>
      <c r="C7" s="33"/>
      <c r="D7" s="413" t="s">
        <v>91</v>
      </c>
      <c r="E7" s="33"/>
      <c r="F7" s="413" t="s">
        <v>92</v>
      </c>
      <c r="G7" s="108"/>
      <c r="H7" s="413" t="s">
        <v>92</v>
      </c>
      <c r="I7" s="33"/>
      <c r="J7" s="413" t="s">
        <v>92</v>
      </c>
      <c r="K7" s="33"/>
      <c r="L7" s="413" t="s">
        <v>91</v>
      </c>
      <c r="M7" s="108"/>
      <c r="N7" s="415" t="s">
        <v>91</v>
      </c>
    </row>
    <row r="8" spans="1:14" s="161" customFormat="1" ht="24" customHeight="1">
      <c r="A8" s="187"/>
      <c r="B8" s="187"/>
      <c r="C8" s="232" t="s">
        <v>170</v>
      </c>
      <c r="D8" s="233" t="s">
        <v>170</v>
      </c>
      <c r="E8" s="233" t="s">
        <v>47</v>
      </c>
      <c r="F8" s="233" t="s">
        <v>48</v>
      </c>
      <c r="G8" s="233" t="s">
        <v>49</v>
      </c>
      <c r="H8" s="233" t="s">
        <v>48</v>
      </c>
      <c r="I8" s="233" t="s">
        <v>49</v>
      </c>
      <c r="J8" s="233" t="s">
        <v>48</v>
      </c>
      <c r="K8" s="233" t="s">
        <v>49</v>
      </c>
      <c r="L8" s="233" t="s">
        <v>49</v>
      </c>
      <c r="M8" s="233" t="s">
        <v>49</v>
      </c>
      <c r="N8" s="233" t="s">
        <v>49</v>
      </c>
    </row>
    <row r="9" spans="1:14" s="161" customFormat="1" ht="24" customHeight="1">
      <c r="A9" s="9" t="s">
        <v>153</v>
      </c>
      <c r="B9" s="38">
        <v>27</v>
      </c>
      <c r="C9" s="112">
        <v>15</v>
      </c>
      <c r="D9" s="141" t="s">
        <v>89</v>
      </c>
      <c r="E9" s="118">
        <v>91</v>
      </c>
      <c r="F9" s="110" t="s">
        <v>89</v>
      </c>
      <c r="G9" s="118">
        <v>2610</v>
      </c>
      <c r="H9" s="110" t="s">
        <v>89</v>
      </c>
      <c r="I9" s="118">
        <v>278</v>
      </c>
      <c r="J9" s="110" t="s">
        <v>89</v>
      </c>
      <c r="K9" s="106">
        <v>28.7</v>
      </c>
      <c r="L9" s="1" t="s">
        <v>89</v>
      </c>
      <c r="M9" s="138">
        <v>9.4</v>
      </c>
      <c r="N9" s="110" t="s">
        <v>89</v>
      </c>
    </row>
    <row r="10" spans="1:14" ht="24" customHeight="1">
      <c r="A10" s="187"/>
      <c r="B10" s="188"/>
      <c r="C10" s="189"/>
      <c r="D10" s="190"/>
      <c r="E10" s="234"/>
      <c r="F10" s="196"/>
      <c r="G10" s="234"/>
      <c r="H10" s="196"/>
      <c r="I10" s="234"/>
      <c r="J10" s="235"/>
      <c r="K10" s="236"/>
      <c r="L10" s="196"/>
      <c r="M10" s="237"/>
      <c r="N10" s="196"/>
    </row>
    <row r="11" spans="1:14" ht="24" customHeight="1">
      <c r="A11" s="157"/>
      <c r="B11" s="242">
        <v>28</v>
      </c>
      <c r="C11" s="292">
        <f>SUM(C12:C14)</f>
        <v>17</v>
      </c>
      <c r="D11" s="136">
        <v>2</v>
      </c>
      <c r="E11" s="269">
        <f>SUM(E12:E14)</f>
        <v>94</v>
      </c>
      <c r="F11" s="136">
        <v>3.3</v>
      </c>
      <c r="G11" s="287">
        <f>SUM(G12:G14)</f>
        <v>2741</v>
      </c>
      <c r="H11" s="136">
        <v>5.0999999999999996</v>
      </c>
      <c r="I11" s="269">
        <f>SUM(I12:I14)</f>
        <v>339</v>
      </c>
      <c r="J11" s="136">
        <v>21.9</v>
      </c>
      <c r="K11" s="269">
        <v>29.2</v>
      </c>
      <c r="L11" s="136">
        <v>0.5</v>
      </c>
      <c r="M11" s="269">
        <v>8.1</v>
      </c>
      <c r="N11" s="136">
        <v>-1.3</v>
      </c>
    </row>
    <row r="12" spans="1:14" ht="24" customHeight="1">
      <c r="A12" s="157" t="s">
        <v>110</v>
      </c>
      <c r="B12" s="55" t="s">
        <v>111</v>
      </c>
      <c r="C12" s="217" t="s">
        <v>178</v>
      </c>
      <c r="D12" s="288" t="s">
        <v>178</v>
      </c>
      <c r="E12" s="288" t="s">
        <v>178</v>
      </c>
      <c r="F12" s="288" t="s">
        <v>178</v>
      </c>
      <c r="G12" s="288" t="s">
        <v>178</v>
      </c>
      <c r="H12" s="288" t="s">
        <v>178</v>
      </c>
      <c r="I12" s="288" t="s">
        <v>178</v>
      </c>
      <c r="J12" s="288" t="s">
        <v>178</v>
      </c>
      <c r="K12" s="288" t="s">
        <v>50</v>
      </c>
      <c r="L12" s="288" t="s">
        <v>178</v>
      </c>
      <c r="M12" s="288" t="s">
        <v>50</v>
      </c>
      <c r="N12" s="288" t="s">
        <v>178</v>
      </c>
    </row>
    <row r="13" spans="1:14" ht="24" customHeight="1">
      <c r="A13" s="191" t="s">
        <v>112</v>
      </c>
      <c r="B13" s="55" t="s">
        <v>111</v>
      </c>
      <c r="C13" s="112">
        <v>5</v>
      </c>
      <c r="D13" s="106" t="s">
        <v>89</v>
      </c>
      <c r="E13" s="133">
        <v>19</v>
      </c>
      <c r="F13" s="295">
        <v>-20.8</v>
      </c>
      <c r="G13" s="289">
        <v>455</v>
      </c>
      <c r="H13" s="295">
        <v>-20.3</v>
      </c>
      <c r="I13" s="133">
        <v>81</v>
      </c>
      <c r="J13" s="295">
        <v>6.6</v>
      </c>
      <c r="K13" s="133">
        <v>23.9</v>
      </c>
      <c r="L13" s="295">
        <v>0.1</v>
      </c>
      <c r="M13" s="133">
        <v>5.6</v>
      </c>
      <c r="N13" s="295">
        <v>-1.9</v>
      </c>
    </row>
    <row r="14" spans="1:14" ht="24" customHeight="1">
      <c r="A14" s="186" t="s">
        <v>113</v>
      </c>
      <c r="B14" s="185" t="s">
        <v>111</v>
      </c>
      <c r="C14" s="2">
        <v>12</v>
      </c>
      <c r="D14" s="14">
        <v>2</v>
      </c>
      <c r="E14" s="207">
        <v>75</v>
      </c>
      <c r="F14" s="296">
        <v>11.9</v>
      </c>
      <c r="G14" s="290">
        <v>2286</v>
      </c>
      <c r="H14" s="296">
        <v>12.2</v>
      </c>
      <c r="I14" s="207">
        <v>258</v>
      </c>
      <c r="J14" s="296">
        <v>27.7</v>
      </c>
      <c r="K14" s="207">
        <v>30.5</v>
      </c>
      <c r="L14" s="296">
        <v>0.1</v>
      </c>
      <c r="M14" s="207">
        <v>8.9</v>
      </c>
      <c r="N14" s="296">
        <v>-1.2</v>
      </c>
    </row>
    <row r="15" spans="1:14" ht="21.75" customHeight="1">
      <c r="A15" s="192"/>
      <c r="B15" s="193"/>
      <c r="C15" s="194"/>
      <c r="D15" s="190"/>
      <c r="E15" s="195"/>
      <c r="F15" s="196"/>
      <c r="G15" s="195"/>
      <c r="H15" s="196"/>
      <c r="I15" s="195"/>
      <c r="J15" s="196"/>
      <c r="K15" s="197"/>
      <c r="L15" s="196"/>
      <c r="M15" s="198"/>
      <c r="N15" s="196"/>
    </row>
    <row r="16" spans="1:14" ht="21.75" customHeight="1">
      <c r="A16" s="192"/>
      <c r="B16" s="193"/>
      <c r="C16" s="194"/>
      <c r="D16" s="190"/>
      <c r="E16" s="195"/>
      <c r="F16" s="196"/>
      <c r="G16" s="195"/>
      <c r="H16" s="196"/>
      <c r="I16" s="195"/>
      <c r="J16" s="196"/>
      <c r="K16" s="197"/>
      <c r="L16" s="196"/>
      <c r="M16" s="198"/>
      <c r="N16" s="196"/>
    </row>
    <row r="17" spans="1:14" s="17" customFormat="1" ht="21" customHeight="1">
      <c r="A17" s="16" t="s">
        <v>297</v>
      </c>
      <c r="B17" s="9"/>
      <c r="C17" s="9"/>
      <c r="F17" s="18"/>
      <c r="G17" s="9"/>
      <c r="H17" s="9"/>
      <c r="I17" s="9"/>
      <c r="J17" s="9"/>
      <c r="K17" s="9"/>
      <c r="L17" s="9"/>
      <c r="M17" s="9"/>
      <c r="N17" s="9"/>
    </row>
    <row r="18" spans="1:14" s="17" customFormat="1" ht="21" customHeight="1">
      <c r="A18" s="9" t="s">
        <v>267</v>
      </c>
      <c r="B18" s="9"/>
      <c r="C18" s="9"/>
      <c r="D18" s="9"/>
      <c r="E18" s="9"/>
      <c r="F18" s="9"/>
      <c r="G18" s="9"/>
      <c r="H18" s="9"/>
      <c r="I18" s="9"/>
      <c r="J18" s="9"/>
      <c r="K18" s="9"/>
      <c r="L18" s="9"/>
      <c r="M18" s="9"/>
      <c r="N18" s="9"/>
    </row>
    <row r="19" spans="1:14" s="17" customFormat="1" ht="21" customHeight="1">
      <c r="A19" s="9" t="s">
        <v>242</v>
      </c>
      <c r="B19" s="9"/>
      <c r="C19" s="9"/>
      <c r="D19" s="9"/>
      <c r="E19" s="9"/>
      <c r="F19" s="9"/>
      <c r="G19" s="9"/>
      <c r="H19" s="9"/>
      <c r="I19" s="9"/>
      <c r="J19" s="9"/>
      <c r="K19" s="9"/>
      <c r="L19" s="9"/>
      <c r="M19" s="9"/>
      <c r="N19" s="9"/>
    </row>
    <row r="20" spans="1:14" s="17" customFormat="1" ht="21" customHeight="1">
      <c r="A20" s="9"/>
      <c r="B20" s="9"/>
      <c r="C20" s="9"/>
      <c r="D20" s="9"/>
      <c r="E20" s="9"/>
      <c r="F20" s="9"/>
      <c r="G20" s="9"/>
      <c r="H20" s="9"/>
      <c r="I20" s="9"/>
      <c r="J20" s="9"/>
      <c r="K20" s="9"/>
      <c r="L20" s="9"/>
      <c r="M20" s="9"/>
      <c r="N20" s="9"/>
    </row>
    <row r="21" spans="1:14" s="17" customFormat="1" ht="21" customHeight="1">
      <c r="A21" s="16" t="s">
        <v>298</v>
      </c>
      <c r="B21" s="9"/>
      <c r="D21" s="57"/>
      <c r="E21" s="9"/>
      <c r="G21" s="9"/>
      <c r="H21" s="9"/>
      <c r="I21" s="9"/>
      <c r="J21" s="9"/>
      <c r="K21" s="9"/>
      <c r="L21" s="9"/>
      <c r="M21" s="9"/>
      <c r="N21" s="9"/>
    </row>
    <row r="22" spans="1:14" s="17" customFormat="1" ht="21" customHeight="1">
      <c r="A22" s="39" t="s">
        <v>243</v>
      </c>
      <c r="B22" s="9"/>
      <c r="C22" s="9"/>
      <c r="D22" s="9"/>
      <c r="E22" s="9"/>
      <c r="F22" s="9"/>
      <c r="G22" s="9"/>
      <c r="H22" s="9"/>
      <c r="I22" s="9"/>
      <c r="J22" s="9"/>
      <c r="K22" s="9"/>
      <c r="L22" s="9"/>
      <c r="M22" s="9"/>
      <c r="N22" s="9"/>
    </row>
    <row r="23" spans="1:14" s="17" customFormat="1" ht="21" customHeight="1">
      <c r="A23" s="9" t="s">
        <v>244</v>
      </c>
      <c r="B23" s="9"/>
      <c r="C23" s="9"/>
      <c r="D23" s="9"/>
      <c r="E23" s="9"/>
      <c r="F23" s="9"/>
      <c r="G23" s="9"/>
      <c r="H23" s="9"/>
      <c r="I23" s="9"/>
      <c r="J23" s="9"/>
      <c r="K23" s="9"/>
      <c r="L23" s="9"/>
      <c r="M23" s="9"/>
      <c r="N23" s="9"/>
    </row>
    <row r="24" spans="1:14" s="17" customFormat="1" ht="21" customHeight="1">
      <c r="A24" s="9" t="s">
        <v>4</v>
      </c>
      <c r="B24" s="9"/>
      <c r="C24" s="9"/>
      <c r="D24" s="9"/>
      <c r="E24" s="9"/>
      <c r="F24" s="9"/>
      <c r="G24" s="9"/>
      <c r="H24" s="9"/>
      <c r="I24" s="9"/>
      <c r="J24" s="9"/>
      <c r="K24" s="9"/>
      <c r="L24" s="9"/>
      <c r="M24" s="9"/>
      <c r="N24" s="9"/>
    </row>
    <row r="25" spans="1:14" s="17" customFormat="1" ht="21" customHeight="1">
      <c r="A25" s="16" t="s">
        <v>299</v>
      </c>
      <c r="B25" s="9"/>
      <c r="C25" s="9"/>
      <c r="D25" s="57"/>
      <c r="E25" s="9"/>
      <c r="G25" s="9"/>
      <c r="H25" s="9"/>
      <c r="I25" s="9"/>
      <c r="J25" s="9"/>
      <c r="K25" s="9"/>
      <c r="L25" s="9"/>
      <c r="M25" s="9"/>
      <c r="N25" s="9"/>
    </row>
    <row r="26" spans="1:14" s="17" customFormat="1" ht="21" customHeight="1">
      <c r="A26" s="9" t="s">
        <v>268</v>
      </c>
      <c r="B26" s="9"/>
      <c r="C26" s="9"/>
      <c r="D26" s="9"/>
      <c r="E26" s="9"/>
      <c r="F26" s="9"/>
      <c r="G26" s="9"/>
      <c r="H26" s="9"/>
      <c r="I26" s="9"/>
      <c r="J26" s="9"/>
      <c r="K26" s="9"/>
      <c r="L26" s="9"/>
      <c r="M26" s="9"/>
      <c r="N26" s="9"/>
    </row>
    <row r="27" spans="1:14" s="17" customFormat="1" ht="21" customHeight="1">
      <c r="A27" s="9" t="s">
        <v>269</v>
      </c>
      <c r="B27" s="9"/>
      <c r="C27" s="9"/>
      <c r="D27" s="9"/>
      <c r="E27" s="9"/>
      <c r="F27" s="9"/>
      <c r="G27" s="9"/>
      <c r="H27" s="9"/>
      <c r="I27" s="9"/>
      <c r="J27" s="9"/>
      <c r="K27" s="9"/>
      <c r="L27" s="9"/>
      <c r="M27" s="9"/>
      <c r="N27" s="9"/>
    </row>
    <row r="28" spans="1:14" s="17" customFormat="1" ht="21" customHeight="1">
      <c r="A28" s="9" t="s">
        <v>270</v>
      </c>
      <c r="B28" s="9"/>
      <c r="C28" s="9"/>
      <c r="D28" s="9"/>
      <c r="E28" s="9"/>
      <c r="F28" s="9"/>
      <c r="G28" s="9"/>
      <c r="H28" s="9"/>
      <c r="I28" s="9"/>
      <c r="J28" s="9"/>
      <c r="K28" s="9"/>
      <c r="L28" s="9"/>
      <c r="M28" s="9"/>
      <c r="N28" s="9"/>
    </row>
    <row r="29" spans="1:14" s="17" customFormat="1" ht="21" customHeight="1">
      <c r="A29" s="9" t="s">
        <v>316</v>
      </c>
      <c r="B29" s="9"/>
      <c r="C29" s="9"/>
      <c r="D29" s="9"/>
      <c r="E29" s="9"/>
      <c r="F29" s="9"/>
      <c r="G29" s="9"/>
      <c r="H29" s="9"/>
      <c r="I29" s="9"/>
      <c r="J29" s="9"/>
      <c r="K29" s="9"/>
      <c r="L29" s="9"/>
      <c r="M29" s="9"/>
      <c r="N29" s="9"/>
    </row>
    <row r="30" spans="1:14" s="17" customFormat="1" ht="21" customHeight="1">
      <c r="A30" s="9" t="s">
        <v>245</v>
      </c>
      <c r="B30" s="9"/>
      <c r="C30" s="9"/>
      <c r="D30" s="9"/>
      <c r="E30" s="9"/>
      <c r="F30" s="9"/>
      <c r="G30" s="9"/>
      <c r="H30" s="9"/>
      <c r="I30" s="9"/>
      <c r="J30" s="9"/>
      <c r="K30" s="9"/>
      <c r="L30" s="9"/>
      <c r="M30" s="9"/>
      <c r="N30" s="9"/>
    </row>
    <row r="31" spans="1:14" s="17" customFormat="1" ht="21" customHeight="1">
      <c r="A31" s="9" t="s">
        <v>246</v>
      </c>
      <c r="B31" s="9"/>
      <c r="C31" s="9"/>
      <c r="D31" s="9"/>
      <c r="E31" s="9"/>
      <c r="F31" s="9"/>
      <c r="G31" s="9"/>
      <c r="H31" s="9"/>
      <c r="I31" s="9"/>
      <c r="J31" s="9"/>
      <c r="K31" s="9"/>
      <c r="L31" s="9"/>
      <c r="M31" s="9"/>
      <c r="N31" s="9"/>
    </row>
    <row r="32" spans="1:14" s="17" customFormat="1" ht="21" customHeight="1">
      <c r="A32" s="9" t="s">
        <v>4</v>
      </c>
      <c r="B32" s="9"/>
      <c r="C32" s="9"/>
      <c r="D32" s="9"/>
      <c r="E32" s="9"/>
      <c r="F32" s="9"/>
      <c r="G32" s="9"/>
      <c r="H32" s="9"/>
      <c r="I32" s="9"/>
      <c r="J32" s="9"/>
      <c r="K32" s="9"/>
      <c r="L32" s="9"/>
      <c r="M32" s="9"/>
      <c r="N32" s="9"/>
    </row>
    <row r="33" spans="1:15" s="17" customFormat="1" ht="21" customHeight="1">
      <c r="A33" s="16" t="s">
        <v>300</v>
      </c>
      <c r="B33" s="9"/>
      <c r="C33" s="9"/>
      <c r="E33" s="55"/>
      <c r="F33" s="55"/>
      <c r="H33" s="9"/>
      <c r="I33" s="9"/>
      <c r="J33" s="9"/>
      <c r="K33" s="9"/>
      <c r="L33" s="9"/>
      <c r="M33" s="9"/>
      <c r="N33" s="9"/>
    </row>
    <row r="34" spans="1:15" s="17" customFormat="1" ht="21" customHeight="1">
      <c r="A34" s="39" t="s">
        <v>247</v>
      </c>
      <c r="B34" s="9"/>
      <c r="C34" s="9"/>
      <c r="D34" s="9"/>
      <c r="E34" s="9"/>
      <c r="F34" s="9"/>
      <c r="G34" s="9"/>
      <c r="H34" s="9"/>
      <c r="I34" s="9"/>
      <c r="J34" s="9"/>
      <c r="K34" s="9"/>
      <c r="L34" s="9"/>
      <c r="M34" s="9"/>
      <c r="N34" s="9"/>
    </row>
    <row r="35" spans="1:15" s="17" customFormat="1" ht="21" customHeight="1">
      <c r="A35" s="9" t="s">
        <v>248</v>
      </c>
      <c r="B35" s="9"/>
      <c r="C35" s="9"/>
      <c r="D35" s="9"/>
      <c r="E35" s="9"/>
      <c r="F35" s="9"/>
      <c r="G35" s="9"/>
      <c r="H35" s="9"/>
      <c r="I35" s="9"/>
      <c r="J35" s="9"/>
      <c r="K35" s="9"/>
      <c r="L35" s="9"/>
      <c r="M35" s="9"/>
      <c r="N35" s="9"/>
    </row>
    <row r="36" spans="1:15" s="17" customFormat="1" ht="21" customHeight="1">
      <c r="A36" s="9"/>
      <c r="B36" s="9"/>
      <c r="C36" s="9"/>
      <c r="D36" s="9"/>
      <c r="E36" s="9"/>
      <c r="F36" s="9"/>
      <c r="G36" s="9"/>
      <c r="H36" s="9"/>
      <c r="I36" s="9"/>
      <c r="J36" s="9"/>
      <c r="K36" s="9"/>
      <c r="L36" s="9"/>
      <c r="M36" s="9"/>
      <c r="N36" s="9"/>
    </row>
    <row r="37" spans="1:15" s="17" customFormat="1" ht="21" customHeight="1">
      <c r="A37" s="16" t="s">
        <v>301</v>
      </c>
      <c r="B37" s="9"/>
      <c r="D37" s="18"/>
      <c r="E37" s="9"/>
      <c r="F37" s="9"/>
      <c r="G37" s="9"/>
      <c r="H37" s="9"/>
      <c r="I37" s="9"/>
      <c r="J37" s="9"/>
      <c r="K37" s="9"/>
      <c r="L37" s="9"/>
      <c r="M37" s="9"/>
      <c r="N37" s="9"/>
    </row>
    <row r="38" spans="1:15" s="17" customFormat="1" ht="21" customHeight="1">
      <c r="A38" s="9" t="s">
        <v>271</v>
      </c>
      <c r="B38" s="9"/>
      <c r="C38" s="9"/>
      <c r="D38" s="9"/>
      <c r="E38" s="9"/>
      <c r="F38" s="9"/>
      <c r="G38" s="9"/>
      <c r="H38" s="9"/>
      <c r="I38" s="9"/>
      <c r="J38" s="9"/>
      <c r="K38" s="9"/>
      <c r="L38" s="9"/>
      <c r="M38" s="9"/>
      <c r="N38" s="9"/>
    </row>
    <row r="39" spans="1:15" s="200" customFormat="1" ht="18" customHeight="1">
      <c r="A39" s="165"/>
      <c r="B39" s="165"/>
      <c r="C39" s="165"/>
      <c r="D39" s="165"/>
      <c r="E39" s="165"/>
      <c r="F39" s="165"/>
      <c r="G39" s="165"/>
      <c r="H39" s="165"/>
      <c r="I39" s="165"/>
      <c r="J39" s="165"/>
      <c r="K39" s="165"/>
      <c r="L39" s="165"/>
      <c r="M39" s="165"/>
      <c r="N39" s="165"/>
    </row>
    <row r="40" spans="1:15" s="200" customFormat="1" ht="18" customHeight="1">
      <c r="A40" s="165"/>
      <c r="B40" s="165"/>
      <c r="C40" s="165"/>
      <c r="D40" s="165"/>
      <c r="E40" s="165"/>
      <c r="F40" s="165"/>
      <c r="G40" s="165"/>
      <c r="H40" s="165"/>
      <c r="I40" s="165"/>
      <c r="J40" s="165"/>
      <c r="K40" s="165"/>
      <c r="L40" s="165"/>
      <c r="M40" s="165"/>
      <c r="N40" s="165"/>
    </row>
    <row r="41" spans="1:15" s="200" customFormat="1" ht="13.5" customHeight="1">
      <c r="A41" s="165"/>
      <c r="B41" s="165"/>
      <c r="C41" s="165"/>
      <c r="D41" s="165"/>
      <c r="E41" s="165"/>
      <c r="F41" s="165"/>
      <c r="G41" s="165"/>
      <c r="H41" s="165"/>
      <c r="I41" s="165"/>
      <c r="J41" s="165"/>
      <c r="K41" s="165"/>
      <c r="L41" s="165"/>
      <c r="M41" s="165"/>
      <c r="N41" s="165"/>
    </row>
    <row r="42" spans="1:15" s="199" customFormat="1" ht="18" customHeight="1">
      <c r="A42" s="165"/>
      <c r="B42" s="165"/>
      <c r="C42" s="165"/>
      <c r="D42" s="165"/>
      <c r="E42" s="165"/>
      <c r="F42" s="165"/>
      <c r="G42" s="165"/>
      <c r="H42" s="165"/>
      <c r="I42" s="165"/>
      <c r="J42" s="165"/>
      <c r="K42" s="165"/>
      <c r="L42" s="165"/>
      <c r="M42" s="165"/>
      <c r="N42" s="165"/>
      <c r="O42" s="200"/>
    </row>
    <row r="43" spans="1:15" s="200" customFormat="1" ht="15" customHeight="1">
      <c r="A43" s="165"/>
      <c r="B43" s="165"/>
      <c r="C43" s="165"/>
      <c r="D43" s="165"/>
      <c r="E43" s="165"/>
      <c r="F43" s="165"/>
      <c r="G43" s="165"/>
      <c r="H43" s="165"/>
      <c r="I43" s="165"/>
      <c r="J43" s="165"/>
      <c r="K43" s="165"/>
      <c r="L43" s="165"/>
      <c r="M43" s="165"/>
      <c r="N43" s="165"/>
    </row>
    <row r="44" spans="1:15" s="200" customFormat="1" ht="10.5" customHeight="1">
      <c r="A44" s="165"/>
      <c r="B44" s="165"/>
      <c r="C44" s="165"/>
      <c r="D44" s="165"/>
      <c r="E44" s="165"/>
      <c r="F44" s="165"/>
      <c r="G44" s="165"/>
      <c r="H44" s="165"/>
      <c r="I44" s="165"/>
      <c r="J44" s="165"/>
      <c r="K44" s="165"/>
      <c r="L44" s="165"/>
      <c r="M44" s="165"/>
      <c r="N44" s="165"/>
    </row>
    <row r="45" spans="1:15" s="200" customFormat="1">
      <c r="A45" s="165"/>
      <c r="B45" s="165"/>
      <c r="C45" s="165"/>
      <c r="D45" s="165"/>
      <c r="E45" s="165"/>
      <c r="F45" s="165"/>
      <c r="G45" s="165"/>
      <c r="H45" s="165"/>
      <c r="I45" s="165"/>
      <c r="J45" s="165"/>
      <c r="K45" s="165"/>
      <c r="L45" s="165"/>
      <c r="M45" s="165"/>
      <c r="N45" s="165"/>
    </row>
    <row r="46" spans="1:15" s="200" customFormat="1">
      <c r="A46" s="165"/>
      <c r="B46" s="165"/>
      <c r="C46" s="165"/>
      <c r="D46" s="165"/>
      <c r="E46" s="165"/>
      <c r="F46" s="165"/>
      <c r="G46" s="165"/>
      <c r="H46" s="165"/>
      <c r="I46" s="165"/>
      <c r="J46" s="165"/>
      <c r="K46" s="165"/>
      <c r="L46" s="165"/>
      <c r="M46" s="165"/>
      <c r="N46" s="165"/>
    </row>
    <row r="47" spans="1:15" s="200" customFormat="1" ht="9" customHeight="1">
      <c r="A47" s="165"/>
      <c r="B47" s="165"/>
      <c r="C47" s="165"/>
      <c r="D47" s="165"/>
      <c r="E47" s="165"/>
      <c r="F47" s="165"/>
      <c r="G47" s="165"/>
      <c r="H47" s="165"/>
      <c r="I47" s="165"/>
      <c r="J47" s="165"/>
      <c r="K47" s="165"/>
      <c r="L47" s="165"/>
      <c r="M47" s="165"/>
      <c r="N47" s="165"/>
    </row>
    <row r="48" spans="1:15" s="200" customFormat="1">
      <c r="A48" s="165"/>
      <c r="B48" s="165"/>
      <c r="C48" s="165"/>
      <c r="D48" s="165"/>
      <c r="E48" s="165"/>
      <c r="F48" s="165"/>
      <c r="G48" s="165"/>
      <c r="H48" s="165"/>
      <c r="I48" s="165"/>
      <c r="J48" s="165"/>
      <c r="K48" s="165"/>
      <c r="L48" s="165"/>
      <c r="M48" s="165"/>
      <c r="N48" s="165"/>
    </row>
    <row r="49" spans="1:14" s="200" customFormat="1">
      <c r="A49" s="165"/>
      <c r="B49" s="165"/>
      <c r="C49" s="165"/>
      <c r="D49" s="165"/>
      <c r="E49" s="165"/>
      <c r="F49" s="165"/>
      <c r="G49" s="165"/>
      <c r="H49" s="165"/>
      <c r="I49" s="165"/>
      <c r="J49" s="165"/>
      <c r="K49" s="165"/>
      <c r="L49" s="165"/>
      <c r="M49" s="165"/>
      <c r="N49" s="165"/>
    </row>
    <row r="56" spans="1:14" ht="14.25" customHeight="1"/>
    <row r="57" spans="1:14" ht="23.25" customHeight="1"/>
    <row r="61" spans="1:14" ht="20.100000000000001" customHeight="1"/>
    <row r="62" spans="1:14" ht="15.95" customHeight="1"/>
    <row r="63" spans="1:14" ht="15.95" customHeight="1"/>
    <row r="64" spans="1:14" ht="15.95" customHeight="1"/>
    <row r="65" spans="1:14" ht="15.95" customHeight="1"/>
    <row r="66" spans="1:14" ht="15.95" customHeight="1"/>
    <row r="67" spans="1:14" ht="32.25" customHeight="1"/>
    <row r="68" spans="1:14" ht="24" customHeight="1"/>
    <row r="69" spans="1:14" s="17" customFormat="1" ht="18.95" customHeight="1">
      <c r="A69" s="165"/>
      <c r="B69" s="165"/>
      <c r="C69" s="165"/>
      <c r="D69" s="165"/>
      <c r="E69" s="165"/>
      <c r="F69" s="165"/>
      <c r="G69" s="165"/>
      <c r="H69" s="165"/>
      <c r="I69" s="165"/>
      <c r="J69" s="165"/>
      <c r="K69" s="165"/>
      <c r="L69" s="165"/>
      <c r="M69" s="165"/>
      <c r="N69" s="165"/>
    </row>
    <row r="70" spans="1:14" s="17" customFormat="1" ht="18.95" customHeight="1">
      <c r="A70" s="165"/>
      <c r="B70" s="165"/>
      <c r="C70" s="165"/>
      <c r="D70" s="165"/>
      <c r="E70" s="165"/>
      <c r="F70" s="165"/>
      <c r="G70" s="165"/>
      <c r="H70" s="165"/>
      <c r="I70" s="165"/>
      <c r="J70" s="165"/>
      <c r="K70" s="165"/>
      <c r="L70" s="165"/>
      <c r="M70" s="165"/>
      <c r="N70" s="165"/>
    </row>
    <row r="71" spans="1:14" s="17" customFormat="1" ht="18.95" customHeight="1">
      <c r="A71" s="165"/>
      <c r="B71" s="165"/>
      <c r="C71" s="165"/>
      <c r="D71" s="165"/>
      <c r="E71" s="165"/>
      <c r="F71" s="165"/>
      <c r="G71" s="165"/>
      <c r="H71" s="165"/>
      <c r="I71" s="165"/>
      <c r="J71" s="165"/>
      <c r="K71" s="165"/>
      <c r="L71" s="165"/>
      <c r="M71" s="165"/>
      <c r="N71" s="165"/>
    </row>
    <row r="72" spans="1:14" s="17" customFormat="1" ht="18.95" customHeight="1">
      <c r="A72" s="165"/>
      <c r="B72" s="165"/>
      <c r="C72" s="165"/>
      <c r="D72" s="165"/>
      <c r="E72" s="165"/>
      <c r="F72" s="165"/>
      <c r="G72" s="165"/>
      <c r="H72" s="165"/>
      <c r="I72" s="165"/>
      <c r="J72" s="165"/>
      <c r="K72" s="165"/>
      <c r="L72" s="165"/>
      <c r="M72" s="165"/>
      <c r="N72" s="165"/>
    </row>
    <row r="73" spans="1:14" s="17" customFormat="1" ht="18.95" customHeight="1">
      <c r="A73" s="165"/>
      <c r="B73" s="165"/>
      <c r="C73" s="165"/>
      <c r="D73" s="165"/>
      <c r="E73" s="165"/>
      <c r="F73" s="165"/>
      <c r="G73" s="165"/>
      <c r="H73" s="165"/>
      <c r="I73" s="165"/>
      <c r="J73" s="165"/>
      <c r="K73" s="165"/>
      <c r="L73" s="165"/>
      <c r="M73" s="165"/>
      <c r="N73" s="165"/>
    </row>
    <row r="74" spans="1:14" s="17" customFormat="1" ht="18.95" customHeight="1">
      <c r="A74" s="165"/>
      <c r="B74" s="165"/>
      <c r="C74" s="165"/>
      <c r="D74" s="165"/>
      <c r="E74" s="165"/>
      <c r="F74" s="165"/>
      <c r="G74" s="165"/>
      <c r="H74" s="165"/>
      <c r="I74" s="165"/>
      <c r="J74" s="165"/>
      <c r="K74" s="165"/>
      <c r="L74" s="165"/>
      <c r="M74" s="165"/>
      <c r="N74" s="165"/>
    </row>
    <row r="75" spans="1:14" s="17" customFormat="1" ht="18.95" customHeight="1">
      <c r="A75" s="165"/>
      <c r="B75" s="165"/>
      <c r="C75" s="165"/>
      <c r="D75" s="165"/>
      <c r="E75" s="165"/>
      <c r="F75" s="165"/>
      <c r="G75" s="165"/>
      <c r="H75" s="165"/>
      <c r="I75" s="165"/>
      <c r="J75" s="165"/>
      <c r="K75" s="165"/>
      <c r="L75" s="165"/>
      <c r="M75" s="165"/>
      <c r="N75" s="165"/>
    </row>
    <row r="76" spans="1:14" s="17" customFormat="1" ht="18.95" customHeight="1">
      <c r="A76" s="165"/>
      <c r="B76" s="165"/>
      <c r="C76" s="165"/>
      <c r="D76" s="165"/>
      <c r="E76" s="165"/>
      <c r="F76" s="165"/>
      <c r="G76" s="165"/>
      <c r="H76" s="165"/>
      <c r="I76" s="165"/>
      <c r="J76" s="165"/>
      <c r="K76" s="165"/>
      <c r="L76" s="165"/>
      <c r="M76" s="165"/>
      <c r="N76" s="165"/>
    </row>
    <row r="77" spans="1:14" s="17" customFormat="1" ht="18.95" customHeight="1">
      <c r="A77" s="165"/>
      <c r="B77" s="165"/>
      <c r="C77" s="165"/>
      <c r="D77" s="165"/>
      <c r="E77" s="165"/>
      <c r="F77" s="165"/>
      <c r="G77" s="165"/>
      <c r="H77" s="165"/>
      <c r="I77" s="165"/>
      <c r="J77" s="165"/>
      <c r="K77" s="165"/>
      <c r="L77" s="165"/>
      <c r="M77" s="165"/>
      <c r="N77" s="165"/>
    </row>
    <row r="78" spans="1:14" s="17" customFormat="1" ht="18.95" customHeight="1">
      <c r="A78" s="165"/>
      <c r="B78" s="165"/>
      <c r="C78" s="165"/>
      <c r="D78" s="165"/>
      <c r="E78" s="165"/>
      <c r="F78" s="165"/>
      <c r="G78" s="165"/>
      <c r="H78" s="165"/>
      <c r="I78" s="165"/>
      <c r="J78" s="165"/>
      <c r="K78" s="165"/>
      <c r="L78" s="165"/>
      <c r="M78" s="165"/>
      <c r="N78" s="165"/>
    </row>
    <row r="79" spans="1:14" s="17" customFormat="1" ht="18.95" customHeight="1">
      <c r="A79" s="165"/>
      <c r="B79" s="165"/>
      <c r="C79" s="165"/>
      <c r="D79" s="165"/>
      <c r="E79" s="165"/>
      <c r="F79" s="165"/>
      <c r="G79" s="165"/>
      <c r="H79" s="165"/>
      <c r="I79" s="165"/>
      <c r="J79" s="165"/>
      <c r="K79" s="165"/>
      <c r="L79" s="165"/>
      <c r="M79" s="165"/>
      <c r="N79" s="165"/>
    </row>
  </sheetData>
  <mergeCells count="10">
    <mergeCell ref="A3:N3"/>
    <mergeCell ref="A4:B7"/>
    <mergeCell ref="C4:D4"/>
    <mergeCell ref="E4:F4"/>
    <mergeCell ref="G4:H4"/>
    <mergeCell ref="I4:J4"/>
    <mergeCell ref="K4:L4"/>
    <mergeCell ref="M4:N4"/>
    <mergeCell ref="K5:L5"/>
    <mergeCell ref="M5:N5"/>
  </mergeCells>
  <phoneticPr fontId="2"/>
  <pageMargins left="0.59055118110236227" right="0.59055118110236227" top="0.78740157480314965" bottom="0.39370078740157483" header="0.51181102362204722" footer="0.39370078740157483"/>
  <pageSetup paperSize="9"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3:AH61"/>
  <sheetViews>
    <sheetView showGridLines="0" zoomScaleNormal="100" zoomScaleSheetLayoutView="100" workbookViewId="0"/>
  </sheetViews>
  <sheetFormatPr defaultRowHeight="13.5"/>
  <cols>
    <col min="6" max="6" width="5.25" customWidth="1"/>
    <col min="7" max="7" width="4.5" customWidth="1"/>
    <col min="12" max="12" width="4.5" customWidth="1"/>
    <col min="13" max="18" width="9.625" customWidth="1"/>
    <col min="19" max="19" width="9.625" style="313" customWidth="1"/>
    <col min="20" max="20" width="9.125" style="313" bestFit="1" customWidth="1"/>
    <col min="21" max="21" width="9.75" style="313" bestFit="1" customWidth="1"/>
    <col min="22" max="24" width="9.125" style="313" bestFit="1" customWidth="1"/>
    <col min="25" max="25" width="9.125" style="313" customWidth="1"/>
    <col min="26" max="26" width="10.5" style="313" customWidth="1"/>
    <col min="27" max="27" width="11.25" style="313" customWidth="1"/>
    <col min="28" max="28" width="11.625" style="313" customWidth="1"/>
    <col min="29" max="29" width="11.375" style="313" customWidth="1"/>
    <col min="30" max="34" width="9" style="313"/>
  </cols>
  <sheetData>
    <row r="3" spans="1:33">
      <c r="A3" s="303" t="s">
        <v>581</v>
      </c>
      <c r="C3" s="303"/>
      <c r="D3" s="303"/>
      <c r="E3" s="303"/>
      <c r="G3" s="303" t="s">
        <v>719</v>
      </c>
      <c r="J3" s="308"/>
      <c r="T3" s="360"/>
    </row>
    <row r="4" spans="1:33">
      <c r="T4" s="316"/>
      <c r="U4" s="316"/>
      <c r="V4" s="316"/>
      <c r="W4" s="316"/>
    </row>
    <row r="5" spans="1:33">
      <c r="T5" s="360"/>
    </row>
    <row r="6" spans="1:33">
      <c r="U6" s="313" t="s">
        <v>582</v>
      </c>
      <c r="V6" s="313" t="s">
        <v>544</v>
      </c>
      <c r="W6" s="313" t="s">
        <v>583</v>
      </c>
      <c r="X6" s="313" t="s">
        <v>584</v>
      </c>
      <c r="Y6" s="313" t="s">
        <v>547</v>
      </c>
      <c r="Z6" s="313" t="s">
        <v>438</v>
      </c>
    </row>
    <row r="7" spans="1:33">
      <c r="T7" s="313" t="s">
        <v>548</v>
      </c>
      <c r="U7" s="313">
        <v>5</v>
      </c>
      <c r="V7" s="313">
        <v>10</v>
      </c>
      <c r="W7" s="313">
        <v>2</v>
      </c>
      <c r="X7" s="313">
        <v>0</v>
      </c>
      <c r="Y7" s="313">
        <v>0</v>
      </c>
      <c r="Z7" s="313">
        <f>SUM(U7:Y7)</f>
        <v>17</v>
      </c>
    </row>
    <row r="8" spans="1:33">
      <c r="T8" s="313" t="s">
        <v>549</v>
      </c>
      <c r="U8" s="361">
        <f>ROUND(U7/Z7*100,1)</f>
        <v>29.4</v>
      </c>
      <c r="V8" s="361">
        <f>ROUND(V7/Z7*100,1)</f>
        <v>58.8</v>
      </c>
      <c r="W8" s="361">
        <f>ROUND(W7/Z7*100,1)</f>
        <v>11.8</v>
      </c>
      <c r="X8" s="361">
        <f>ROUND(X7/Z7*100,1)</f>
        <v>0</v>
      </c>
      <c r="Y8" s="361">
        <f>ROUND(Y7/Z7*100,1)</f>
        <v>0</v>
      </c>
      <c r="Z8" s="361">
        <f>ROUND(Z7/Z7*100,1)</f>
        <v>100</v>
      </c>
    </row>
    <row r="10" spans="1:33">
      <c r="T10" s="362" t="s">
        <v>550</v>
      </c>
      <c r="U10" s="362"/>
      <c r="V10" s="362"/>
      <c r="W10" s="362"/>
      <c r="X10" s="362"/>
      <c r="Y10" s="362"/>
      <c r="Z10" s="362"/>
      <c r="AA10" s="362"/>
      <c r="AB10" s="362"/>
    </row>
    <row r="11" spans="1:33">
      <c r="T11" s="363"/>
      <c r="U11" s="361"/>
      <c r="V11" s="361"/>
      <c r="W11" s="361"/>
      <c r="X11" s="361"/>
      <c r="Y11" s="361"/>
      <c r="Z11" s="363" t="s">
        <v>551</v>
      </c>
      <c r="AB11" s="363"/>
    </row>
    <row r="12" spans="1:33">
      <c r="T12" s="364" t="s">
        <v>557</v>
      </c>
      <c r="U12" s="313" t="s">
        <v>585</v>
      </c>
      <c r="V12" s="365"/>
      <c r="W12" s="365"/>
      <c r="X12" s="366" t="s">
        <v>553</v>
      </c>
      <c r="Y12" s="365"/>
      <c r="Z12" s="365"/>
      <c r="AA12" s="367" t="s">
        <v>554</v>
      </c>
      <c r="AC12" s="367"/>
      <c r="AD12" s="368" t="s">
        <v>555</v>
      </c>
      <c r="AE12" s="368"/>
      <c r="AF12" s="368"/>
      <c r="AG12" s="467" t="s">
        <v>586</v>
      </c>
    </row>
    <row r="13" spans="1:33">
      <c r="T13" s="364"/>
      <c r="U13" s="365" t="s">
        <v>587</v>
      </c>
      <c r="V13" s="369" t="s">
        <v>588</v>
      </c>
      <c r="W13" s="369" t="s">
        <v>589</v>
      </c>
      <c r="X13" s="369" t="s">
        <v>559</v>
      </c>
      <c r="Y13" s="365" t="s">
        <v>560</v>
      </c>
      <c r="Z13" s="365"/>
      <c r="AA13" s="367"/>
      <c r="AC13" s="367"/>
      <c r="AD13" s="368" t="s">
        <v>561</v>
      </c>
      <c r="AE13" s="368"/>
      <c r="AF13" s="368"/>
      <c r="AG13" s="467"/>
    </row>
    <row r="14" spans="1:33">
      <c r="T14" s="370" t="s">
        <v>590</v>
      </c>
      <c r="U14" s="371">
        <v>758</v>
      </c>
      <c r="V14" s="371">
        <v>11715</v>
      </c>
      <c r="W14" s="371">
        <f>X14-U14-V14</f>
        <v>6849</v>
      </c>
      <c r="X14" s="371">
        <v>19322</v>
      </c>
      <c r="Y14" s="373">
        <f>ROUND(U14/X14*100,1)</f>
        <v>3.9</v>
      </c>
      <c r="Z14" s="373">
        <f>ROUND(V14/X14*100,1)</f>
        <v>60.6</v>
      </c>
      <c r="AA14" s="361" t="s">
        <v>563</v>
      </c>
      <c r="AC14" s="361"/>
      <c r="AD14" s="361"/>
      <c r="AE14" s="361"/>
      <c r="AF14" s="361"/>
      <c r="AG14" s="361"/>
    </row>
    <row r="15" spans="1:33">
      <c r="T15" s="370"/>
      <c r="U15" s="371"/>
      <c r="V15" s="371"/>
      <c r="W15" s="371"/>
      <c r="X15" s="372"/>
      <c r="Y15" s="373"/>
      <c r="Z15" s="361"/>
      <c r="AA15" s="361" t="s">
        <v>564</v>
      </c>
      <c r="AC15" s="361"/>
      <c r="AD15" s="361"/>
      <c r="AE15" s="361"/>
      <c r="AF15" s="361"/>
      <c r="AG15" s="361"/>
    </row>
    <row r="16" spans="1:33">
      <c r="T16" s="370"/>
      <c r="U16" s="371"/>
      <c r="V16" s="371"/>
      <c r="W16" s="371"/>
      <c r="X16" s="372"/>
      <c r="Y16" s="373"/>
      <c r="Z16" s="361"/>
      <c r="AA16" s="361"/>
    </row>
    <row r="17" spans="5:31">
      <c r="T17" s="370"/>
      <c r="U17" s="371"/>
      <c r="V17" s="371"/>
      <c r="W17" s="371"/>
      <c r="X17" s="372"/>
      <c r="Y17" s="373"/>
      <c r="Z17" s="361"/>
      <c r="AA17" s="361"/>
    </row>
    <row r="18" spans="5:31">
      <c r="T18" s="370"/>
      <c r="U18" s="371"/>
      <c r="V18" s="371"/>
      <c r="W18" s="371"/>
      <c r="X18" s="372"/>
      <c r="Y18" s="373"/>
      <c r="Z18" s="361"/>
      <c r="AA18" s="361"/>
    </row>
    <row r="19" spans="5:31">
      <c r="T19" s="370"/>
      <c r="U19" s="371"/>
      <c r="V19" s="371"/>
      <c r="W19" s="371"/>
      <c r="X19" s="374"/>
      <c r="Y19" s="373"/>
      <c r="Z19" s="361"/>
      <c r="AA19" s="361"/>
    </row>
    <row r="20" spans="5:31">
      <c r="T20" s="370"/>
      <c r="U20" s="371"/>
      <c r="V20" s="371"/>
      <c r="W20" s="371"/>
      <c r="X20" s="371"/>
      <c r="Y20" s="373"/>
      <c r="Z20" s="361"/>
      <c r="AA20" s="361"/>
    </row>
    <row r="21" spans="5:31" ht="10.5" customHeight="1">
      <c r="T21" s="370"/>
      <c r="U21" s="371"/>
      <c r="V21" s="371"/>
      <c r="W21" s="371"/>
      <c r="X21" s="371"/>
      <c r="Y21" s="373"/>
      <c r="Z21" s="361"/>
      <c r="AA21" s="361"/>
    </row>
    <row r="22" spans="5:31" ht="10.5" customHeight="1">
      <c r="T22" s="370"/>
      <c r="U22" s="371"/>
      <c r="V22" s="371"/>
      <c r="W22" s="371"/>
      <c r="X22" s="371"/>
      <c r="Y22" s="373"/>
      <c r="Z22" s="361"/>
      <c r="AA22" s="361"/>
    </row>
    <row r="23" spans="5:31" ht="10.5" customHeight="1">
      <c r="T23" s="370"/>
      <c r="U23" s="371"/>
      <c r="V23" s="371"/>
      <c r="W23" s="371"/>
      <c r="X23" s="371"/>
      <c r="Y23" s="373"/>
      <c r="Z23" s="361"/>
      <c r="AA23" s="361"/>
    </row>
    <row r="24" spans="5:31">
      <c r="J24" s="339"/>
      <c r="K24" s="339"/>
      <c r="L24" s="339"/>
      <c r="M24" s="339"/>
      <c r="N24" s="339"/>
      <c r="O24" s="339"/>
      <c r="P24" s="339"/>
      <c r="Q24" s="339"/>
      <c r="R24" s="339"/>
      <c r="S24" s="375"/>
      <c r="T24" s="370"/>
      <c r="U24" s="371"/>
      <c r="V24" s="371"/>
      <c r="W24" s="373"/>
      <c r="X24" s="361"/>
      <c r="Y24" s="361"/>
    </row>
    <row r="25" spans="5:31">
      <c r="E25" s="336" t="s">
        <v>591</v>
      </c>
      <c r="K25" s="339"/>
      <c r="L25" s="339"/>
      <c r="M25" s="339"/>
      <c r="N25" s="339"/>
      <c r="O25" s="339"/>
      <c r="P25" s="339"/>
      <c r="Q25" s="339"/>
      <c r="R25" s="339"/>
      <c r="T25" s="314"/>
      <c r="U25" s="314"/>
      <c r="V25" s="314"/>
      <c r="W25" s="314"/>
      <c r="X25" s="314"/>
      <c r="Y25" s="314"/>
    </row>
    <row r="26" spans="5:31">
      <c r="E26" s="337" t="s">
        <v>566</v>
      </c>
      <c r="G26" s="338"/>
      <c r="H26" s="338"/>
      <c r="I26" s="338"/>
      <c r="J26" s="338"/>
      <c r="K26" s="339"/>
      <c r="L26" s="339"/>
      <c r="M26" s="339"/>
      <c r="N26" s="339"/>
      <c r="O26" s="339"/>
      <c r="P26" s="339"/>
      <c r="Q26" s="339"/>
      <c r="R26" s="339"/>
      <c r="T26" s="313" t="s">
        <v>569</v>
      </c>
      <c r="W26" s="314"/>
      <c r="X26" s="314"/>
      <c r="Y26" s="314"/>
    </row>
    <row r="27" spans="5:31">
      <c r="E27" s="337" t="s">
        <v>567</v>
      </c>
      <c r="G27" s="339"/>
      <c r="H27" s="339"/>
      <c r="J27" s="339"/>
      <c r="U27" s="360" t="s">
        <v>592</v>
      </c>
      <c r="V27" s="360" t="s">
        <v>593</v>
      </c>
      <c r="W27" s="360" t="s">
        <v>594</v>
      </c>
      <c r="X27" s="360" t="s">
        <v>570</v>
      </c>
      <c r="Y27" s="360" t="s">
        <v>571</v>
      </c>
      <c r="Z27" s="360" t="s">
        <v>572</v>
      </c>
      <c r="AA27" s="360"/>
      <c r="AB27" s="313" t="s">
        <v>573</v>
      </c>
      <c r="AC27" s="314"/>
      <c r="AD27" s="317"/>
    </row>
    <row r="28" spans="5:31">
      <c r="F28" s="337"/>
      <c r="H28" s="339"/>
      <c r="I28" s="339"/>
      <c r="K28" s="339"/>
      <c r="L28" s="339"/>
      <c r="M28" s="339"/>
      <c r="N28" s="339"/>
      <c r="O28" s="339"/>
      <c r="P28" s="339"/>
      <c r="Q28" s="339"/>
      <c r="R28" s="339"/>
      <c r="T28" s="323" t="s">
        <v>595</v>
      </c>
      <c r="U28" s="313">
        <v>48</v>
      </c>
      <c r="V28" s="313">
        <v>196</v>
      </c>
      <c r="W28" s="313">
        <v>206</v>
      </c>
      <c r="X28" s="314">
        <v>638</v>
      </c>
      <c r="Y28" s="314">
        <v>761</v>
      </c>
      <c r="Z28" s="314">
        <v>763</v>
      </c>
      <c r="AA28" s="314"/>
      <c r="AB28" s="314">
        <v>278</v>
      </c>
      <c r="AC28" s="314"/>
      <c r="AD28" s="317"/>
    </row>
    <row r="29" spans="5:31">
      <c r="F29" s="337"/>
      <c r="H29" s="339"/>
      <c r="I29" s="339"/>
      <c r="K29" s="339"/>
      <c r="L29" s="339"/>
      <c r="M29" s="339"/>
      <c r="N29" s="339"/>
      <c r="O29" s="339"/>
      <c r="P29" s="339"/>
      <c r="Q29" s="339"/>
      <c r="R29" s="339"/>
      <c r="T29" s="313">
        <v>28</v>
      </c>
      <c r="U29" s="313">
        <v>43</v>
      </c>
      <c r="V29" s="313">
        <v>202</v>
      </c>
      <c r="W29" s="313">
        <v>230</v>
      </c>
      <c r="X29" s="314">
        <v>704</v>
      </c>
      <c r="Y29" s="314">
        <v>749</v>
      </c>
      <c r="Z29" s="314">
        <v>813</v>
      </c>
      <c r="AA29" s="314"/>
      <c r="AB29" s="314">
        <v>339</v>
      </c>
      <c r="AC29" s="314"/>
      <c r="AD29" s="317"/>
    </row>
    <row r="30" spans="5:31">
      <c r="F30" s="337"/>
      <c r="H30" s="339"/>
      <c r="I30" s="339"/>
      <c r="K30" s="339"/>
      <c r="L30" s="339"/>
      <c r="M30" s="339"/>
      <c r="N30" s="339"/>
      <c r="O30" s="339"/>
      <c r="P30" s="339"/>
      <c r="Q30" s="339"/>
      <c r="R30" s="339"/>
      <c r="Y30" s="314"/>
      <c r="Z30" s="314"/>
      <c r="AA30" s="314"/>
      <c r="AB30" s="314"/>
      <c r="AC30" s="314"/>
      <c r="AD30" s="314"/>
      <c r="AE30" s="317"/>
    </row>
    <row r="31" spans="5:31">
      <c r="F31" s="337"/>
      <c r="H31" s="339"/>
      <c r="I31" s="339"/>
      <c r="K31" s="339"/>
      <c r="L31" s="339"/>
      <c r="M31" s="339"/>
      <c r="N31" s="339"/>
      <c r="O31" s="339"/>
      <c r="P31" s="339"/>
      <c r="Q31" s="339"/>
      <c r="R31" s="339"/>
      <c r="Y31" s="314"/>
      <c r="Z31" s="314"/>
      <c r="AA31" s="314"/>
      <c r="AB31" s="314"/>
      <c r="AC31" s="314"/>
      <c r="AD31" s="314"/>
      <c r="AE31" s="317"/>
    </row>
    <row r="32" spans="5:31">
      <c r="F32" s="337"/>
      <c r="H32" s="339"/>
      <c r="I32" s="339"/>
      <c r="K32" s="339"/>
      <c r="L32" s="339"/>
      <c r="M32" s="339"/>
      <c r="N32" s="339"/>
      <c r="O32" s="339"/>
      <c r="P32" s="339"/>
      <c r="Q32" s="339"/>
      <c r="R32" s="339"/>
      <c r="Y32" s="314"/>
      <c r="Z32" s="314"/>
      <c r="AA32" s="314"/>
      <c r="AB32" s="314"/>
      <c r="AC32" s="314"/>
      <c r="AD32" s="314"/>
      <c r="AE32" s="317"/>
    </row>
    <row r="33" spans="1:31">
      <c r="F33" s="337"/>
      <c r="H33" s="339"/>
      <c r="I33" s="339"/>
      <c r="K33" s="339"/>
      <c r="L33" s="339"/>
      <c r="M33" s="339"/>
      <c r="N33" s="339"/>
      <c r="O33" s="339"/>
      <c r="P33" s="339"/>
      <c r="Q33" s="339"/>
      <c r="R33" s="339"/>
      <c r="Y33" s="314"/>
      <c r="Z33" s="314"/>
      <c r="AA33" s="314"/>
      <c r="AB33" s="314"/>
      <c r="AC33" s="314"/>
      <c r="AD33" s="314"/>
      <c r="AE33" s="317"/>
    </row>
    <row r="34" spans="1:31">
      <c r="F34" s="337"/>
      <c r="H34" s="339"/>
      <c r="I34" s="339"/>
      <c r="K34" s="339"/>
      <c r="L34" s="339"/>
      <c r="M34" s="339"/>
      <c r="N34" s="339"/>
      <c r="O34" s="339"/>
      <c r="P34" s="339"/>
      <c r="Q34" s="339"/>
      <c r="R34" s="339"/>
      <c r="Y34" s="314"/>
      <c r="Z34" s="314"/>
      <c r="AA34" s="314"/>
      <c r="AB34" s="314"/>
      <c r="AC34" s="314"/>
      <c r="AD34" s="314"/>
      <c r="AE34" s="317"/>
    </row>
    <row r="35" spans="1:31">
      <c r="A35" s="303" t="s">
        <v>596</v>
      </c>
      <c r="H35" s="303" t="s">
        <v>597</v>
      </c>
      <c r="I35" s="303"/>
      <c r="T35" s="313" t="s">
        <v>576</v>
      </c>
      <c r="AC35" s="314"/>
      <c r="AD35" s="317"/>
    </row>
    <row r="36" spans="1:31">
      <c r="A36" s="303"/>
      <c r="H36" s="303"/>
      <c r="I36" s="303" t="s">
        <v>598</v>
      </c>
      <c r="U36" s="329" t="s">
        <v>599</v>
      </c>
      <c r="V36" s="329" t="s">
        <v>577</v>
      </c>
      <c r="W36" s="329" t="s">
        <v>578</v>
      </c>
      <c r="X36" s="329" t="s">
        <v>579</v>
      </c>
      <c r="Y36" s="360"/>
      <c r="Z36" s="360" t="s">
        <v>438</v>
      </c>
      <c r="AA36" s="314"/>
      <c r="AB36" s="317"/>
    </row>
    <row r="37" spans="1:31">
      <c r="A37" s="303"/>
      <c r="H37" s="303"/>
      <c r="I37" s="303"/>
      <c r="T37" s="323" t="s">
        <v>600</v>
      </c>
      <c r="U37" s="313">
        <v>503</v>
      </c>
      <c r="V37" s="314">
        <v>583</v>
      </c>
      <c r="W37" s="314">
        <v>761</v>
      </c>
      <c r="X37" s="314">
        <v>763</v>
      </c>
      <c r="Y37" s="314"/>
      <c r="Z37" s="314">
        <f>SUM(U37:X37)</f>
        <v>2610</v>
      </c>
      <c r="AA37" s="314"/>
      <c r="AB37" s="317"/>
    </row>
    <row r="38" spans="1:31">
      <c r="A38" s="303"/>
      <c r="H38" s="303"/>
      <c r="I38" s="303"/>
      <c r="T38" s="313">
        <v>28</v>
      </c>
      <c r="U38" s="313">
        <v>562</v>
      </c>
      <c r="V38" s="314">
        <v>1133</v>
      </c>
      <c r="W38" s="314">
        <v>879</v>
      </c>
      <c r="X38" s="314">
        <v>167</v>
      </c>
      <c r="Y38" s="314"/>
      <c r="Z38" s="314">
        <f>SUM(U38:X38)</f>
        <v>2741</v>
      </c>
      <c r="AA38" s="314"/>
      <c r="AB38" s="317"/>
    </row>
    <row r="39" spans="1:31">
      <c r="A39" s="303"/>
      <c r="H39" s="303"/>
      <c r="I39" s="303"/>
      <c r="V39" s="314"/>
      <c r="W39" s="314"/>
      <c r="X39" s="314"/>
      <c r="Y39" s="314"/>
      <c r="Z39" s="314"/>
      <c r="AD39" s="314"/>
      <c r="AE39" s="317"/>
    </row>
    <row r="40" spans="1:31">
      <c r="H40" s="303"/>
      <c r="I40" s="303"/>
      <c r="V40" s="314"/>
      <c r="W40" s="314"/>
      <c r="X40" s="314"/>
      <c r="Y40" s="314"/>
      <c r="Z40" s="314"/>
      <c r="AD40" s="314"/>
      <c r="AE40" s="317"/>
    </row>
    <row r="41" spans="1:31">
      <c r="H41" s="303"/>
      <c r="I41" s="303"/>
      <c r="V41" s="314"/>
      <c r="W41" s="314"/>
      <c r="X41" s="314"/>
      <c r="Y41" s="314"/>
      <c r="Z41" s="314"/>
      <c r="AD41" s="314"/>
      <c r="AE41" s="317"/>
    </row>
    <row r="42" spans="1:31">
      <c r="H42" s="303"/>
      <c r="I42" s="303"/>
      <c r="V42" s="314"/>
      <c r="W42" s="314"/>
      <c r="X42" s="314"/>
      <c r="Y42" s="314"/>
      <c r="Z42" s="314"/>
      <c r="AD42" s="314"/>
      <c r="AE42" s="317"/>
    </row>
    <row r="43" spans="1:31">
      <c r="H43" s="303"/>
      <c r="I43" s="303"/>
      <c r="AD43" s="314"/>
      <c r="AE43" s="317"/>
    </row>
    <row r="44" spans="1:31">
      <c r="H44" s="303"/>
      <c r="I44" s="303"/>
      <c r="AD44" s="314"/>
      <c r="AE44" s="317"/>
    </row>
    <row r="45" spans="1:31">
      <c r="H45" s="303"/>
      <c r="I45" s="303"/>
      <c r="AD45" s="314"/>
      <c r="AE45" s="317"/>
    </row>
    <row r="46" spans="1:31">
      <c r="D46" s="303"/>
      <c r="E46" s="303"/>
      <c r="F46" s="303"/>
      <c r="G46" s="303"/>
      <c r="J46" s="303"/>
      <c r="AD46" s="314"/>
      <c r="AE46" s="317"/>
    </row>
    <row r="47" spans="1:31">
      <c r="AD47" s="314"/>
      <c r="AE47" s="317"/>
    </row>
    <row r="48" spans="1:31">
      <c r="AD48" s="314"/>
      <c r="AE48" s="317"/>
    </row>
    <row r="49" spans="27:31">
      <c r="AD49" s="314"/>
      <c r="AE49" s="317"/>
    </row>
    <row r="50" spans="27:31">
      <c r="AE50" s="317"/>
    </row>
    <row r="51" spans="27:31">
      <c r="AE51" s="317"/>
    </row>
    <row r="53" spans="27:31">
      <c r="AD53" s="314"/>
    </row>
    <row r="54" spans="27:31">
      <c r="AA54" s="378"/>
      <c r="AB54" s="378"/>
      <c r="AC54" s="378"/>
    </row>
    <row r="55" spans="27:31">
      <c r="AA55" s="378"/>
      <c r="AB55" s="378"/>
      <c r="AC55" s="378"/>
    </row>
    <row r="56" spans="27:31">
      <c r="AA56" s="378"/>
      <c r="AB56" s="378"/>
      <c r="AC56" s="378"/>
    </row>
    <row r="57" spans="27:31">
      <c r="AA57" s="378"/>
      <c r="AB57" s="378"/>
      <c r="AC57" s="378"/>
    </row>
    <row r="58" spans="27:31">
      <c r="AA58" s="378"/>
      <c r="AB58" s="378"/>
      <c r="AC58" s="378"/>
    </row>
    <row r="59" spans="27:31">
      <c r="AA59" s="378"/>
      <c r="AB59" s="378"/>
      <c r="AC59" s="378"/>
    </row>
    <row r="60" spans="27:31">
      <c r="AA60" s="378"/>
      <c r="AB60" s="378"/>
      <c r="AC60" s="378"/>
    </row>
    <row r="61" spans="27:31">
      <c r="AA61" s="378"/>
      <c r="AB61" s="378"/>
      <c r="AC61" s="378"/>
    </row>
  </sheetData>
  <mergeCells count="1">
    <mergeCell ref="AG12:AG13"/>
  </mergeCells>
  <phoneticPr fontId="2"/>
  <printOptions horizontalCentered="1" verticalCentered="1"/>
  <pageMargins left="0.43307086614173229" right="0.70866141732283472" top="0.39370078740157483" bottom="0.39370078740157483" header="0.51181102362204722" footer="0.43307086614173229"/>
  <pageSetup paperSize="9" scale="9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V149"/>
  <sheetViews>
    <sheetView showGridLines="0" zoomScaleNormal="100" zoomScaleSheetLayoutView="100" zoomScalePageLayoutView="80" workbookViewId="0">
      <selection activeCell="A2" sqref="A2"/>
    </sheetView>
  </sheetViews>
  <sheetFormatPr defaultColWidth="9" defaultRowHeight="13.5"/>
  <cols>
    <col min="1" max="1" width="9" style="17"/>
    <col min="2" max="2" width="4.375" style="17" customWidth="1"/>
    <col min="3" max="3" width="9.625" style="17" customWidth="1"/>
    <col min="4" max="4" width="9.875" style="17" bestFit="1" customWidth="1"/>
    <col min="5" max="5" width="11.625" style="17" customWidth="1"/>
    <col min="6" max="6" width="10.25" style="17" customWidth="1"/>
    <col min="7" max="7" width="10.625" style="17" customWidth="1"/>
    <col min="8" max="8" width="10.25" style="17" customWidth="1"/>
    <col min="9" max="9" width="10.625" style="17" customWidth="1"/>
    <col min="10" max="10" width="10.25" style="17" customWidth="1"/>
    <col min="11" max="11" width="10.625" style="17" customWidth="1"/>
    <col min="12" max="12" width="10.25" style="17" customWidth="1"/>
    <col min="13" max="14" width="9" style="17"/>
    <col min="15" max="15" width="6.625" style="17" customWidth="1"/>
    <col min="16" max="16" width="4.125" style="17" customWidth="1"/>
    <col min="17" max="17" width="9" style="17"/>
    <col min="18" max="18" width="8.75" style="17" customWidth="1"/>
    <col min="19" max="19" width="8" style="17" customWidth="1"/>
    <col min="20" max="20" width="6.625" style="17" customWidth="1"/>
    <col min="21" max="22" width="7" style="17" customWidth="1"/>
    <col min="23" max="16384" width="9" style="17"/>
  </cols>
  <sheetData>
    <row r="1" spans="1:13" ht="25.5" customHeight="1">
      <c r="A1" s="22" t="s">
        <v>317</v>
      </c>
    </row>
    <row r="2" spans="1:13" ht="21" customHeight="1">
      <c r="A2" s="23"/>
    </row>
    <row r="3" spans="1:13" s="25" customFormat="1" ht="40.5" customHeight="1">
      <c r="A3" s="444" t="s">
        <v>145</v>
      </c>
      <c r="B3" s="444"/>
      <c r="C3" s="444"/>
      <c r="D3" s="444"/>
      <c r="E3" s="444"/>
      <c r="F3" s="444"/>
      <c r="G3" s="444"/>
      <c r="H3" s="444"/>
      <c r="I3" s="444"/>
      <c r="J3" s="444"/>
      <c r="K3" s="444"/>
      <c r="L3" s="444"/>
    </row>
    <row r="4" spans="1:13" s="25" customFormat="1" ht="30" customHeight="1">
      <c r="A4" s="445" t="s">
        <v>165</v>
      </c>
      <c r="B4" s="446"/>
      <c r="C4" s="451" t="s">
        <v>42</v>
      </c>
      <c r="D4" s="446"/>
      <c r="E4" s="451" t="s">
        <v>102</v>
      </c>
      <c r="F4" s="446"/>
      <c r="G4" s="451" t="s">
        <v>103</v>
      </c>
      <c r="H4" s="446"/>
      <c r="I4" s="451" t="s">
        <v>106</v>
      </c>
      <c r="J4" s="446"/>
      <c r="K4" s="451" t="s">
        <v>90</v>
      </c>
      <c r="L4" s="445"/>
    </row>
    <row r="5" spans="1:13" s="25" customFormat="1" ht="30" customHeight="1">
      <c r="A5" s="447"/>
      <c r="B5" s="448"/>
      <c r="C5" s="29"/>
      <c r="D5" s="30"/>
      <c r="E5" s="29"/>
      <c r="F5" s="31"/>
      <c r="G5" s="465" t="s">
        <v>105</v>
      </c>
      <c r="H5" s="448"/>
      <c r="I5" s="452" t="s">
        <v>160</v>
      </c>
      <c r="J5" s="453"/>
      <c r="K5" s="452" t="s">
        <v>157</v>
      </c>
      <c r="L5" s="454"/>
    </row>
    <row r="6" spans="1:13" s="25" customFormat="1" ht="22.5" customHeight="1">
      <c r="A6" s="447"/>
      <c r="B6" s="448"/>
      <c r="C6" s="29"/>
      <c r="D6" s="32" t="s">
        <v>45</v>
      </c>
      <c r="E6" s="29"/>
      <c r="F6" s="32" t="s">
        <v>45</v>
      </c>
      <c r="G6" s="30"/>
      <c r="H6" s="32" t="s">
        <v>45</v>
      </c>
      <c r="I6" s="30"/>
      <c r="J6" s="27" t="s">
        <v>45</v>
      </c>
      <c r="K6" s="29"/>
      <c r="L6" s="27" t="s">
        <v>45</v>
      </c>
    </row>
    <row r="7" spans="1:13" s="25" customFormat="1" ht="22.5" customHeight="1">
      <c r="A7" s="449"/>
      <c r="B7" s="450"/>
      <c r="C7" s="33"/>
      <c r="D7" s="34" t="s">
        <v>91</v>
      </c>
      <c r="E7" s="33"/>
      <c r="F7" s="34" t="s">
        <v>92</v>
      </c>
      <c r="G7" s="108"/>
      <c r="H7" s="34" t="s">
        <v>92</v>
      </c>
      <c r="I7" s="108"/>
      <c r="J7" s="35" t="s">
        <v>91</v>
      </c>
      <c r="K7" s="33"/>
      <c r="L7" s="35" t="s">
        <v>91</v>
      </c>
    </row>
    <row r="8" spans="1:13" s="25" customFormat="1" ht="24" customHeight="1">
      <c r="A8" s="30"/>
      <c r="B8" s="30"/>
      <c r="C8" s="36" t="s">
        <v>46</v>
      </c>
      <c r="D8" s="9" t="s">
        <v>134</v>
      </c>
      <c r="E8" s="18" t="s">
        <v>98</v>
      </c>
      <c r="F8" s="18" t="s">
        <v>48</v>
      </c>
      <c r="G8" s="18" t="s">
        <v>97</v>
      </c>
      <c r="H8" s="18" t="s">
        <v>48</v>
      </c>
      <c r="I8" s="18" t="s">
        <v>49</v>
      </c>
      <c r="J8" s="18" t="s">
        <v>49</v>
      </c>
      <c r="K8" s="18" t="s">
        <v>49</v>
      </c>
      <c r="L8" s="18" t="s">
        <v>49</v>
      </c>
    </row>
    <row r="9" spans="1:13" ht="24" customHeight="1">
      <c r="A9" s="9" t="s">
        <v>153</v>
      </c>
      <c r="B9" s="38">
        <v>23</v>
      </c>
      <c r="C9" s="29">
        <v>63</v>
      </c>
      <c r="D9" s="144">
        <v>1</v>
      </c>
      <c r="E9" s="39">
        <v>18171</v>
      </c>
      <c r="F9" s="110">
        <v>-3.015584970111016</v>
      </c>
      <c r="G9" s="131">
        <v>997</v>
      </c>
      <c r="H9" s="132">
        <v>-4.9000000000000004</v>
      </c>
      <c r="I9" s="145">
        <v>288.39999999999998</v>
      </c>
      <c r="J9" s="132">
        <v>-13.8</v>
      </c>
      <c r="K9" s="146">
        <v>18.2</v>
      </c>
      <c r="L9" s="110">
        <v>0.3</v>
      </c>
      <c r="M9" s="9"/>
    </row>
    <row r="10" spans="1:13" ht="24" customHeight="1">
      <c r="A10" s="43"/>
      <c r="B10" s="38">
        <v>24</v>
      </c>
      <c r="C10" s="29">
        <v>66</v>
      </c>
      <c r="D10" s="144">
        <v>3</v>
      </c>
      <c r="E10" s="39">
        <v>17681</v>
      </c>
      <c r="F10" s="110">
        <v>-2.7</v>
      </c>
      <c r="G10" s="39">
        <v>997</v>
      </c>
      <c r="H10" s="132" t="s">
        <v>89</v>
      </c>
      <c r="I10" s="145">
        <v>267.89393939393938</v>
      </c>
      <c r="J10" s="128">
        <v>-20.506060606060601</v>
      </c>
      <c r="K10" s="146">
        <v>17.73420260782347</v>
      </c>
      <c r="L10" s="110">
        <v>-0.46579739217652971</v>
      </c>
      <c r="M10" s="9"/>
    </row>
    <row r="11" spans="1:13" ht="24" customHeight="1">
      <c r="A11" s="43"/>
      <c r="B11" s="38">
        <v>25</v>
      </c>
      <c r="C11" s="29">
        <v>65</v>
      </c>
      <c r="D11" s="144">
        <v>-1</v>
      </c>
      <c r="E11" s="39">
        <v>17619</v>
      </c>
      <c r="F11" s="110">
        <v>-0.4</v>
      </c>
      <c r="G11" s="39">
        <v>1004</v>
      </c>
      <c r="H11" s="128">
        <v>0.7</v>
      </c>
      <c r="I11" s="145">
        <v>271.10000000000002</v>
      </c>
      <c r="J11" s="128">
        <v>3.206060606060646</v>
      </c>
      <c r="K11" s="146">
        <v>17.5</v>
      </c>
      <c r="L11" s="110">
        <v>-0.23420260782346958</v>
      </c>
      <c r="M11" s="9"/>
    </row>
    <row r="12" spans="1:13" ht="24" customHeight="1">
      <c r="A12" s="9"/>
      <c r="B12" s="38">
        <v>26</v>
      </c>
      <c r="C12" s="29">
        <v>65</v>
      </c>
      <c r="D12" s="144" t="s">
        <v>50</v>
      </c>
      <c r="E12" s="44">
        <v>16941</v>
      </c>
      <c r="F12" s="110">
        <v>-3.8</v>
      </c>
      <c r="G12" s="44">
        <v>1010</v>
      </c>
      <c r="H12" s="132">
        <v>0.6</v>
      </c>
      <c r="I12" s="145">
        <v>260.60000000000002</v>
      </c>
      <c r="J12" s="128">
        <v>-10.5</v>
      </c>
      <c r="K12" s="147">
        <v>16.8</v>
      </c>
      <c r="L12" s="110">
        <v>-0.69999999999999929</v>
      </c>
      <c r="M12" s="9"/>
    </row>
    <row r="13" spans="1:13" ht="24" customHeight="1">
      <c r="A13" s="9"/>
      <c r="B13" s="38">
        <v>27</v>
      </c>
      <c r="C13" s="29">
        <v>65</v>
      </c>
      <c r="D13" s="144" t="s">
        <v>50</v>
      </c>
      <c r="E13" s="44">
        <v>16339</v>
      </c>
      <c r="F13" s="110">
        <v>-3.6</v>
      </c>
      <c r="G13" s="44">
        <v>983</v>
      </c>
      <c r="H13" s="132">
        <v>-2.7</v>
      </c>
      <c r="I13" s="145">
        <v>251.4</v>
      </c>
      <c r="J13" s="128">
        <v>-9.1999999999999993</v>
      </c>
      <c r="K13" s="147">
        <v>16.600000000000001</v>
      </c>
      <c r="L13" s="110">
        <v>-0.2</v>
      </c>
      <c r="M13" s="9"/>
    </row>
    <row r="14" spans="1:13" ht="24" customHeight="1">
      <c r="A14" s="9"/>
      <c r="B14" s="38"/>
      <c r="C14" s="112"/>
      <c r="E14" s="118"/>
      <c r="F14" s="11"/>
      <c r="G14" s="118"/>
      <c r="H14" s="119"/>
      <c r="I14" s="119"/>
      <c r="J14" s="11"/>
      <c r="K14" s="119"/>
      <c r="L14" s="11"/>
      <c r="M14" s="9"/>
    </row>
    <row r="15" spans="1:13" ht="24" customHeight="1">
      <c r="A15" s="54"/>
      <c r="B15" s="242">
        <v>28</v>
      </c>
      <c r="C15" s="116">
        <f>SUM(C16:C18)</f>
        <v>64</v>
      </c>
      <c r="D15" s="138">
        <v>-1</v>
      </c>
      <c r="E15" s="264">
        <f>SUM(E16:E18)</f>
        <v>15854</v>
      </c>
      <c r="F15" s="117">
        <v>-3</v>
      </c>
      <c r="G15" s="264">
        <f>SUM(G16:G18)</f>
        <v>962</v>
      </c>
      <c r="H15" s="117">
        <v>-2.1</v>
      </c>
      <c r="I15" s="143">
        <f>ROUND(E15/C15,1)</f>
        <v>247.7</v>
      </c>
      <c r="J15" s="117">
        <v>-3.7</v>
      </c>
      <c r="K15" s="276">
        <f>ROUND(E15/G15,1)</f>
        <v>16.5</v>
      </c>
      <c r="L15" s="117">
        <v>-0.1</v>
      </c>
      <c r="M15" s="9"/>
    </row>
    <row r="16" spans="1:13" ht="24" customHeight="1">
      <c r="A16" s="9" t="s">
        <v>110</v>
      </c>
      <c r="B16" s="55" t="s">
        <v>111</v>
      </c>
      <c r="C16" s="112">
        <v>1</v>
      </c>
      <c r="D16" s="138" t="s">
        <v>50</v>
      </c>
      <c r="E16" s="118">
        <v>34</v>
      </c>
      <c r="F16" s="110" t="s">
        <v>50</v>
      </c>
      <c r="G16" s="118">
        <v>3</v>
      </c>
      <c r="H16" s="110" t="s">
        <v>50</v>
      </c>
      <c r="I16" s="277">
        <f>ROUND(E16/C16,1)</f>
        <v>34</v>
      </c>
      <c r="J16" s="110" t="s">
        <v>50</v>
      </c>
      <c r="K16" s="278">
        <f>ROUND(E16/G16,1)</f>
        <v>11.3</v>
      </c>
      <c r="L16" s="110" t="s">
        <v>50</v>
      </c>
      <c r="M16" s="9"/>
    </row>
    <row r="17" spans="1:13" ht="24" customHeight="1">
      <c r="A17" s="57" t="s">
        <v>112</v>
      </c>
      <c r="B17" s="55" t="s">
        <v>111</v>
      </c>
      <c r="C17" s="112">
        <v>3</v>
      </c>
      <c r="D17" s="138" t="s">
        <v>50</v>
      </c>
      <c r="E17" s="118">
        <v>279</v>
      </c>
      <c r="F17" s="110">
        <v>-1.8</v>
      </c>
      <c r="G17" s="118">
        <v>42</v>
      </c>
      <c r="H17" s="110" t="s">
        <v>50</v>
      </c>
      <c r="I17" s="277">
        <f>ROUND(E17/C17,1)</f>
        <v>93</v>
      </c>
      <c r="J17" s="110">
        <v>-1.7</v>
      </c>
      <c r="K17" s="279">
        <f>ROUND(E17/G17,1)</f>
        <v>6.6</v>
      </c>
      <c r="L17" s="110">
        <v>-0.2</v>
      </c>
      <c r="M17" s="9"/>
    </row>
    <row r="18" spans="1:13" ht="24" customHeight="1">
      <c r="A18" s="24" t="s">
        <v>113</v>
      </c>
      <c r="B18" s="185" t="s">
        <v>111</v>
      </c>
      <c r="C18" s="2">
        <v>60</v>
      </c>
      <c r="D18" s="216">
        <v>-1</v>
      </c>
      <c r="E18" s="3">
        <v>15541</v>
      </c>
      <c r="F18" s="4">
        <v>-3</v>
      </c>
      <c r="G18" s="3">
        <v>917</v>
      </c>
      <c r="H18" s="4">
        <v>-2.2000000000000002</v>
      </c>
      <c r="I18" s="8">
        <f>ROUND(E18/C18,1)</f>
        <v>259</v>
      </c>
      <c r="J18" s="4">
        <v>-3.6</v>
      </c>
      <c r="K18" s="280">
        <f>ROUND(E18/G18,1)</f>
        <v>16.899999999999999</v>
      </c>
      <c r="L18" s="4">
        <v>-0.2</v>
      </c>
      <c r="M18" s="9"/>
    </row>
    <row r="19" spans="1:13" ht="24" customHeight="1">
      <c r="A19" s="107"/>
      <c r="B19" s="28"/>
      <c r="C19" s="148"/>
      <c r="D19" s="148"/>
      <c r="E19" s="148"/>
      <c r="F19" s="149"/>
      <c r="G19" s="148"/>
      <c r="H19" s="149"/>
      <c r="I19" s="149"/>
      <c r="J19" s="148"/>
      <c r="K19" s="150"/>
      <c r="L19" s="148"/>
    </row>
    <row r="20" spans="1:13" ht="24" customHeight="1">
      <c r="A20" s="107"/>
      <c r="B20" s="28"/>
      <c r="C20" s="148"/>
      <c r="D20" s="148"/>
      <c r="E20" s="148"/>
      <c r="F20" s="149"/>
      <c r="G20" s="148"/>
      <c r="H20" s="149"/>
      <c r="I20" s="149"/>
      <c r="J20" s="148"/>
      <c r="K20" s="150"/>
      <c r="L20" s="148"/>
    </row>
    <row r="21" spans="1:13" ht="21" customHeight="1">
      <c r="A21" s="16" t="s">
        <v>302</v>
      </c>
      <c r="B21" s="9"/>
      <c r="C21" s="9"/>
      <c r="E21" s="9"/>
      <c r="F21" s="18"/>
      <c r="G21" s="9"/>
      <c r="H21" s="9"/>
      <c r="I21" s="9"/>
      <c r="J21" s="9"/>
      <c r="K21" s="9"/>
      <c r="L21" s="9"/>
      <c r="M21" s="9"/>
    </row>
    <row r="22" spans="1:13" ht="21" customHeight="1">
      <c r="A22" s="9" t="s">
        <v>256</v>
      </c>
      <c r="B22" s="9"/>
      <c r="C22" s="9"/>
      <c r="D22" s="9"/>
      <c r="E22" s="9"/>
      <c r="F22" s="9"/>
      <c r="G22" s="9"/>
      <c r="H22" s="9"/>
      <c r="I22" s="9"/>
      <c r="J22" s="9"/>
      <c r="K22" s="9"/>
      <c r="L22" s="9"/>
      <c r="M22" s="9"/>
    </row>
    <row r="23" spans="1:13" ht="21" customHeight="1">
      <c r="A23" s="9" t="s">
        <v>228</v>
      </c>
      <c r="B23" s="9"/>
      <c r="C23" s="9"/>
      <c r="D23" s="9"/>
      <c r="E23" s="9"/>
      <c r="F23" s="9"/>
      <c r="G23" s="9"/>
      <c r="H23" s="9"/>
      <c r="I23" s="9"/>
      <c r="J23" s="9"/>
      <c r="K23" s="9"/>
      <c r="L23" s="9"/>
      <c r="M23" s="9"/>
    </row>
    <row r="24" spans="1:13" ht="21" customHeight="1">
      <c r="A24" s="9"/>
      <c r="B24" s="9"/>
      <c r="C24" s="9"/>
      <c r="D24" s="9"/>
      <c r="E24" s="9"/>
      <c r="F24" s="9"/>
      <c r="G24" s="9"/>
      <c r="H24" s="9"/>
      <c r="I24" s="9"/>
      <c r="J24" s="9"/>
      <c r="K24" s="9"/>
      <c r="L24" s="9"/>
      <c r="M24" s="9"/>
    </row>
    <row r="25" spans="1:13" ht="21" customHeight="1">
      <c r="A25" s="16" t="s">
        <v>303</v>
      </c>
      <c r="B25" s="9"/>
      <c r="C25" s="9"/>
      <c r="D25" s="9"/>
      <c r="E25" s="9"/>
      <c r="F25" s="18"/>
      <c r="G25" s="9"/>
      <c r="H25" s="9"/>
      <c r="I25" s="9"/>
      <c r="J25" s="9"/>
      <c r="K25" s="9"/>
      <c r="L25" s="9"/>
      <c r="M25" s="9"/>
    </row>
    <row r="26" spans="1:13" ht="21" customHeight="1">
      <c r="A26" s="9" t="s">
        <v>229</v>
      </c>
      <c r="B26" s="9"/>
      <c r="C26" s="9"/>
      <c r="D26" s="9"/>
      <c r="E26" s="9"/>
      <c r="F26" s="9"/>
      <c r="G26" s="9"/>
      <c r="H26" s="9"/>
      <c r="I26" s="9"/>
      <c r="J26" s="9"/>
      <c r="K26" s="9"/>
      <c r="L26" s="9"/>
      <c r="M26" s="9"/>
    </row>
    <row r="27" spans="1:13" ht="21" customHeight="1">
      <c r="A27" s="9" t="s">
        <v>257</v>
      </c>
      <c r="B27" s="9"/>
      <c r="C27" s="9"/>
      <c r="D27" s="9"/>
      <c r="E27" s="9"/>
      <c r="F27" s="9"/>
      <c r="G27" s="9"/>
      <c r="H27" s="9"/>
      <c r="I27" s="9"/>
      <c r="J27" s="9"/>
      <c r="K27" s="9"/>
      <c r="L27" s="9"/>
      <c r="M27" s="9"/>
    </row>
    <row r="28" spans="1:13" ht="21" customHeight="1">
      <c r="A28" s="9" t="s">
        <v>258</v>
      </c>
      <c r="B28" s="9"/>
      <c r="C28" s="9"/>
      <c r="D28" s="9"/>
      <c r="E28" s="9"/>
      <c r="F28" s="9"/>
      <c r="G28" s="9"/>
      <c r="H28" s="9"/>
      <c r="I28" s="9"/>
      <c r="J28" s="9"/>
      <c r="K28" s="9"/>
      <c r="L28" s="9"/>
      <c r="M28" s="9"/>
    </row>
    <row r="29" spans="1:13" ht="21" customHeight="1">
      <c r="A29" s="9" t="s">
        <v>230</v>
      </c>
      <c r="B29" s="9"/>
      <c r="C29" s="9"/>
      <c r="D29" s="9"/>
      <c r="E29" s="9"/>
      <c r="F29" s="9"/>
      <c r="G29" s="9"/>
      <c r="H29" s="9"/>
      <c r="I29" s="9"/>
      <c r="J29" s="9"/>
      <c r="K29" s="9"/>
      <c r="L29" s="9"/>
      <c r="M29" s="9"/>
    </row>
    <row r="30" spans="1:13" ht="21" customHeight="1">
      <c r="A30" s="9" t="s">
        <v>272</v>
      </c>
      <c r="B30" s="9"/>
      <c r="C30" s="9"/>
      <c r="D30" s="9"/>
      <c r="E30" s="9"/>
      <c r="F30" s="9"/>
      <c r="G30" s="9"/>
      <c r="H30" s="9"/>
      <c r="I30" s="9"/>
      <c r="J30" s="9"/>
      <c r="K30" s="9"/>
      <c r="L30" s="9"/>
      <c r="M30" s="9"/>
    </row>
    <row r="31" spans="1:13" ht="21" customHeight="1">
      <c r="A31" s="9" t="s">
        <v>231</v>
      </c>
      <c r="B31" s="9"/>
      <c r="C31" s="9"/>
      <c r="D31" s="9"/>
      <c r="E31" s="9"/>
      <c r="F31" s="9"/>
      <c r="G31" s="9"/>
      <c r="H31" s="9"/>
      <c r="I31" s="9"/>
      <c r="J31" s="9"/>
      <c r="K31" s="9"/>
      <c r="L31" s="9"/>
      <c r="M31" s="9"/>
    </row>
    <row r="32" spans="1:13" ht="21" customHeight="1">
      <c r="A32" s="9" t="s">
        <v>260</v>
      </c>
      <c r="B32" s="9"/>
      <c r="C32" s="9"/>
      <c r="D32" s="9"/>
      <c r="E32" s="9"/>
      <c r="F32" s="9"/>
      <c r="G32" s="9"/>
      <c r="H32" s="9"/>
      <c r="I32" s="9"/>
      <c r="J32" s="9"/>
      <c r="K32" s="9"/>
      <c r="L32" s="9"/>
      <c r="M32" s="9"/>
    </row>
    <row r="33" spans="1:13" ht="21" customHeight="1">
      <c r="A33" s="103"/>
      <c r="B33" s="9"/>
      <c r="C33" s="9"/>
      <c r="D33" s="9"/>
      <c r="E33" s="9"/>
      <c r="F33" s="9"/>
      <c r="G33" s="9"/>
      <c r="H33" s="9"/>
      <c r="I33" s="9"/>
      <c r="J33" s="9"/>
      <c r="K33" s="9"/>
      <c r="L33" s="9"/>
      <c r="M33" s="9"/>
    </row>
    <row r="34" spans="1:13" ht="21" customHeight="1">
      <c r="A34" s="9" t="s">
        <v>232</v>
      </c>
      <c r="B34" s="9"/>
      <c r="C34" s="9"/>
      <c r="D34" s="9"/>
      <c r="E34" s="9"/>
      <c r="F34" s="9"/>
      <c r="G34" s="9"/>
      <c r="H34" s="9"/>
      <c r="I34" s="9"/>
      <c r="J34" s="9"/>
      <c r="K34" s="9"/>
      <c r="L34" s="9"/>
      <c r="M34" s="9"/>
    </row>
    <row r="35" spans="1:13" ht="21" customHeight="1">
      <c r="A35" s="9" t="s">
        <v>233</v>
      </c>
      <c r="B35" s="9"/>
      <c r="C35" s="9"/>
      <c r="D35" s="9"/>
      <c r="E35" s="9"/>
      <c r="F35" s="9"/>
      <c r="G35" s="9"/>
      <c r="H35" s="9"/>
      <c r="I35" s="9"/>
      <c r="J35" s="9"/>
      <c r="K35" s="9"/>
      <c r="L35" s="9"/>
      <c r="M35" s="9"/>
    </row>
    <row r="36" spans="1:13" ht="21" customHeight="1">
      <c r="A36" s="9" t="s">
        <v>93</v>
      </c>
      <c r="B36" s="9"/>
      <c r="C36" s="9"/>
      <c r="D36" s="9"/>
      <c r="E36" s="9"/>
      <c r="F36" s="9"/>
      <c r="G36" s="9"/>
      <c r="H36" s="9"/>
      <c r="I36" s="9"/>
      <c r="J36" s="9"/>
      <c r="K36" s="9"/>
      <c r="L36" s="9"/>
      <c r="M36" s="9"/>
    </row>
    <row r="37" spans="1:13" ht="21" customHeight="1">
      <c r="A37" s="16" t="s">
        <v>304</v>
      </c>
      <c r="B37" s="9"/>
      <c r="C37" s="9"/>
      <c r="D37" s="9"/>
      <c r="E37" s="9"/>
      <c r="F37" s="18"/>
      <c r="G37" s="9"/>
      <c r="H37" s="9"/>
      <c r="I37" s="9"/>
      <c r="J37" s="9"/>
      <c r="K37" s="9"/>
      <c r="L37" s="9"/>
      <c r="M37" s="9"/>
    </row>
    <row r="38" spans="1:13" ht="21" customHeight="1">
      <c r="A38" s="39" t="s">
        <v>234</v>
      </c>
      <c r="B38" s="9"/>
      <c r="C38" s="9"/>
      <c r="D38" s="9"/>
      <c r="E38" s="9"/>
      <c r="F38" s="9"/>
      <c r="G38" s="9"/>
      <c r="H38" s="9"/>
      <c r="I38" s="9"/>
      <c r="J38" s="9"/>
      <c r="K38" s="9"/>
      <c r="L38" s="9"/>
      <c r="M38" s="9"/>
    </row>
    <row r="39" spans="1:13" ht="21" customHeight="1">
      <c r="A39" s="9" t="s">
        <v>259</v>
      </c>
      <c r="B39" s="9"/>
      <c r="C39" s="9"/>
      <c r="D39" s="9"/>
      <c r="E39" s="9"/>
      <c r="F39" s="9"/>
      <c r="G39" s="9"/>
      <c r="H39" s="9"/>
      <c r="I39" s="9"/>
      <c r="J39" s="9"/>
      <c r="K39" s="9"/>
      <c r="M39" s="9"/>
    </row>
    <row r="40" spans="1:13" ht="21" customHeight="1">
      <c r="A40" s="9"/>
      <c r="B40" s="9"/>
      <c r="C40" s="9"/>
      <c r="D40" s="9"/>
      <c r="E40" s="9"/>
      <c r="F40" s="9"/>
      <c r="G40" s="9"/>
      <c r="H40" s="9"/>
      <c r="I40" s="9"/>
      <c r="J40" s="9"/>
      <c r="K40" s="9"/>
      <c r="L40" s="9"/>
      <c r="M40" s="9"/>
    </row>
    <row r="41" spans="1:13" ht="15">
      <c r="A41" s="9"/>
      <c r="B41" s="9"/>
      <c r="C41" s="9"/>
      <c r="D41" s="9"/>
      <c r="E41" s="9"/>
      <c r="F41" s="9"/>
      <c r="G41" s="9"/>
      <c r="H41" s="9"/>
      <c r="I41" s="9"/>
      <c r="J41" s="9"/>
      <c r="K41" s="9"/>
      <c r="L41" s="9"/>
      <c r="M41" s="9"/>
    </row>
    <row r="42" spans="1:13" ht="15">
      <c r="A42" s="9"/>
      <c r="B42" s="9"/>
      <c r="C42" s="9"/>
      <c r="D42" s="9"/>
      <c r="E42" s="9"/>
      <c r="F42" s="9"/>
      <c r="G42" s="9"/>
      <c r="H42" s="9"/>
      <c r="I42" s="9"/>
      <c r="J42" s="9"/>
      <c r="K42" s="9"/>
      <c r="L42" s="9"/>
      <c r="M42" s="9"/>
    </row>
    <row r="43" spans="1:13" ht="15">
      <c r="A43" s="9"/>
      <c r="B43" s="9"/>
      <c r="C43" s="9"/>
      <c r="D43" s="9"/>
      <c r="E43" s="9"/>
      <c r="F43" s="9"/>
      <c r="G43" s="9"/>
      <c r="H43" s="9"/>
      <c r="I43" s="9"/>
      <c r="J43" s="9"/>
      <c r="K43" s="9"/>
      <c r="L43" s="9"/>
      <c r="M43" s="9"/>
    </row>
    <row r="44" spans="1:13" ht="15">
      <c r="B44" s="9"/>
      <c r="C44" s="9"/>
      <c r="D44" s="9"/>
      <c r="E44" s="9"/>
      <c r="F44" s="9"/>
      <c r="G44" s="9"/>
      <c r="H44" s="9"/>
      <c r="I44" s="9"/>
      <c r="J44" s="9"/>
      <c r="K44" s="9"/>
      <c r="L44" s="9"/>
      <c r="M44" s="9"/>
    </row>
    <row r="45" spans="1:13" ht="15">
      <c r="B45" s="9"/>
      <c r="C45" s="9"/>
      <c r="D45" s="9"/>
      <c r="E45" s="9"/>
      <c r="F45" s="9"/>
      <c r="G45" s="9"/>
      <c r="H45" s="9"/>
      <c r="I45" s="9"/>
      <c r="J45" s="9"/>
      <c r="K45" s="9"/>
      <c r="L45" s="9"/>
      <c r="M45" s="9"/>
    </row>
    <row r="46" spans="1:13" ht="15">
      <c r="B46" s="9"/>
      <c r="C46" s="9"/>
      <c r="D46" s="9"/>
      <c r="E46" s="9"/>
      <c r="F46" s="9"/>
      <c r="G46" s="9"/>
      <c r="H46" s="9"/>
      <c r="I46" s="9"/>
      <c r="J46" s="9"/>
      <c r="K46" s="9"/>
      <c r="L46" s="9"/>
      <c r="M46" s="9"/>
    </row>
    <row r="47" spans="1:13" ht="15">
      <c r="B47" s="9"/>
      <c r="C47" s="9"/>
      <c r="D47" s="9"/>
      <c r="E47" s="9"/>
      <c r="F47" s="9"/>
      <c r="G47" s="9"/>
      <c r="H47" s="9"/>
      <c r="I47" s="9"/>
      <c r="J47" s="9"/>
      <c r="K47" s="9"/>
      <c r="L47" s="9"/>
      <c r="M47" s="9"/>
    </row>
    <row r="48" spans="1:13" ht="17.25">
      <c r="A48" s="99" t="s">
        <v>146</v>
      </c>
      <c r="B48" s="65"/>
      <c r="C48" s="65"/>
      <c r="D48" s="65"/>
      <c r="E48" s="9"/>
      <c r="F48" s="65"/>
      <c r="G48" s="65"/>
      <c r="H48" s="65"/>
      <c r="I48" s="65"/>
      <c r="J48" s="65"/>
      <c r="K48" s="65"/>
      <c r="L48" s="65"/>
    </row>
    <row r="49" spans="1:12" ht="17.25">
      <c r="A49" s="99"/>
      <c r="B49" s="65"/>
      <c r="C49" s="65"/>
      <c r="D49" s="65"/>
      <c r="E49" s="65"/>
      <c r="F49" s="65"/>
      <c r="G49" s="65"/>
      <c r="H49" s="65"/>
      <c r="I49" s="65"/>
      <c r="J49" s="65"/>
      <c r="K49" s="65"/>
      <c r="L49" s="65"/>
    </row>
    <row r="50" spans="1:12" ht="17.25">
      <c r="A50" s="99"/>
      <c r="E50" s="65"/>
    </row>
    <row r="51" spans="1:12" ht="14.25">
      <c r="A51" s="99"/>
    </row>
    <row r="52" spans="1:12" ht="14.25">
      <c r="A52" s="99"/>
    </row>
    <row r="54" spans="1:12" ht="14.25" customHeight="1"/>
    <row r="55" spans="1:12" ht="23.25" customHeight="1">
      <c r="A55" s="17" t="s">
        <v>41</v>
      </c>
    </row>
    <row r="59" spans="1:12" ht="20.100000000000001" customHeight="1"/>
    <row r="60" spans="1:12" ht="15.95" customHeight="1"/>
    <row r="61" spans="1:12" ht="15.95" customHeight="1"/>
    <row r="62" spans="1:12" ht="15.95" customHeight="1"/>
    <row r="63" spans="1:12" ht="15.95" customHeight="1"/>
    <row r="64" spans="1:12" ht="15.95" customHeight="1"/>
    <row r="65" spans="13:13" ht="24" customHeight="1">
      <c r="M65" s="249"/>
    </row>
    <row r="66" spans="13:13" ht="18" customHeight="1">
      <c r="M66" s="249"/>
    </row>
    <row r="67" spans="13:13" ht="15.95" customHeight="1">
      <c r="M67" s="249"/>
    </row>
    <row r="68" spans="13:13" ht="15.95" customHeight="1">
      <c r="M68" s="249"/>
    </row>
    <row r="69" spans="13:13" ht="15.95" customHeight="1">
      <c r="M69" s="249"/>
    </row>
    <row r="70" spans="13:13" ht="15.95" customHeight="1">
      <c r="M70" s="249"/>
    </row>
    <row r="71" spans="13:13" ht="15.95" customHeight="1">
      <c r="M71" s="249"/>
    </row>
    <row r="72" spans="13:13" ht="15.95" customHeight="1">
      <c r="M72" s="249"/>
    </row>
    <row r="73" spans="13:13" ht="15.95" customHeight="1">
      <c r="M73" s="249"/>
    </row>
    <row r="74" spans="13:13" ht="15.95" customHeight="1">
      <c r="M74" s="249"/>
    </row>
    <row r="75" spans="13:13">
      <c r="M75" s="249"/>
    </row>
    <row r="76" spans="13:13">
      <c r="M76" s="249"/>
    </row>
    <row r="133" spans="15:22">
      <c r="O133" s="66"/>
      <c r="P133" s="66"/>
      <c r="Q133" s="66"/>
      <c r="R133" s="66"/>
      <c r="S133" s="66"/>
      <c r="T133" s="66"/>
      <c r="U133" s="66"/>
      <c r="V133" s="66"/>
    </row>
    <row r="134" spans="15:22">
      <c r="O134" s="70"/>
      <c r="P134" s="70"/>
      <c r="Q134" s="71"/>
      <c r="R134" s="70"/>
      <c r="S134" s="71"/>
      <c r="T134" s="70"/>
      <c r="U134" s="70"/>
      <c r="V134" s="70"/>
    </row>
    <row r="135" spans="15:22">
      <c r="Q135" s="72"/>
      <c r="R135" s="73"/>
      <c r="S135" s="74" t="s">
        <v>51</v>
      </c>
      <c r="T135" s="75"/>
      <c r="U135" s="75"/>
      <c r="V135" s="75"/>
    </row>
    <row r="136" spans="15:22">
      <c r="O136" s="17" t="s">
        <v>52</v>
      </c>
      <c r="Q136" s="72" t="s">
        <v>53</v>
      </c>
      <c r="R136" s="72" t="s">
        <v>54</v>
      </c>
      <c r="S136" s="76"/>
      <c r="T136" s="73"/>
      <c r="U136" s="73"/>
      <c r="V136" s="73"/>
    </row>
    <row r="137" spans="15:22">
      <c r="Q137" s="72"/>
      <c r="R137" s="72" t="s">
        <v>55</v>
      </c>
      <c r="S137" s="455" t="s">
        <v>56</v>
      </c>
      <c r="T137" s="72" t="s">
        <v>57</v>
      </c>
      <c r="U137" s="455" t="s">
        <v>87</v>
      </c>
      <c r="V137" s="442" t="s">
        <v>58</v>
      </c>
    </row>
    <row r="138" spans="15:22">
      <c r="O138" s="73"/>
      <c r="P138" s="73"/>
      <c r="Q138" s="76"/>
      <c r="R138" s="76" t="s">
        <v>59</v>
      </c>
      <c r="S138" s="456"/>
      <c r="T138" s="76" t="s">
        <v>60</v>
      </c>
      <c r="U138" s="457"/>
      <c r="V138" s="443"/>
    </row>
    <row r="139" spans="15:22">
      <c r="Q139" s="77" t="s">
        <v>61</v>
      </c>
      <c r="R139" s="21" t="s">
        <v>62</v>
      </c>
    </row>
    <row r="140" spans="15:22">
      <c r="O140" s="17" t="s">
        <v>63</v>
      </c>
      <c r="P140" s="78">
        <v>6</v>
      </c>
      <c r="Q140" s="79" t="s">
        <v>64</v>
      </c>
      <c r="R140" s="80" t="s">
        <v>65</v>
      </c>
      <c r="S140" s="80" t="s">
        <v>66</v>
      </c>
      <c r="T140" s="80" t="s">
        <v>67</v>
      </c>
      <c r="U140" s="80" t="s">
        <v>68</v>
      </c>
      <c r="V140" s="80" t="s">
        <v>69</v>
      </c>
    </row>
    <row r="141" spans="15:22">
      <c r="P141" s="78"/>
      <c r="Q141" s="81" t="s">
        <v>70</v>
      </c>
      <c r="R141" s="82" t="s">
        <v>71</v>
      </c>
      <c r="S141" s="82" t="s">
        <v>72</v>
      </c>
      <c r="T141" s="82" t="s">
        <v>73</v>
      </c>
      <c r="U141" s="82" t="s">
        <v>74</v>
      </c>
      <c r="V141" s="82" t="s">
        <v>75</v>
      </c>
    </row>
    <row r="142" spans="15:22">
      <c r="P142" s="78">
        <v>7</v>
      </c>
      <c r="Q142" s="79" t="s">
        <v>76</v>
      </c>
      <c r="R142" s="80" t="s">
        <v>77</v>
      </c>
      <c r="S142" s="80" t="s">
        <v>78</v>
      </c>
      <c r="T142" s="80" t="s">
        <v>67</v>
      </c>
      <c r="U142" s="80" t="s">
        <v>79</v>
      </c>
      <c r="V142" s="80" t="s">
        <v>80</v>
      </c>
    </row>
    <row r="143" spans="15:22">
      <c r="P143" s="66"/>
      <c r="Q143" s="81" t="s">
        <v>81</v>
      </c>
      <c r="R143" s="83" t="s">
        <v>82</v>
      </c>
      <c r="S143" s="83" t="s">
        <v>83</v>
      </c>
      <c r="T143" s="83" t="s">
        <v>73</v>
      </c>
      <c r="U143" s="83" t="s">
        <v>84</v>
      </c>
      <c r="V143" s="83" t="s">
        <v>85</v>
      </c>
    </row>
    <row r="144" spans="15:22">
      <c r="P144" s="67">
        <v>8</v>
      </c>
      <c r="Q144" s="79" t="s">
        <v>117</v>
      </c>
      <c r="R144" s="68" t="s">
        <v>118</v>
      </c>
      <c r="S144" s="68" t="s">
        <v>119</v>
      </c>
      <c r="T144" s="68" t="s">
        <v>67</v>
      </c>
      <c r="U144" s="68" t="s">
        <v>120</v>
      </c>
      <c r="V144" s="68" t="s">
        <v>121</v>
      </c>
    </row>
    <row r="145" spans="15:22">
      <c r="P145" s="66"/>
      <c r="Q145" s="81" t="s">
        <v>122</v>
      </c>
      <c r="R145" s="83" t="s">
        <v>123</v>
      </c>
      <c r="S145" s="83" t="s">
        <v>124</v>
      </c>
      <c r="T145" s="83" t="s">
        <v>73</v>
      </c>
      <c r="U145" s="83" t="s">
        <v>125</v>
      </c>
      <c r="V145" s="83" t="s">
        <v>126</v>
      </c>
    </row>
    <row r="146" spans="15:22">
      <c r="P146" s="78">
        <v>9</v>
      </c>
      <c r="Q146" s="79" t="s">
        <v>127</v>
      </c>
      <c r="R146" s="80" t="s">
        <v>128</v>
      </c>
      <c r="S146" s="80" t="s">
        <v>129</v>
      </c>
      <c r="T146" s="80" t="s">
        <v>130</v>
      </c>
      <c r="U146" s="80" t="s">
        <v>6</v>
      </c>
      <c r="V146" s="80" t="s">
        <v>7</v>
      </c>
    </row>
    <row r="147" spans="15:22">
      <c r="P147" s="66"/>
      <c r="Q147" s="81" t="s">
        <v>8</v>
      </c>
      <c r="R147" s="83" t="s">
        <v>9</v>
      </c>
      <c r="S147" s="83" t="s">
        <v>10</v>
      </c>
      <c r="T147" s="83" t="s">
        <v>11</v>
      </c>
      <c r="U147" s="83" t="s">
        <v>12</v>
      </c>
      <c r="V147" s="83" t="s">
        <v>13</v>
      </c>
    </row>
    <row r="148" spans="15:22">
      <c r="P148" s="67">
        <v>10</v>
      </c>
      <c r="Q148" s="79" t="s">
        <v>14</v>
      </c>
      <c r="R148" s="68" t="s">
        <v>15</v>
      </c>
      <c r="S148" s="68" t="s">
        <v>16</v>
      </c>
      <c r="T148" s="68" t="s">
        <v>130</v>
      </c>
      <c r="U148" s="68" t="s">
        <v>17</v>
      </c>
      <c r="V148" s="68" t="s">
        <v>18</v>
      </c>
    </row>
    <row r="149" spans="15:22">
      <c r="O149" s="73"/>
      <c r="P149" s="73"/>
      <c r="Q149" s="84" t="s">
        <v>19</v>
      </c>
      <c r="R149" s="85" t="s">
        <v>9</v>
      </c>
      <c r="S149" s="85" t="s">
        <v>20</v>
      </c>
      <c r="T149" s="85" t="s">
        <v>11</v>
      </c>
      <c r="U149" s="85" t="s">
        <v>21</v>
      </c>
      <c r="V149" s="86" t="s">
        <v>22</v>
      </c>
    </row>
  </sheetData>
  <mergeCells count="13">
    <mergeCell ref="A3:L3"/>
    <mergeCell ref="V137:V138"/>
    <mergeCell ref="U137:U138"/>
    <mergeCell ref="S137:S138"/>
    <mergeCell ref="C4:D4"/>
    <mergeCell ref="E4:F4"/>
    <mergeCell ref="A4:B7"/>
    <mergeCell ref="K4:L4"/>
    <mergeCell ref="K5:L5"/>
    <mergeCell ref="I5:J5"/>
    <mergeCell ref="G5:H5"/>
    <mergeCell ref="I4:J4"/>
    <mergeCell ref="G4:H4"/>
  </mergeCells>
  <phoneticPr fontId="2"/>
  <pageMargins left="0.59055118110236227" right="0.59055118110236227" top="0.78740157480314965" bottom="0.39370078740157483" header="0.51181102362204722" footer="0.39370078740157483"/>
  <pageSetup paperSize="9" scale="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BC132"/>
  <sheetViews>
    <sheetView showGridLines="0" zoomScaleNormal="100" workbookViewId="0"/>
  </sheetViews>
  <sheetFormatPr defaultRowHeight="13.5"/>
  <cols>
    <col min="17" max="18" width="9" style="416"/>
    <col min="19" max="29" width="9" style="418"/>
    <col min="30" max="32" width="9" style="313"/>
    <col min="33" max="40" width="9" style="421"/>
    <col min="41" max="41" width="10.875" style="421" customWidth="1"/>
    <col min="42" max="44" width="9" style="421"/>
    <col min="45" max="52" width="9" style="313"/>
  </cols>
  <sheetData>
    <row r="1" spans="1:51" ht="15">
      <c r="C1" s="340" t="s">
        <v>601</v>
      </c>
      <c r="D1" s="340"/>
      <c r="E1" s="340" t="s">
        <v>602</v>
      </c>
      <c r="F1" s="340"/>
      <c r="AE1" s="313" t="s">
        <v>603</v>
      </c>
    </row>
    <row r="2" spans="1:51">
      <c r="AE2" s="316" t="s">
        <v>604</v>
      </c>
      <c r="AF2" s="316"/>
    </row>
    <row r="3" spans="1:51">
      <c r="B3" s="335"/>
      <c r="AE3" s="313" t="s">
        <v>605</v>
      </c>
      <c r="AP3" s="421" t="s">
        <v>606</v>
      </c>
    </row>
    <row r="4" spans="1:51">
      <c r="AF4" s="313" t="s">
        <v>607</v>
      </c>
      <c r="AG4" s="421" t="s">
        <v>608</v>
      </c>
      <c r="AH4" s="421" t="s">
        <v>609</v>
      </c>
      <c r="AI4" s="421" t="s">
        <v>610</v>
      </c>
      <c r="AJ4" s="421" t="s">
        <v>611</v>
      </c>
      <c r="AK4" s="421" t="s">
        <v>612</v>
      </c>
      <c r="AL4" s="421" t="s">
        <v>613</v>
      </c>
      <c r="AM4" s="421" t="s">
        <v>614</v>
      </c>
      <c r="AN4" s="421" t="s">
        <v>615</v>
      </c>
      <c r="AQ4" s="421" t="s">
        <v>607</v>
      </c>
      <c r="AR4" s="421" t="s">
        <v>608</v>
      </c>
      <c r="AS4" s="313" t="s">
        <v>609</v>
      </c>
      <c r="AT4" s="313" t="s">
        <v>610</v>
      </c>
      <c r="AU4" s="313" t="s">
        <v>611</v>
      </c>
      <c r="AV4" s="313" t="s">
        <v>612</v>
      </c>
      <c r="AW4" s="313" t="s">
        <v>613</v>
      </c>
      <c r="AX4" s="313" t="s">
        <v>614</v>
      </c>
      <c r="AY4" s="313" t="s">
        <v>615</v>
      </c>
    </row>
    <row r="5" spans="1:51">
      <c r="AE5" s="323" t="s">
        <v>616</v>
      </c>
      <c r="AF5" s="313">
        <v>1909</v>
      </c>
      <c r="AG5" s="421">
        <v>96</v>
      </c>
      <c r="AH5" s="421">
        <v>3368</v>
      </c>
      <c r="AI5" s="421">
        <v>1717</v>
      </c>
      <c r="AJ5" s="421">
        <v>1317</v>
      </c>
      <c r="AK5" s="421">
        <v>2773</v>
      </c>
      <c r="AL5" s="421">
        <v>187</v>
      </c>
      <c r="AM5" s="421">
        <v>4487</v>
      </c>
      <c r="AN5" s="421">
        <f>AF5+AG5+AH5+AI5+AJ5+AK5+AL5+AM5</f>
        <v>15854</v>
      </c>
      <c r="AP5" s="421">
        <v>28</v>
      </c>
      <c r="AQ5" s="424">
        <f>ROUND(AF5/$AN$5*100,1)</f>
        <v>12</v>
      </c>
      <c r="AR5" s="424">
        <f t="shared" ref="AR5:AY5" si="0">ROUND(AG5/$AN$5*100,1)</f>
        <v>0.6</v>
      </c>
      <c r="AS5" s="317">
        <f t="shared" si="0"/>
        <v>21.2</v>
      </c>
      <c r="AT5" s="317">
        <f t="shared" si="0"/>
        <v>10.8</v>
      </c>
      <c r="AU5" s="317">
        <f t="shared" si="0"/>
        <v>8.3000000000000007</v>
      </c>
      <c r="AV5" s="317">
        <f t="shared" si="0"/>
        <v>17.5</v>
      </c>
      <c r="AW5" s="317">
        <f t="shared" si="0"/>
        <v>1.2</v>
      </c>
      <c r="AX5" s="317">
        <f t="shared" si="0"/>
        <v>28.3</v>
      </c>
      <c r="AY5" s="317">
        <f t="shared" si="0"/>
        <v>100</v>
      </c>
    </row>
    <row r="6" spans="1:51">
      <c r="AE6" s="323" t="s">
        <v>617</v>
      </c>
      <c r="AF6" s="313">
        <v>1898</v>
      </c>
      <c r="AG6" s="421">
        <v>93</v>
      </c>
      <c r="AH6" s="421">
        <v>3609</v>
      </c>
      <c r="AI6" s="421">
        <v>1763</v>
      </c>
      <c r="AJ6" s="421">
        <v>1470</v>
      </c>
      <c r="AK6" s="421">
        <v>2761</v>
      </c>
      <c r="AL6" s="421">
        <v>210</v>
      </c>
      <c r="AM6" s="421">
        <v>4535</v>
      </c>
      <c r="AN6" s="421">
        <f>SUM(AF6:AM6)</f>
        <v>16339</v>
      </c>
      <c r="AP6" s="421">
        <v>27</v>
      </c>
      <c r="AQ6" s="424">
        <f>ROUND(AF6/$AN$6*100,1)</f>
        <v>11.6</v>
      </c>
      <c r="AR6" s="424">
        <f t="shared" ref="AR6:AX6" si="1">ROUND(AG6/$AN$6*100,1)</f>
        <v>0.6</v>
      </c>
      <c r="AS6" s="317">
        <f t="shared" si="1"/>
        <v>22.1</v>
      </c>
      <c r="AT6" s="317">
        <f t="shared" si="1"/>
        <v>10.8</v>
      </c>
      <c r="AU6" s="317">
        <f t="shared" si="1"/>
        <v>9</v>
      </c>
      <c r="AV6" s="317">
        <f t="shared" si="1"/>
        <v>16.899999999999999</v>
      </c>
      <c r="AW6" s="317">
        <f t="shared" si="1"/>
        <v>1.3</v>
      </c>
      <c r="AX6" s="317">
        <f t="shared" si="1"/>
        <v>27.8</v>
      </c>
      <c r="AY6" s="317">
        <f>ROUND(AN6/$AN$6*100,1)</f>
        <v>100</v>
      </c>
    </row>
    <row r="7" spans="1:51">
      <c r="A7" s="341"/>
      <c r="AE7" s="323" t="s">
        <v>618</v>
      </c>
      <c r="AF7" s="313">
        <v>2002</v>
      </c>
      <c r="AG7" s="421">
        <v>103</v>
      </c>
      <c r="AH7" s="421">
        <v>3565</v>
      </c>
      <c r="AI7" s="421">
        <v>1805</v>
      </c>
      <c r="AJ7" s="421">
        <v>1510</v>
      </c>
      <c r="AK7" s="421">
        <v>2457</v>
      </c>
      <c r="AL7" s="421">
        <v>238</v>
      </c>
      <c r="AM7" s="421">
        <v>5261</v>
      </c>
      <c r="AN7" s="421">
        <f>SUM(AF7:AM7)</f>
        <v>16941</v>
      </c>
      <c r="AP7" s="421">
        <v>26</v>
      </c>
      <c r="AQ7" s="424">
        <f t="shared" ref="AQ7:AX7" si="2">ROUND(AF7/$AN$7*100,1)</f>
        <v>11.8</v>
      </c>
      <c r="AR7" s="424">
        <f t="shared" si="2"/>
        <v>0.6</v>
      </c>
      <c r="AS7" s="317">
        <f t="shared" si="2"/>
        <v>21</v>
      </c>
      <c r="AT7" s="317">
        <f t="shared" si="2"/>
        <v>10.7</v>
      </c>
      <c r="AU7" s="317">
        <f t="shared" si="2"/>
        <v>8.9</v>
      </c>
      <c r="AV7" s="317">
        <f t="shared" si="2"/>
        <v>14.5</v>
      </c>
      <c r="AW7" s="317">
        <f t="shared" si="2"/>
        <v>1.4</v>
      </c>
      <c r="AX7" s="317">
        <f t="shared" si="2"/>
        <v>31.1</v>
      </c>
      <c r="AY7" s="317">
        <f>ROUND(AN7/$AN$7*100,1)</f>
        <v>100</v>
      </c>
    </row>
    <row r="8" spans="1:51">
      <c r="A8" s="341"/>
      <c r="AE8" s="323" t="s">
        <v>619</v>
      </c>
      <c r="AF8" s="313">
        <v>2010</v>
      </c>
      <c r="AG8" s="421">
        <v>113</v>
      </c>
      <c r="AH8" s="421">
        <v>3828</v>
      </c>
      <c r="AI8" s="421">
        <v>1715</v>
      </c>
      <c r="AJ8" s="421">
        <v>1551</v>
      </c>
      <c r="AK8" s="421">
        <v>2536</v>
      </c>
      <c r="AL8" s="421">
        <v>257</v>
      </c>
      <c r="AM8" s="421">
        <v>5609</v>
      </c>
      <c r="AN8" s="421">
        <f>SUM(AF8:AM8)</f>
        <v>17619</v>
      </c>
      <c r="AP8" s="421">
        <v>25</v>
      </c>
      <c r="AQ8" s="424">
        <f t="shared" ref="AQ8:AY8" si="3">ROUND(AF8/$AN$8*100,1)</f>
        <v>11.4</v>
      </c>
      <c r="AR8" s="424">
        <f t="shared" si="3"/>
        <v>0.6</v>
      </c>
      <c r="AS8" s="317">
        <f t="shared" si="3"/>
        <v>21.7</v>
      </c>
      <c r="AT8" s="317">
        <f t="shared" si="3"/>
        <v>9.6999999999999993</v>
      </c>
      <c r="AU8" s="317">
        <f t="shared" si="3"/>
        <v>8.8000000000000007</v>
      </c>
      <c r="AV8" s="317">
        <f t="shared" si="3"/>
        <v>14.4</v>
      </c>
      <c r="AW8" s="317">
        <f t="shared" si="3"/>
        <v>1.5</v>
      </c>
      <c r="AX8" s="317">
        <f t="shared" si="3"/>
        <v>31.8</v>
      </c>
      <c r="AY8" s="317">
        <f t="shared" si="3"/>
        <v>100</v>
      </c>
    </row>
    <row r="9" spans="1:51">
      <c r="A9" s="341"/>
      <c r="AE9" s="323" t="s">
        <v>620</v>
      </c>
      <c r="AF9" s="313">
        <v>2056</v>
      </c>
      <c r="AG9" s="421">
        <v>109</v>
      </c>
      <c r="AH9" s="421">
        <v>3895</v>
      </c>
      <c r="AI9" s="421">
        <v>1684</v>
      </c>
      <c r="AJ9" s="421">
        <v>1475</v>
      </c>
      <c r="AK9" s="421">
        <v>2527</v>
      </c>
      <c r="AL9" s="421">
        <v>288</v>
      </c>
      <c r="AM9" s="421">
        <v>5647</v>
      </c>
      <c r="AN9" s="421">
        <f>SUM(AF9:AM9)</f>
        <v>17681</v>
      </c>
      <c r="AP9" s="421">
        <v>24</v>
      </c>
      <c r="AQ9" s="424">
        <f>ROUND(AF9/$AN$9*100,1)</f>
        <v>11.6</v>
      </c>
      <c r="AR9" s="424">
        <f t="shared" ref="AR9:AY9" si="4">ROUND(AG9/$AN$9*100,1)</f>
        <v>0.6</v>
      </c>
      <c r="AS9" s="317">
        <f>ROUND(AH9/$AN$9*100,1)</f>
        <v>22</v>
      </c>
      <c r="AT9" s="317">
        <f t="shared" si="4"/>
        <v>9.5</v>
      </c>
      <c r="AU9" s="317">
        <f t="shared" si="4"/>
        <v>8.3000000000000007</v>
      </c>
      <c r="AV9" s="317">
        <f t="shared" si="4"/>
        <v>14.3</v>
      </c>
      <c r="AW9" s="317">
        <f t="shared" si="4"/>
        <v>1.6</v>
      </c>
      <c r="AX9" s="317">
        <f t="shared" si="4"/>
        <v>31.9</v>
      </c>
      <c r="AY9" s="317">
        <f t="shared" si="4"/>
        <v>100</v>
      </c>
    </row>
    <row r="10" spans="1:51">
      <c r="AE10" s="323" t="s">
        <v>621</v>
      </c>
      <c r="AF10" s="313">
        <v>2213</v>
      </c>
      <c r="AG10" s="421">
        <v>114</v>
      </c>
      <c r="AH10" s="421">
        <v>3774</v>
      </c>
      <c r="AI10" s="421">
        <v>1720</v>
      </c>
      <c r="AJ10" s="421">
        <v>1431</v>
      </c>
      <c r="AK10" s="421">
        <v>3328</v>
      </c>
      <c r="AL10" s="421">
        <v>337</v>
      </c>
      <c r="AM10" s="421">
        <v>5254</v>
      </c>
      <c r="AN10" s="421">
        <v>18171</v>
      </c>
      <c r="AP10" s="421">
        <v>23</v>
      </c>
      <c r="AQ10" s="424">
        <f>ROUND(AF10/$AN$10*100,1)</f>
        <v>12.2</v>
      </c>
      <c r="AR10" s="424">
        <f>ROUND(AG10/$AN$10*100,1)</f>
        <v>0.6</v>
      </c>
      <c r="AS10" s="317">
        <f t="shared" ref="AS10:AX10" si="5">ROUND(AH10/$AN$10*100,1)</f>
        <v>20.8</v>
      </c>
      <c r="AT10" s="317">
        <f t="shared" si="5"/>
        <v>9.5</v>
      </c>
      <c r="AU10" s="317">
        <f t="shared" si="5"/>
        <v>7.9</v>
      </c>
      <c r="AV10" s="317">
        <f t="shared" si="5"/>
        <v>18.3</v>
      </c>
      <c r="AW10" s="317">
        <f t="shared" si="5"/>
        <v>1.9</v>
      </c>
      <c r="AX10" s="317">
        <f t="shared" si="5"/>
        <v>28.9</v>
      </c>
      <c r="AY10" s="317">
        <f>ROUND(AN10/$AN$10*100,1)</f>
        <v>100</v>
      </c>
    </row>
    <row r="11" spans="1:51">
      <c r="AE11" s="323" t="s">
        <v>622</v>
      </c>
      <c r="AF11" s="313">
        <v>2255</v>
      </c>
      <c r="AG11" s="421">
        <v>134</v>
      </c>
      <c r="AH11" s="421">
        <v>3662</v>
      </c>
      <c r="AI11" s="421">
        <v>1799</v>
      </c>
      <c r="AJ11" s="421">
        <v>1394</v>
      </c>
      <c r="AK11" s="421">
        <v>2760</v>
      </c>
      <c r="AL11" s="421">
        <v>346</v>
      </c>
      <c r="AM11" s="421">
        <v>6386</v>
      </c>
      <c r="AN11" s="421">
        <v>18736</v>
      </c>
      <c r="AP11" s="421">
        <v>22</v>
      </c>
      <c r="AQ11" s="424">
        <f>ROUND(AF11/$AN$11*100,1)</f>
        <v>12</v>
      </c>
      <c r="AR11" s="424">
        <f t="shared" ref="AR11:AY11" si="6">ROUND(AG11/$AN$11*100,1)</f>
        <v>0.7</v>
      </c>
      <c r="AS11" s="317">
        <f t="shared" si="6"/>
        <v>19.5</v>
      </c>
      <c r="AT11" s="317">
        <f t="shared" si="6"/>
        <v>9.6</v>
      </c>
      <c r="AU11" s="317">
        <f t="shared" si="6"/>
        <v>7.4</v>
      </c>
      <c r="AV11" s="317">
        <f t="shared" si="6"/>
        <v>14.7</v>
      </c>
      <c r="AW11" s="317">
        <f t="shared" si="6"/>
        <v>1.8</v>
      </c>
      <c r="AX11" s="317">
        <f t="shared" si="6"/>
        <v>34.1</v>
      </c>
      <c r="AY11" s="317">
        <f t="shared" si="6"/>
        <v>100</v>
      </c>
    </row>
    <row r="12" spans="1:51">
      <c r="AE12" s="323" t="s">
        <v>623</v>
      </c>
      <c r="AF12" s="313">
        <v>2694</v>
      </c>
      <c r="AG12" s="421">
        <v>103</v>
      </c>
      <c r="AH12" s="421">
        <v>3572</v>
      </c>
      <c r="AI12" s="421">
        <v>1921</v>
      </c>
      <c r="AJ12" s="421">
        <v>1512</v>
      </c>
      <c r="AK12" s="421">
        <v>2486</v>
      </c>
      <c r="AL12" s="421">
        <v>382</v>
      </c>
      <c r="AM12" s="421">
        <v>6063</v>
      </c>
      <c r="AN12" s="421">
        <v>18733</v>
      </c>
      <c r="AP12" s="421">
        <v>21</v>
      </c>
      <c r="AQ12" s="424">
        <f>ROUND(AF12/$AN$12*100,1)</f>
        <v>14.4</v>
      </c>
      <c r="AR12" s="424">
        <f t="shared" ref="AR12:AY12" si="7">ROUND(AG12/$AN$12*100,1)</f>
        <v>0.5</v>
      </c>
      <c r="AS12" s="317">
        <f t="shared" si="7"/>
        <v>19.100000000000001</v>
      </c>
      <c r="AT12" s="317">
        <f t="shared" si="7"/>
        <v>10.3</v>
      </c>
      <c r="AU12" s="317">
        <f t="shared" si="7"/>
        <v>8.1</v>
      </c>
      <c r="AV12" s="317">
        <f t="shared" si="7"/>
        <v>13.3</v>
      </c>
      <c r="AW12" s="317">
        <f t="shared" si="7"/>
        <v>2</v>
      </c>
      <c r="AX12" s="317">
        <f t="shared" si="7"/>
        <v>32.4</v>
      </c>
      <c r="AY12" s="317">
        <f t="shared" si="7"/>
        <v>100</v>
      </c>
    </row>
    <row r="13" spans="1:51">
      <c r="AE13" s="323" t="s">
        <v>624</v>
      </c>
      <c r="AF13" s="313">
        <v>3445</v>
      </c>
      <c r="AG13" s="421">
        <v>35</v>
      </c>
      <c r="AH13" s="421">
        <v>3588</v>
      </c>
      <c r="AI13" s="421">
        <v>2066</v>
      </c>
      <c r="AJ13" s="421">
        <v>1991</v>
      </c>
      <c r="AK13" s="421">
        <v>2522</v>
      </c>
      <c r="AL13" s="421">
        <v>469</v>
      </c>
      <c r="AM13" s="421">
        <v>6010</v>
      </c>
      <c r="AN13" s="421">
        <v>20126</v>
      </c>
      <c r="AP13" s="421">
        <v>20</v>
      </c>
      <c r="AQ13" s="424">
        <f>ROUND(AF13/$AN$13*100,1)</f>
        <v>17.100000000000001</v>
      </c>
      <c r="AR13" s="424">
        <f t="shared" ref="AR13:AY13" si="8">ROUND(AG13/$AN$13*100,1)</f>
        <v>0.2</v>
      </c>
      <c r="AS13" s="317">
        <f t="shared" si="8"/>
        <v>17.8</v>
      </c>
      <c r="AT13" s="317">
        <f t="shared" si="8"/>
        <v>10.3</v>
      </c>
      <c r="AU13" s="317">
        <f t="shared" si="8"/>
        <v>9.9</v>
      </c>
      <c r="AV13" s="317">
        <f t="shared" si="8"/>
        <v>12.5</v>
      </c>
      <c r="AW13" s="317">
        <f t="shared" si="8"/>
        <v>2.2999999999999998</v>
      </c>
      <c r="AX13" s="317">
        <f t="shared" si="8"/>
        <v>29.9</v>
      </c>
      <c r="AY13" s="317">
        <f t="shared" si="8"/>
        <v>100</v>
      </c>
    </row>
    <row r="14" spans="1:51">
      <c r="AE14" s="323" t="s">
        <v>625</v>
      </c>
      <c r="AF14" s="313">
        <v>3897</v>
      </c>
      <c r="AG14" s="421">
        <v>55</v>
      </c>
      <c r="AH14" s="421">
        <v>3666</v>
      </c>
      <c r="AI14" s="421">
        <v>2177</v>
      </c>
      <c r="AJ14" s="421">
        <v>2658</v>
      </c>
      <c r="AK14" s="421">
        <v>2933</v>
      </c>
      <c r="AL14" s="421">
        <v>570</v>
      </c>
      <c r="AM14" s="421">
        <v>6220</v>
      </c>
      <c r="AN14" s="421">
        <v>22176</v>
      </c>
      <c r="AP14" s="421">
        <v>19</v>
      </c>
      <c r="AQ14" s="424">
        <f>ROUND(AF14/$AN$14*100,1)</f>
        <v>17.600000000000001</v>
      </c>
      <c r="AR14" s="424">
        <f t="shared" ref="AR14:AY14" si="9">ROUND(AG14/$AN$14*100,1)</f>
        <v>0.2</v>
      </c>
      <c r="AS14" s="317">
        <f t="shared" si="9"/>
        <v>16.5</v>
      </c>
      <c r="AT14" s="317">
        <f t="shared" si="9"/>
        <v>9.8000000000000007</v>
      </c>
      <c r="AU14" s="317">
        <f t="shared" si="9"/>
        <v>12</v>
      </c>
      <c r="AV14" s="317">
        <f t="shared" si="9"/>
        <v>13.2</v>
      </c>
      <c r="AW14" s="317">
        <f t="shared" si="9"/>
        <v>2.6</v>
      </c>
      <c r="AX14" s="317">
        <f t="shared" si="9"/>
        <v>28</v>
      </c>
      <c r="AY14" s="317">
        <f t="shared" si="9"/>
        <v>100</v>
      </c>
    </row>
    <row r="15" spans="1:51">
      <c r="AE15" s="323" t="s">
        <v>626</v>
      </c>
      <c r="AF15" s="313">
        <v>4494</v>
      </c>
      <c r="AG15" s="421">
        <v>73</v>
      </c>
      <c r="AH15" s="421">
        <v>3637</v>
      </c>
      <c r="AI15" s="421">
        <v>2337</v>
      </c>
      <c r="AJ15" s="421">
        <v>3234</v>
      </c>
      <c r="AK15" s="421">
        <v>3242</v>
      </c>
      <c r="AL15" s="421">
        <v>673</v>
      </c>
      <c r="AM15" s="421">
        <v>6821</v>
      </c>
      <c r="AN15" s="421">
        <v>24511</v>
      </c>
      <c r="AP15" s="425">
        <v>18</v>
      </c>
      <c r="AQ15" s="424">
        <f>ROUND(AF15/$AN$15*100,1)</f>
        <v>18.3</v>
      </c>
      <c r="AR15" s="424">
        <f t="shared" ref="AR15:AY15" si="10">ROUND(AG15/$AN$15*100,1)</f>
        <v>0.3</v>
      </c>
      <c r="AS15" s="317">
        <f t="shared" si="10"/>
        <v>14.8</v>
      </c>
      <c r="AT15" s="317">
        <f t="shared" si="10"/>
        <v>9.5</v>
      </c>
      <c r="AU15" s="317">
        <f t="shared" si="10"/>
        <v>13.2</v>
      </c>
      <c r="AV15" s="317">
        <f t="shared" si="10"/>
        <v>13.2</v>
      </c>
      <c r="AW15" s="317">
        <f t="shared" si="10"/>
        <v>2.7</v>
      </c>
      <c r="AX15" s="317">
        <f t="shared" si="10"/>
        <v>27.8</v>
      </c>
      <c r="AY15" s="317">
        <f t="shared" si="10"/>
        <v>100</v>
      </c>
    </row>
    <row r="16" spans="1:51">
      <c r="AE16" s="323"/>
      <c r="AP16" s="422"/>
      <c r="AQ16" s="424"/>
      <c r="AR16" s="424"/>
      <c r="AS16" s="317"/>
      <c r="AT16" s="317"/>
      <c r="AU16" s="317"/>
      <c r="AV16" s="317"/>
      <c r="AW16" s="317"/>
      <c r="AX16" s="317"/>
      <c r="AY16" s="317"/>
    </row>
    <row r="17" spans="31:55">
      <c r="AE17" s="323"/>
      <c r="AP17" s="422"/>
      <c r="AQ17" s="424"/>
      <c r="AR17" s="426"/>
      <c r="AS17" s="317"/>
      <c r="AT17" s="317"/>
      <c r="AU17" s="317"/>
      <c r="AV17" s="317"/>
      <c r="AW17" s="317"/>
      <c r="AX17" s="317"/>
      <c r="AY17" s="317"/>
    </row>
    <row r="18" spans="31:55">
      <c r="AE18" s="323"/>
      <c r="AP18" s="422"/>
      <c r="AQ18" s="424"/>
      <c r="AR18" s="426"/>
      <c r="AS18" s="317"/>
      <c r="AT18" s="317"/>
      <c r="AU18" s="317"/>
      <c r="AV18" s="317"/>
      <c r="AW18" s="317"/>
      <c r="AX18" s="317"/>
      <c r="AY18" s="317"/>
    </row>
    <row r="20" spans="31:55">
      <c r="AE20" s="316" t="s">
        <v>627</v>
      </c>
      <c r="AF20" s="316"/>
      <c r="BA20" s="309"/>
      <c r="BB20" s="309"/>
    </row>
    <row r="21" spans="31:55">
      <c r="BA21" s="309"/>
      <c r="BB21" s="309"/>
    </row>
    <row r="22" spans="31:55">
      <c r="AE22" s="313" t="s">
        <v>628</v>
      </c>
      <c r="AG22" s="427">
        <f>SUM(AG23:AG31)</f>
        <v>1909</v>
      </c>
      <c r="AH22" s="421">
        <f>SUM(AH23:AH31)</f>
        <v>100</v>
      </c>
      <c r="AI22" s="421" t="s">
        <v>629</v>
      </c>
      <c r="AK22" s="427">
        <f>SUM(AK23:AK35)</f>
        <v>4487</v>
      </c>
      <c r="AL22" s="421">
        <f>SUM(AL23:AL35)</f>
        <v>100.1</v>
      </c>
      <c r="AZ22" s="379"/>
      <c r="BA22" s="309"/>
      <c r="BB22" s="309"/>
    </row>
    <row r="23" spans="31:55">
      <c r="AF23" s="380" t="s">
        <v>630</v>
      </c>
      <c r="AG23" s="428">
        <v>752</v>
      </c>
      <c r="AH23" s="421">
        <f>ROUND(AG23/AG$22*100,1)</f>
        <v>39.4</v>
      </c>
      <c r="AJ23" s="429" t="s">
        <v>631</v>
      </c>
      <c r="AK23" s="430">
        <v>0</v>
      </c>
      <c r="AL23" s="421">
        <f>ROUND(AK23/$AK$22*100,1)</f>
        <v>0</v>
      </c>
      <c r="AZ23" s="379"/>
      <c r="BA23" s="309"/>
      <c r="BB23" s="348"/>
      <c r="BC23" s="346"/>
    </row>
    <row r="24" spans="31:55">
      <c r="AF24" s="380" t="s">
        <v>632</v>
      </c>
      <c r="AG24" s="428">
        <v>451</v>
      </c>
      <c r="AH24" s="421">
        <f>ROUND(AG24/AG$22*100,1)</f>
        <v>23.6</v>
      </c>
      <c r="AJ24" s="431" t="s">
        <v>633</v>
      </c>
      <c r="AK24" s="430">
        <v>634</v>
      </c>
      <c r="AL24" s="421">
        <f t="shared" ref="AL24:AL35" si="11">ROUND(AK24/$AK$22*100,1)</f>
        <v>14.1</v>
      </c>
      <c r="AZ24" s="379"/>
      <c r="BA24" s="309"/>
      <c r="BB24" s="349"/>
      <c r="BC24" s="345"/>
    </row>
    <row r="25" spans="31:55">
      <c r="AF25" s="380" t="s">
        <v>634</v>
      </c>
      <c r="AG25" s="428">
        <v>361</v>
      </c>
      <c r="AH25" s="421">
        <f t="shared" ref="AH25:AH31" si="12">ROUND(AG25/AG$22*100,1)</f>
        <v>18.899999999999999</v>
      </c>
      <c r="AJ25" s="431" t="s">
        <v>635</v>
      </c>
      <c r="AK25" s="428">
        <v>615</v>
      </c>
      <c r="AL25" s="421">
        <f t="shared" si="11"/>
        <v>13.7</v>
      </c>
      <c r="AT25" s="382"/>
      <c r="AU25" s="380"/>
      <c r="AV25" s="379"/>
      <c r="AX25" s="382"/>
      <c r="AY25" s="380"/>
      <c r="AZ25" s="379"/>
      <c r="BA25" s="309"/>
      <c r="BB25" s="349"/>
      <c r="BC25" s="345"/>
    </row>
    <row r="26" spans="31:55">
      <c r="AF26" s="380" t="s">
        <v>636</v>
      </c>
      <c r="AG26" s="428">
        <v>0</v>
      </c>
      <c r="AH26" s="421">
        <f t="shared" si="12"/>
        <v>0</v>
      </c>
      <c r="AJ26" s="432" t="s">
        <v>637</v>
      </c>
      <c r="AK26" s="428">
        <v>412</v>
      </c>
      <c r="AL26" s="421">
        <f>ROUND(AK26/$AK$22*100,1)</f>
        <v>9.1999999999999993</v>
      </c>
      <c r="AT26" s="380"/>
      <c r="AU26" s="380"/>
      <c r="AV26" s="379"/>
      <c r="AX26" s="380"/>
      <c r="AY26" s="380"/>
      <c r="AZ26" s="379"/>
      <c r="BA26" s="309"/>
      <c r="BB26" s="348"/>
      <c r="BC26" s="346"/>
    </row>
    <row r="27" spans="31:55">
      <c r="AF27" s="380" t="s">
        <v>638</v>
      </c>
      <c r="AG27" s="428">
        <v>65</v>
      </c>
      <c r="AH27" s="421">
        <f t="shared" si="12"/>
        <v>3.4</v>
      </c>
      <c r="AJ27" s="431" t="s">
        <v>639</v>
      </c>
      <c r="AK27" s="428">
        <v>348</v>
      </c>
      <c r="AL27" s="421">
        <f>ROUND(AK27/$AK$22*100,1)</f>
        <v>7.8</v>
      </c>
      <c r="AT27" s="380"/>
      <c r="AU27" s="380"/>
      <c r="AV27" s="379"/>
      <c r="AX27" s="380"/>
      <c r="AY27" s="380"/>
      <c r="AZ27" s="379"/>
      <c r="BA27" s="309"/>
      <c r="BB27" s="349"/>
      <c r="BC27" s="345"/>
    </row>
    <row r="28" spans="31:55">
      <c r="AF28" s="380" t="s">
        <v>640</v>
      </c>
      <c r="AG28" s="428">
        <v>59</v>
      </c>
      <c r="AH28" s="421">
        <f>ROUND(AG28/AG$22*100,1)</f>
        <v>3.1</v>
      </c>
      <c r="AJ28" s="431" t="s">
        <v>641</v>
      </c>
      <c r="AK28" s="428">
        <v>345</v>
      </c>
      <c r="AL28" s="421">
        <f t="shared" si="11"/>
        <v>7.7</v>
      </c>
      <c r="AT28" s="380"/>
      <c r="AU28" s="380"/>
      <c r="AV28" s="379"/>
      <c r="AX28" s="380"/>
      <c r="AY28" s="380"/>
      <c r="AZ28" s="379"/>
      <c r="BA28" s="309"/>
      <c r="BB28" s="349"/>
      <c r="BC28" s="345"/>
    </row>
    <row r="29" spans="31:55">
      <c r="AF29" s="380" t="s">
        <v>642</v>
      </c>
      <c r="AG29" s="428">
        <v>0</v>
      </c>
      <c r="AH29" s="421">
        <f t="shared" si="12"/>
        <v>0</v>
      </c>
      <c r="AJ29" s="431" t="s">
        <v>643</v>
      </c>
      <c r="AK29" s="428">
        <v>305</v>
      </c>
      <c r="AL29" s="421">
        <f t="shared" si="11"/>
        <v>6.8</v>
      </c>
      <c r="AT29" s="380"/>
      <c r="AU29" s="380"/>
      <c r="AV29" s="379"/>
      <c r="AX29" s="380"/>
      <c r="AY29" s="380"/>
      <c r="AZ29" s="379"/>
      <c r="BA29" s="309"/>
      <c r="BB29" s="349"/>
      <c r="BC29" s="345"/>
    </row>
    <row r="30" spans="31:55">
      <c r="AF30" s="380" t="s">
        <v>644</v>
      </c>
      <c r="AG30" s="428">
        <v>28</v>
      </c>
      <c r="AH30" s="421">
        <f t="shared" si="12"/>
        <v>1.5</v>
      </c>
      <c r="AJ30" s="431" t="s">
        <v>645</v>
      </c>
      <c r="AK30" s="428">
        <v>49</v>
      </c>
      <c r="AL30" s="421">
        <f>ROUND(AK30/$AK$22*100,1)</f>
        <v>1.1000000000000001</v>
      </c>
      <c r="AT30" s="380"/>
      <c r="AU30" s="380"/>
      <c r="AV30" s="379"/>
      <c r="AX30" s="380"/>
      <c r="AY30" s="380"/>
      <c r="AZ30" s="379"/>
      <c r="BA30" s="309"/>
      <c r="BB30" s="349"/>
      <c r="BC30" s="345"/>
    </row>
    <row r="31" spans="31:55">
      <c r="AF31" s="380" t="s">
        <v>58</v>
      </c>
      <c r="AG31" s="428">
        <v>193</v>
      </c>
      <c r="AH31" s="421">
        <f t="shared" si="12"/>
        <v>10.1</v>
      </c>
      <c r="AJ31" s="431" t="s">
        <v>646</v>
      </c>
      <c r="AK31" s="428">
        <v>34</v>
      </c>
      <c r="AL31" s="421">
        <f t="shared" si="11"/>
        <v>0.8</v>
      </c>
      <c r="AT31" s="382"/>
      <c r="AU31" s="380"/>
      <c r="AV31" s="379"/>
      <c r="AX31" s="382"/>
      <c r="AY31" s="380"/>
      <c r="AZ31" s="379"/>
      <c r="BA31" s="309"/>
      <c r="BB31" s="350"/>
      <c r="BC31" s="345"/>
    </row>
    <row r="32" spans="31:55">
      <c r="AJ32" s="431" t="s">
        <v>647</v>
      </c>
      <c r="AK32" s="428">
        <v>0</v>
      </c>
      <c r="AL32" s="421">
        <f t="shared" si="11"/>
        <v>0</v>
      </c>
      <c r="AT32" s="380"/>
      <c r="AU32" s="380"/>
      <c r="AV32" s="379"/>
      <c r="AX32" s="380"/>
      <c r="AY32" s="380"/>
      <c r="AZ32" s="382"/>
      <c r="BA32" s="309"/>
      <c r="BB32" s="349"/>
      <c r="BC32" s="345"/>
    </row>
    <row r="33" spans="2:55">
      <c r="AJ33" s="431" t="s">
        <v>648</v>
      </c>
      <c r="AK33" s="428">
        <v>0</v>
      </c>
      <c r="AL33" s="421">
        <f t="shared" si="11"/>
        <v>0</v>
      </c>
      <c r="AT33" s="382"/>
      <c r="AU33" s="380"/>
      <c r="AV33" s="379"/>
      <c r="AX33" s="382"/>
      <c r="AY33" s="380"/>
      <c r="AZ33" s="379"/>
      <c r="BA33" s="309"/>
      <c r="BB33" s="349"/>
      <c r="BC33" s="345"/>
    </row>
    <row r="34" spans="2:55">
      <c r="AJ34" s="431" t="s">
        <v>649</v>
      </c>
      <c r="AK34" s="428">
        <v>0</v>
      </c>
      <c r="AL34" s="421">
        <f t="shared" si="11"/>
        <v>0</v>
      </c>
      <c r="AT34" s="382"/>
      <c r="AU34" s="380"/>
      <c r="AV34" s="379"/>
      <c r="AX34" s="382"/>
      <c r="AY34" s="380"/>
      <c r="AZ34" s="379"/>
      <c r="BA34" s="309"/>
      <c r="BB34" s="349"/>
      <c r="BC34" s="345"/>
    </row>
    <row r="35" spans="2:55">
      <c r="AJ35" s="431" t="s">
        <v>650</v>
      </c>
      <c r="AK35" s="428">
        <v>1745</v>
      </c>
      <c r="AL35" s="421">
        <f t="shared" si="11"/>
        <v>38.9</v>
      </c>
      <c r="AT35" s="382"/>
      <c r="AU35" s="381"/>
      <c r="AV35" s="382"/>
      <c r="AX35" s="382"/>
      <c r="AY35" s="381"/>
      <c r="AZ35" s="379"/>
      <c r="BA35" s="309"/>
      <c r="BB35" s="351"/>
      <c r="BC35" s="345"/>
    </row>
    <row r="36" spans="2:55">
      <c r="AJ36" s="431"/>
      <c r="AK36" s="428"/>
      <c r="AT36" s="380"/>
      <c r="AU36" s="380"/>
      <c r="AV36" s="379"/>
      <c r="AX36" s="380"/>
      <c r="AY36" s="380"/>
      <c r="AZ36" s="382"/>
      <c r="BA36" s="309"/>
      <c r="BB36" s="349"/>
      <c r="BC36" s="345"/>
    </row>
    <row r="37" spans="2:55">
      <c r="AT37" s="380"/>
      <c r="AU37" s="380"/>
      <c r="AV37" s="379"/>
      <c r="AX37" s="380"/>
      <c r="AY37" s="380"/>
      <c r="AZ37" s="382"/>
      <c r="BA37" s="309"/>
      <c r="BB37" s="349"/>
      <c r="BC37" s="352"/>
    </row>
    <row r="38" spans="2:55">
      <c r="AI38" s="421" t="s">
        <v>653</v>
      </c>
      <c r="AK38" s="421">
        <f>SUM(AK39:AK48)</f>
        <v>3368</v>
      </c>
      <c r="AL38" s="421">
        <f>SUM(AL39:AL48)</f>
        <v>1.0000000000000002</v>
      </c>
      <c r="AT38" s="380"/>
      <c r="AU38" s="380"/>
      <c r="AV38" s="379"/>
      <c r="AX38" s="380"/>
      <c r="AY38" s="380"/>
      <c r="AZ38" s="379"/>
      <c r="BA38" s="309"/>
      <c r="BB38" s="349"/>
      <c r="BC38" s="345"/>
    </row>
    <row r="39" spans="2:55">
      <c r="P39" s="343"/>
      <c r="AE39" s="313" t="s">
        <v>654</v>
      </c>
      <c r="AG39" s="427">
        <f>SUM(AG40:AG45)</f>
        <v>1717</v>
      </c>
      <c r="AH39" s="427">
        <f>SUM(AH40:AH45)</f>
        <v>99.899999999999991</v>
      </c>
      <c r="AJ39" s="431" t="s">
        <v>655</v>
      </c>
      <c r="AK39" s="428">
        <v>857</v>
      </c>
      <c r="AL39" s="433">
        <f>ROUNDUP(AK39/$AK$38,3)</f>
        <v>0.255</v>
      </c>
      <c r="AT39" s="380"/>
      <c r="AU39" s="381"/>
      <c r="AV39" s="382"/>
      <c r="AX39" s="380"/>
      <c r="AY39" s="381"/>
      <c r="AZ39" s="379"/>
      <c r="BA39" s="309"/>
      <c r="BB39" s="349"/>
      <c r="BC39" s="346"/>
    </row>
    <row r="40" spans="2:55">
      <c r="P40" s="343"/>
      <c r="AD40" s="317"/>
      <c r="AF40" s="380" t="s">
        <v>656</v>
      </c>
      <c r="AG40" s="428">
        <v>851</v>
      </c>
      <c r="AH40" s="421">
        <f t="shared" ref="AH40:AH45" si="13">ROUND(AG40/$AG$39*100,1)</f>
        <v>49.6</v>
      </c>
      <c r="AJ40" s="431" t="s">
        <v>657</v>
      </c>
      <c r="AK40" s="428">
        <v>847</v>
      </c>
      <c r="AL40" s="433">
        <f>ROUNDUP(AK40/$AK$38,3)</f>
        <v>0.252</v>
      </c>
      <c r="AT40" s="380"/>
      <c r="AU40" s="381"/>
      <c r="AV40" s="382"/>
      <c r="AX40" s="380"/>
      <c r="AY40" s="381"/>
      <c r="AZ40" s="379"/>
      <c r="BA40" s="309"/>
      <c r="BB40" s="349"/>
      <c r="BC40" s="345"/>
    </row>
    <row r="41" spans="2:55">
      <c r="P41" s="343"/>
      <c r="AD41" s="317"/>
      <c r="AF41" s="380" t="s">
        <v>658</v>
      </c>
      <c r="AG41" s="428">
        <v>356</v>
      </c>
      <c r="AH41" s="421">
        <f t="shared" si="13"/>
        <v>20.7</v>
      </c>
      <c r="AJ41" s="431" t="s">
        <v>659</v>
      </c>
      <c r="AK41" s="428">
        <v>560</v>
      </c>
      <c r="AL41" s="433">
        <f t="shared" ref="AL41:AL48" si="14">ROUND(AK41/$AK$38,3)</f>
        <v>0.16600000000000001</v>
      </c>
      <c r="AT41" s="382"/>
      <c r="AU41" s="380"/>
      <c r="AV41" s="379"/>
      <c r="AX41" s="382"/>
      <c r="AY41" s="380"/>
      <c r="AZ41" s="379"/>
      <c r="BA41" s="309"/>
      <c r="BB41" s="349"/>
      <c r="BC41" s="345"/>
    </row>
    <row r="42" spans="2:55" ht="15">
      <c r="C42" s="340" t="s">
        <v>651</v>
      </c>
      <c r="E42" s="468" t="s">
        <v>652</v>
      </c>
      <c r="F42" s="468"/>
      <c r="G42" s="468"/>
      <c r="P42" s="343"/>
      <c r="AF42" s="380" t="s">
        <v>660</v>
      </c>
      <c r="AG42" s="428">
        <v>296</v>
      </c>
      <c r="AH42" s="421">
        <f t="shared" si="13"/>
        <v>17.2</v>
      </c>
      <c r="AJ42" s="431" t="s">
        <v>661</v>
      </c>
      <c r="AK42" s="428">
        <v>261</v>
      </c>
      <c r="AL42" s="433">
        <f t="shared" si="14"/>
        <v>7.6999999999999999E-2</v>
      </c>
      <c r="AT42" s="380"/>
      <c r="AU42" s="380"/>
      <c r="AV42" s="379"/>
      <c r="AX42" s="380"/>
      <c r="AY42" s="380"/>
      <c r="AZ42" s="379"/>
      <c r="BA42" s="309"/>
      <c r="BB42" s="349"/>
      <c r="BC42" s="345"/>
    </row>
    <row r="43" spans="2:55">
      <c r="AF43" s="380" t="s">
        <v>662</v>
      </c>
      <c r="AG43" s="428">
        <v>28</v>
      </c>
      <c r="AH43" s="421">
        <f t="shared" si="13"/>
        <v>1.6</v>
      </c>
      <c r="AJ43" s="431" t="s">
        <v>663</v>
      </c>
      <c r="AK43" s="428">
        <v>223</v>
      </c>
      <c r="AL43" s="433">
        <f t="shared" si="14"/>
        <v>6.6000000000000003E-2</v>
      </c>
      <c r="AT43" s="382"/>
      <c r="AU43" s="380"/>
      <c r="AV43" s="379"/>
      <c r="AX43" s="382"/>
      <c r="AY43" s="380"/>
      <c r="AZ43" s="379"/>
      <c r="BA43" s="309"/>
      <c r="BB43" s="349"/>
      <c r="BC43" s="345"/>
    </row>
    <row r="44" spans="2:55">
      <c r="AD44" s="317"/>
      <c r="AF44" s="380" t="s">
        <v>664</v>
      </c>
      <c r="AG44" s="428">
        <v>0</v>
      </c>
      <c r="AH44" s="421">
        <f t="shared" si="13"/>
        <v>0</v>
      </c>
      <c r="AJ44" s="431" t="s">
        <v>665</v>
      </c>
      <c r="AK44" s="428">
        <v>197</v>
      </c>
      <c r="AL44" s="433">
        <f t="shared" si="14"/>
        <v>5.8000000000000003E-2</v>
      </c>
      <c r="AT44" s="380"/>
      <c r="AU44" s="380"/>
      <c r="AV44" s="379"/>
      <c r="AX44" s="380"/>
      <c r="AY44" s="380"/>
      <c r="AZ44" s="379"/>
      <c r="BA44" s="309"/>
      <c r="BB44" s="349"/>
      <c r="BC44" s="345"/>
    </row>
    <row r="45" spans="2:55" ht="15">
      <c r="B45" s="335"/>
      <c r="L45" s="340" t="s">
        <v>716</v>
      </c>
      <c r="Q45" s="417"/>
      <c r="R45" s="417"/>
      <c r="S45" s="419"/>
      <c r="T45" s="419"/>
      <c r="U45" s="419"/>
      <c r="V45" s="419"/>
      <c r="W45" s="419"/>
      <c r="X45" s="419"/>
      <c r="Y45" s="419"/>
      <c r="Z45" s="419"/>
      <c r="AA45" s="419"/>
      <c r="AB45" s="419"/>
      <c r="AC45" s="419"/>
      <c r="AD45" s="317"/>
      <c r="AF45" s="380" t="s">
        <v>58</v>
      </c>
      <c r="AG45" s="428">
        <v>186</v>
      </c>
      <c r="AH45" s="421">
        <f t="shared" si="13"/>
        <v>10.8</v>
      </c>
      <c r="AJ45" s="431" t="s">
        <v>666</v>
      </c>
      <c r="AK45" s="428">
        <v>70</v>
      </c>
      <c r="AL45" s="433">
        <f t="shared" si="14"/>
        <v>2.1000000000000001E-2</v>
      </c>
      <c r="AT45" s="382"/>
      <c r="AU45" s="380"/>
      <c r="AV45" s="379"/>
      <c r="AX45" s="382"/>
      <c r="AY45" s="380"/>
      <c r="AZ45" s="379"/>
      <c r="BA45" s="309"/>
      <c r="BB45" s="354"/>
      <c r="BC45" s="345"/>
    </row>
    <row r="46" spans="2:55">
      <c r="L46" t="s">
        <v>717</v>
      </c>
      <c r="P46" s="343"/>
      <c r="Q46" s="417"/>
      <c r="R46" s="417"/>
      <c r="S46" s="419"/>
      <c r="T46" s="419"/>
      <c r="U46" s="419"/>
      <c r="V46" s="419"/>
      <c r="W46" s="419"/>
      <c r="X46" s="419"/>
      <c r="Y46" s="419"/>
      <c r="Z46" s="419"/>
      <c r="AA46" s="419"/>
      <c r="AB46" s="419"/>
      <c r="AC46" s="419"/>
      <c r="AD46" s="317"/>
      <c r="AJ46" s="431" t="s">
        <v>667</v>
      </c>
      <c r="AK46" s="428">
        <v>0</v>
      </c>
      <c r="AL46" s="433">
        <f t="shared" si="14"/>
        <v>0</v>
      </c>
      <c r="AT46" s="380"/>
      <c r="AU46" s="380"/>
      <c r="AV46" s="379"/>
      <c r="AX46" s="380"/>
      <c r="AY46" s="383"/>
      <c r="AZ46" s="379"/>
      <c r="BA46" s="309"/>
      <c r="BB46" s="349"/>
      <c r="BC46" s="345"/>
    </row>
    <row r="47" spans="2:55" ht="15">
      <c r="P47" s="340" t="s">
        <v>718</v>
      </c>
      <c r="AJ47" s="432" t="s">
        <v>668</v>
      </c>
      <c r="AK47" s="430">
        <v>0</v>
      </c>
      <c r="AL47" s="433">
        <f t="shared" si="14"/>
        <v>0</v>
      </c>
      <c r="AT47" s="380"/>
      <c r="AU47" s="380"/>
      <c r="AV47" s="379"/>
      <c r="AX47" s="380"/>
      <c r="AY47" s="380"/>
      <c r="AZ47" s="379"/>
      <c r="BA47" s="309"/>
      <c r="BB47" s="348"/>
      <c r="BC47" s="346"/>
    </row>
    <row r="48" spans="2:55">
      <c r="AI48" s="424"/>
      <c r="AJ48" s="431" t="s">
        <v>58</v>
      </c>
      <c r="AK48" s="428">
        <v>353</v>
      </c>
      <c r="AL48" s="433">
        <f t="shared" si="14"/>
        <v>0.105</v>
      </c>
      <c r="AT48" s="380"/>
      <c r="AU48" s="383"/>
      <c r="AV48" s="379"/>
      <c r="AX48" s="380"/>
      <c r="AY48" s="380"/>
      <c r="AZ48" s="379"/>
      <c r="BA48" s="309"/>
      <c r="BB48" s="349"/>
      <c r="BC48" s="345"/>
    </row>
    <row r="49" spans="2:55">
      <c r="O49" s="353"/>
      <c r="P49" s="353"/>
      <c r="Q49" s="417"/>
      <c r="R49" s="417"/>
      <c r="S49" s="419"/>
      <c r="T49" s="419"/>
      <c r="U49" s="419"/>
      <c r="V49" s="419"/>
      <c r="W49" s="419"/>
      <c r="X49" s="419"/>
      <c r="Y49" s="419"/>
      <c r="Z49" s="419"/>
      <c r="AA49" s="419"/>
      <c r="AB49" s="419"/>
      <c r="AC49" s="419"/>
      <c r="AI49" s="424"/>
      <c r="AJ49" s="431"/>
      <c r="AK49" s="428"/>
      <c r="AL49" s="424"/>
      <c r="AT49" s="380"/>
      <c r="AU49" s="380"/>
      <c r="AV49" s="379"/>
      <c r="AX49" s="380"/>
      <c r="AY49" s="380"/>
      <c r="AZ49" s="382"/>
      <c r="BA49" s="309"/>
      <c r="BB49" s="349"/>
      <c r="BC49" s="345"/>
    </row>
    <row r="50" spans="2:55">
      <c r="O50" s="353"/>
      <c r="P50" s="353"/>
      <c r="Q50" s="417"/>
      <c r="R50" s="417"/>
      <c r="S50" s="419"/>
      <c r="T50" s="419"/>
      <c r="U50" s="419"/>
      <c r="V50" s="419"/>
      <c r="W50" s="419"/>
      <c r="X50" s="419"/>
      <c r="Y50" s="419"/>
      <c r="Z50" s="419"/>
      <c r="AA50" s="419"/>
      <c r="AB50" s="419"/>
      <c r="AC50" s="419"/>
      <c r="AI50" s="424"/>
      <c r="AJ50" s="431"/>
      <c r="AK50" s="428"/>
      <c r="AL50" s="424"/>
      <c r="AT50" s="380"/>
      <c r="AU50" s="380"/>
      <c r="AV50" s="379"/>
      <c r="AX50" s="380"/>
      <c r="AY50" s="380"/>
      <c r="AZ50" s="379"/>
      <c r="BA50" s="309"/>
      <c r="BB50" s="349"/>
      <c r="BC50" s="345"/>
    </row>
    <row r="51" spans="2:55">
      <c r="O51" s="353"/>
      <c r="P51" s="353"/>
      <c r="Q51" s="417"/>
      <c r="R51" s="417"/>
      <c r="S51" s="419"/>
      <c r="T51" s="419"/>
      <c r="U51" s="419"/>
      <c r="V51" s="419"/>
      <c r="W51" s="419"/>
      <c r="X51" s="419"/>
      <c r="Y51" s="419"/>
      <c r="Z51" s="419"/>
      <c r="AA51" s="419"/>
      <c r="AB51" s="419"/>
      <c r="AC51" s="419"/>
      <c r="AE51" s="313" t="s">
        <v>669</v>
      </c>
      <c r="AG51" s="427">
        <f>SUM(AG52:AG56)</f>
        <v>1317</v>
      </c>
      <c r="AH51" s="421">
        <f>SUM(AH52:AH56)</f>
        <v>100.00000000000001</v>
      </c>
      <c r="AI51" s="421" t="s">
        <v>670</v>
      </c>
      <c r="AJ51" s="431"/>
      <c r="AK51" s="428">
        <f>SUM(AK52:AK60)</f>
        <v>2773</v>
      </c>
      <c r="AL51" s="424">
        <f>SUM(AL52:AL60)</f>
        <v>100.1</v>
      </c>
      <c r="AT51" s="382"/>
      <c r="AU51" s="380"/>
      <c r="AV51" s="379"/>
      <c r="AX51" s="382"/>
      <c r="AY51" s="380"/>
      <c r="AZ51" s="379"/>
      <c r="BA51" s="309"/>
      <c r="BB51" s="349"/>
      <c r="BC51" s="345"/>
    </row>
    <row r="52" spans="2:55">
      <c r="AF52" s="384" t="s">
        <v>671</v>
      </c>
      <c r="AG52" s="430">
        <v>947</v>
      </c>
      <c r="AH52" s="421">
        <f>ROUND(AG52/$AG$51*100,1)</f>
        <v>71.900000000000006</v>
      </c>
      <c r="AI52" s="424"/>
      <c r="AJ52" s="431" t="s">
        <v>672</v>
      </c>
      <c r="AK52" s="428">
        <v>813</v>
      </c>
      <c r="AL52" s="424">
        <f>ROUND(AK52/$AK$51*100,1)</f>
        <v>29.3</v>
      </c>
      <c r="AT52" s="380"/>
      <c r="AU52" s="383"/>
      <c r="AV52" s="382"/>
      <c r="AX52" s="380"/>
      <c r="AY52" s="383"/>
      <c r="AZ52" s="379"/>
      <c r="BA52" s="309"/>
      <c r="BB52" s="349"/>
      <c r="BC52" s="345"/>
    </row>
    <row r="53" spans="2:55">
      <c r="AF53" s="381" t="s">
        <v>673</v>
      </c>
      <c r="AG53" s="428">
        <v>279</v>
      </c>
      <c r="AH53" s="421">
        <f>ROUND(AG53/$AG$51*100,1)</f>
        <v>21.2</v>
      </c>
      <c r="AI53" s="424"/>
      <c r="AJ53" s="431" t="s">
        <v>674</v>
      </c>
      <c r="AK53" s="428">
        <v>493</v>
      </c>
      <c r="AL53" s="424">
        <f t="shared" ref="AL53:AL59" si="15">ROUND(AK53/$AK$51*100,1)</f>
        <v>17.8</v>
      </c>
      <c r="AT53" s="382"/>
      <c r="AU53" s="380"/>
      <c r="AV53" s="379"/>
      <c r="AX53" s="382"/>
      <c r="AY53" s="380"/>
      <c r="AZ53" s="379"/>
      <c r="BA53" s="309"/>
      <c r="BB53" s="349"/>
      <c r="BC53" s="345"/>
    </row>
    <row r="54" spans="2:55">
      <c r="B54" s="331"/>
      <c r="E54" s="355"/>
      <c r="H54" s="355"/>
      <c r="AF54" s="381" t="s">
        <v>675</v>
      </c>
      <c r="AG54" s="430">
        <v>91</v>
      </c>
      <c r="AH54" s="421">
        <f>ROUND(AG54/$AG$51*100,1)</f>
        <v>6.9</v>
      </c>
      <c r="AI54" s="424"/>
      <c r="AJ54" s="431" t="s">
        <v>354</v>
      </c>
      <c r="AK54" s="428">
        <v>280</v>
      </c>
      <c r="AL54" s="424">
        <f>ROUND(AK54/$AK$51*100,1)</f>
        <v>10.1</v>
      </c>
      <c r="AT54" s="380"/>
      <c r="AU54" s="380"/>
      <c r="AV54" s="379"/>
      <c r="AX54" s="380"/>
      <c r="AY54" s="380"/>
      <c r="AZ54" s="379"/>
      <c r="BA54" s="309"/>
      <c r="BB54" s="349"/>
      <c r="BC54" s="345"/>
    </row>
    <row r="55" spans="2:55" ht="15">
      <c r="D55" s="340"/>
      <c r="AF55" s="381" t="s">
        <v>676</v>
      </c>
      <c r="AG55" s="428">
        <v>0</v>
      </c>
      <c r="AH55" s="421">
        <f>ROUND(AG55/$AG$51*100,1)</f>
        <v>0</v>
      </c>
      <c r="AI55" s="424"/>
      <c r="AJ55" s="431" t="s">
        <v>677</v>
      </c>
      <c r="AK55" s="428">
        <v>256</v>
      </c>
      <c r="AL55" s="424">
        <f t="shared" si="15"/>
        <v>9.1999999999999993</v>
      </c>
      <c r="AT55" s="380"/>
      <c r="AU55" s="380"/>
      <c r="AV55" s="379"/>
      <c r="AX55" s="380"/>
      <c r="AY55" s="380"/>
      <c r="AZ55" s="379"/>
      <c r="BA55" s="309"/>
      <c r="BB55" s="349"/>
      <c r="BC55" s="345"/>
    </row>
    <row r="56" spans="2:55" ht="14.25">
      <c r="D56" s="356"/>
      <c r="AD56" s="389"/>
      <c r="AF56" s="381" t="s">
        <v>58</v>
      </c>
      <c r="AG56" s="430">
        <v>0</v>
      </c>
      <c r="AH56" s="421">
        <f>ROUND(AG56/$AG$51*100,1)</f>
        <v>0</v>
      </c>
      <c r="AI56" s="424"/>
      <c r="AJ56" s="431" t="s">
        <v>678</v>
      </c>
      <c r="AK56" s="428">
        <v>229</v>
      </c>
      <c r="AL56" s="424">
        <f>ROUND(AK56/$AK$51*100,1)</f>
        <v>8.3000000000000007</v>
      </c>
      <c r="AT56" s="380"/>
      <c r="AU56" s="380"/>
      <c r="AV56" s="379"/>
      <c r="AX56" s="380"/>
      <c r="AY56" s="380"/>
      <c r="AZ56" s="379"/>
      <c r="BA56" s="309"/>
      <c r="BB56" s="349"/>
      <c r="BC56" s="345"/>
    </row>
    <row r="57" spans="2:55">
      <c r="AI57" s="424"/>
      <c r="AJ57" s="431" t="s">
        <v>679</v>
      </c>
      <c r="AK57" s="428">
        <v>149</v>
      </c>
      <c r="AL57" s="424">
        <f t="shared" si="15"/>
        <v>5.4</v>
      </c>
      <c r="AT57" s="380"/>
      <c r="AU57" s="380"/>
      <c r="AV57" s="379"/>
      <c r="AX57" s="380"/>
      <c r="AY57" s="380"/>
      <c r="BA57" s="309"/>
      <c r="BB57" s="354"/>
      <c r="BC57" s="345"/>
    </row>
    <row r="58" spans="2:55">
      <c r="AF58" s="384"/>
      <c r="AJ58" s="431" t="s">
        <v>680</v>
      </c>
      <c r="AK58" s="428">
        <v>30</v>
      </c>
      <c r="AL58" s="424">
        <f t="shared" si="15"/>
        <v>1.1000000000000001</v>
      </c>
      <c r="AT58" s="382"/>
      <c r="AU58" s="380"/>
      <c r="AV58" s="379"/>
      <c r="AX58" s="382"/>
      <c r="AY58" s="380"/>
      <c r="AZ58" s="382"/>
      <c r="BA58" s="309"/>
      <c r="BB58" s="349"/>
      <c r="BC58" s="345"/>
    </row>
    <row r="59" spans="2:55">
      <c r="P59" s="357"/>
      <c r="AJ59" s="431" t="s">
        <v>681</v>
      </c>
      <c r="AK59" s="428">
        <v>0</v>
      </c>
      <c r="AL59" s="424">
        <f t="shared" si="15"/>
        <v>0</v>
      </c>
      <c r="AU59" s="380"/>
      <c r="AV59" s="379"/>
      <c r="AY59" s="380"/>
      <c r="AZ59" s="382"/>
      <c r="BA59" s="309"/>
      <c r="BB59" s="349"/>
      <c r="BC59" s="345"/>
    </row>
    <row r="60" spans="2:55">
      <c r="AJ60" s="431" t="s">
        <v>58</v>
      </c>
      <c r="AK60" s="428">
        <v>523</v>
      </c>
      <c r="AL60" s="424">
        <f>ROUND(AK60/$AK$51*100,1)</f>
        <v>18.899999999999999</v>
      </c>
      <c r="AZ60" s="379"/>
      <c r="BA60" s="309"/>
      <c r="BB60" s="349"/>
      <c r="BC60" s="345"/>
    </row>
    <row r="61" spans="2:55" ht="14.25">
      <c r="N61" s="358"/>
      <c r="O61" s="358"/>
      <c r="P61" s="358"/>
      <c r="Q61" s="358"/>
      <c r="R61" s="358"/>
      <c r="S61" s="420"/>
      <c r="T61" s="420"/>
      <c r="U61" s="420"/>
      <c r="V61" s="420"/>
      <c r="W61" s="420"/>
      <c r="X61" s="420"/>
      <c r="Y61" s="420"/>
      <c r="Z61" s="420"/>
      <c r="AA61" s="420"/>
      <c r="AB61" s="420"/>
      <c r="AC61" s="420"/>
      <c r="AJ61" s="431"/>
      <c r="AK61" s="428"/>
      <c r="AL61" s="424"/>
      <c r="AT61" s="382"/>
      <c r="AU61" s="381"/>
      <c r="AV61" s="382"/>
      <c r="AX61" s="382"/>
      <c r="AY61" s="381"/>
      <c r="AZ61" s="382"/>
      <c r="BA61" s="309"/>
      <c r="BB61" s="349"/>
      <c r="BC61" s="345"/>
    </row>
    <row r="62" spans="2:55">
      <c r="AJ62" s="431"/>
      <c r="AK62" s="428"/>
      <c r="AL62" s="424"/>
      <c r="AT62" s="385"/>
      <c r="AU62" s="384"/>
      <c r="AV62" s="379"/>
      <c r="AX62" s="385"/>
      <c r="AY62" s="381"/>
      <c r="AZ62" s="379"/>
      <c r="BA62" s="309"/>
      <c r="BB62" s="349"/>
      <c r="BC62" s="345"/>
    </row>
    <row r="63" spans="2:55">
      <c r="AJ63" s="431"/>
      <c r="AK63" s="428"/>
      <c r="AL63" s="424"/>
      <c r="AT63" s="385"/>
      <c r="AU63" s="381"/>
      <c r="AV63" s="379"/>
      <c r="AX63" s="385"/>
      <c r="AY63" s="384"/>
      <c r="AZ63" s="382"/>
      <c r="BA63" s="309"/>
      <c r="BB63" s="349"/>
      <c r="BC63" s="345"/>
    </row>
    <row r="64" spans="2:55">
      <c r="AJ64" s="431"/>
      <c r="AK64" s="428"/>
      <c r="AL64" s="424"/>
      <c r="AT64" s="382"/>
      <c r="AU64" s="381"/>
      <c r="AV64" s="382"/>
      <c r="AX64" s="382"/>
      <c r="AY64" s="381"/>
      <c r="AZ64" s="379"/>
      <c r="BA64" s="309"/>
      <c r="BB64" s="349"/>
      <c r="BC64" s="345"/>
    </row>
    <row r="65" spans="31:55">
      <c r="AJ65" s="424"/>
      <c r="AK65" s="424"/>
      <c r="AL65" s="424"/>
      <c r="AU65" s="381"/>
      <c r="AV65" s="382"/>
      <c r="AY65" s="381"/>
      <c r="AZ65" s="379"/>
      <c r="BA65" s="309"/>
      <c r="BB65" s="349"/>
      <c r="BC65" s="345"/>
    </row>
    <row r="66" spans="31:55">
      <c r="AJ66" s="424"/>
      <c r="AK66" s="424"/>
      <c r="AL66" s="424"/>
      <c r="AU66" s="381"/>
      <c r="AV66" s="382"/>
      <c r="AY66" s="381"/>
      <c r="AZ66" s="379"/>
      <c r="BA66" s="309"/>
      <c r="BB66" s="349"/>
      <c r="BC66" s="345"/>
    </row>
    <row r="67" spans="31:55" ht="14.25">
      <c r="AE67" s="389"/>
      <c r="AI67" s="421" t="s">
        <v>682</v>
      </c>
      <c r="AJ67" s="424"/>
      <c r="AK67" s="424"/>
      <c r="AL67" s="423"/>
      <c r="AT67" s="381"/>
      <c r="AU67" s="380"/>
      <c r="AV67" s="379"/>
      <c r="AX67" s="381"/>
      <c r="AY67" s="380"/>
      <c r="AZ67" s="379"/>
      <c r="BA67" s="309"/>
      <c r="BB67" s="349"/>
      <c r="BC67" s="345"/>
    </row>
    <row r="68" spans="31:55">
      <c r="AL68" s="423"/>
      <c r="AT68" s="380"/>
      <c r="AU68" s="380"/>
      <c r="AV68" s="379"/>
      <c r="AX68" s="380"/>
      <c r="AY68" s="380"/>
      <c r="AZ68" s="379"/>
      <c r="BA68" s="309"/>
      <c r="BB68" s="348"/>
      <c r="BC68" s="345"/>
    </row>
    <row r="69" spans="31:55">
      <c r="AI69" s="434"/>
      <c r="AJ69" s="469" t="s">
        <v>683</v>
      </c>
      <c r="AK69" s="469"/>
      <c r="AL69" s="469" t="s">
        <v>684</v>
      </c>
      <c r="AT69" s="381"/>
      <c r="AU69" s="380"/>
      <c r="AV69" s="379"/>
      <c r="AX69" s="381"/>
      <c r="AY69" s="380"/>
      <c r="AZ69" s="379"/>
      <c r="BA69" s="309"/>
      <c r="BB69" s="349"/>
      <c r="BC69" s="347"/>
    </row>
    <row r="70" spans="31:55" ht="22.5">
      <c r="AI70" s="434"/>
      <c r="AJ70" s="435" t="s">
        <v>438</v>
      </c>
      <c r="AK70" s="435" t="s">
        <v>685</v>
      </c>
      <c r="AL70" s="469"/>
      <c r="AM70" s="421" t="s">
        <v>686</v>
      </c>
      <c r="AT70" s="380"/>
      <c r="AU70" s="380"/>
      <c r="AV70" s="379"/>
      <c r="AX70" s="380"/>
      <c r="AY70" s="380"/>
      <c r="AZ70" s="379"/>
      <c r="BA70" s="309"/>
      <c r="BB70" s="349"/>
      <c r="BC70" s="345"/>
    </row>
    <row r="71" spans="31:55">
      <c r="AI71" s="436" t="s">
        <v>687</v>
      </c>
      <c r="AJ71" s="437">
        <v>14034</v>
      </c>
      <c r="AK71" s="437">
        <v>13955</v>
      </c>
      <c r="AL71" s="437">
        <v>9766</v>
      </c>
      <c r="AT71" s="381"/>
      <c r="AU71" s="380"/>
      <c r="AV71" s="379"/>
      <c r="AX71" s="381"/>
      <c r="AY71" s="380"/>
      <c r="AZ71" s="379"/>
      <c r="BA71" s="309"/>
      <c r="BB71" s="348"/>
      <c r="BC71" s="346"/>
    </row>
    <row r="72" spans="31:55">
      <c r="AI72" s="436" t="s">
        <v>359</v>
      </c>
      <c r="AJ72" s="437">
        <v>319</v>
      </c>
      <c r="AK72" s="437">
        <v>319</v>
      </c>
      <c r="AL72" s="437">
        <v>1106</v>
      </c>
      <c r="AM72" s="421">
        <f t="shared" ref="AM72:AM125" si="16">RANK(AL72,$AL$72:$AL$125)</f>
        <v>1</v>
      </c>
      <c r="AT72" s="380"/>
      <c r="AU72" s="380"/>
      <c r="AV72" s="379"/>
      <c r="AX72" s="380"/>
      <c r="AY72" s="380"/>
      <c r="AZ72" s="379"/>
      <c r="BA72" s="309"/>
      <c r="BB72" s="349"/>
      <c r="BC72" s="345"/>
    </row>
    <row r="73" spans="31:55">
      <c r="AI73" s="436" t="s">
        <v>688</v>
      </c>
      <c r="AJ73" s="437">
        <v>896</v>
      </c>
      <c r="AK73" s="437">
        <v>896</v>
      </c>
      <c r="AL73" s="437">
        <v>480</v>
      </c>
      <c r="AM73" s="421">
        <f t="shared" si="16"/>
        <v>2</v>
      </c>
      <c r="AT73" s="381"/>
      <c r="AU73" s="380"/>
      <c r="AV73" s="379"/>
      <c r="AX73" s="381"/>
      <c r="AY73" s="380"/>
      <c r="AZ73" s="379"/>
      <c r="BA73" s="309"/>
      <c r="BB73" s="348"/>
      <c r="BC73" s="346"/>
    </row>
    <row r="74" spans="31:55">
      <c r="AF74" s="411"/>
      <c r="AI74" s="436" t="s">
        <v>656</v>
      </c>
      <c r="AJ74" s="437">
        <v>600</v>
      </c>
      <c r="AK74" s="437">
        <v>581</v>
      </c>
      <c r="AL74" s="437">
        <v>455</v>
      </c>
      <c r="AM74" s="421">
        <f t="shared" si="16"/>
        <v>3</v>
      </c>
      <c r="AT74" s="380"/>
      <c r="AU74" s="380"/>
      <c r="AV74" s="379"/>
      <c r="AX74" s="380"/>
      <c r="AY74" s="380"/>
      <c r="AZ74" s="379"/>
      <c r="BA74" s="309"/>
      <c r="BB74" s="349"/>
      <c r="BC74" s="345"/>
    </row>
    <row r="75" spans="31:55">
      <c r="AI75" s="436" t="s">
        <v>671</v>
      </c>
      <c r="AJ75" s="437">
        <v>661</v>
      </c>
      <c r="AK75" s="437">
        <v>661</v>
      </c>
      <c r="AL75" s="437">
        <v>424</v>
      </c>
      <c r="AM75" s="421">
        <f t="shared" si="16"/>
        <v>4</v>
      </c>
      <c r="AT75" s="380"/>
      <c r="AU75" s="380"/>
      <c r="AV75" s="379"/>
      <c r="AX75" s="380"/>
      <c r="AY75" s="380"/>
      <c r="AZ75" s="379"/>
      <c r="BA75" s="309"/>
      <c r="BB75" s="349"/>
      <c r="BC75" s="345"/>
    </row>
    <row r="76" spans="31:55">
      <c r="AI76" s="436" t="s">
        <v>630</v>
      </c>
      <c r="AJ76" s="437">
        <v>550</v>
      </c>
      <c r="AK76" s="437">
        <v>530</v>
      </c>
      <c r="AL76" s="437">
        <v>387</v>
      </c>
      <c r="AM76" s="421">
        <f t="shared" si="16"/>
        <v>5</v>
      </c>
      <c r="AP76" s="421" t="s">
        <v>689</v>
      </c>
      <c r="AQ76" s="421" t="s">
        <v>690</v>
      </c>
      <c r="AR76" s="421" t="s">
        <v>691</v>
      </c>
      <c r="AT76" s="380"/>
      <c r="AU76" s="380"/>
      <c r="AV76" s="379"/>
      <c r="AX76" s="380"/>
      <c r="AY76" s="380"/>
      <c r="AZ76" s="379"/>
      <c r="BA76" s="309"/>
      <c r="BB76" s="349"/>
      <c r="BC76" s="345"/>
    </row>
    <row r="77" spans="31:55">
      <c r="AI77" s="436" t="s">
        <v>692</v>
      </c>
      <c r="AJ77" s="437">
        <v>330</v>
      </c>
      <c r="AK77" s="437">
        <v>330</v>
      </c>
      <c r="AL77" s="437">
        <v>334</v>
      </c>
      <c r="AM77" s="421">
        <f t="shared" si="16"/>
        <v>6</v>
      </c>
      <c r="AO77" s="436" t="s">
        <v>359</v>
      </c>
      <c r="AP77" s="437">
        <v>319</v>
      </c>
      <c r="AQ77" s="437">
        <v>1106</v>
      </c>
      <c r="AR77" s="421">
        <f>RANK(AQ77,$AL$72:$AL$125)</f>
        <v>1</v>
      </c>
      <c r="AT77" s="380"/>
      <c r="AU77" s="380"/>
      <c r="AV77" s="379"/>
      <c r="AX77" s="380"/>
      <c r="AY77" s="380"/>
      <c r="AZ77" s="379"/>
      <c r="BA77" s="309"/>
      <c r="BB77" s="349"/>
      <c r="BC77" s="352"/>
    </row>
    <row r="78" spans="31:55">
      <c r="AI78" s="436" t="s">
        <v>693</v>
      </c>
      <c r="AJ78" s="437">
        <v>600</v>
      </c>
      <c r="AK78" s="437">
        <v>600</v>
      </c>
      <c r="AL78" s="437">
        <v>330</v>
      </c>
      <c r="AM78" s="421">
        <f t="shared" si="16"/>
        <v>7</v>
      </c>
      <c r="AO78" s="436" t="s">
        <v>688</v>
      </c>
      <c r="AP78" s="437">
        <v>896</v>
      </c>
      <c r="AQ78" s="437">
        <v>480</v>
      </c>
      <c r="AR78" s="421">
        <f>RANK(AQ78,$AL$72:$AL$125)</f>
        <v>2</v>
      </c>
      <c r="AT78" s="381"/>
      <c r="AU78" s="380"/>
      <c r="AV78" s="379"/>
      <c r="AX78" s="381"/>
      <c r="AY78" s="380"/>
      <c r="AZ78" s="379"/>
      <c r="BA78" s="309"/>
      <c r="BB78" s="309"/>
      <c r="BC78" s="304"/>
    </row>
    <row r="79" spans="31:55">
      <c r="AI79" s="436" t="s">
        <v>354</v>
      </c>
      <c r="AJ79" s="437">
        <v>135</v>
      </c>
      <c r="AK79" s="437">
        <v>135</v>
      </c>
      <c r="AL79" s="437">
        <v>316</v>
      </c>
      <c r="AM79" s="421">
        <f t="shared" si="16"/>
        <v>8</v>
      </c>
      <c r="AO79" s="436" t="s">
        <v>656</v>
      </c>
      <c r="AP79" s="437">
        <v>581</v>
      </c>
      <c r="AQ79" s="437">
        <v>455</v>
      </c>
      <c r="AR79" s="421">
        <f>RANK(AQ79,$AL$72:$AL$125)</f>
        <v>3</v>
      </c>
      <c r="AT79" s="381"/>
      <c r="AU79" s="380"/>
      <c r="AV79" s="379"/>
      <c r="AX79" s="381"/>
      <c r="AY79" s="380"/>
      <c r="AZ79" s="379"/>
      <c r="BA79" s="309"/>
      <c r="BB79" s="309"/>
      <c r="BC79" s="304"/>
    </row>
    <row r="80" spans="31:55">
      <c r="AI80" s="436" t="s">
        <v>58</v>
      </c>
      <c r="AJ80" s="437">
        <v>458</v>
      </c>
      <c r="AK80" s="437">
        <v>458</v>
      </c>
      <c r="AL80" s="437">
        <v>315</v>
      </c>
      <c r="AM80" s="421">
        <f t="shared" si="16"/>
        <v>9</v>
      </c>
      <c r="AO80" s="436" t="s">
        <v>671</v>
      </c>
      <c r="AP80" s="437">
        <v>661</v>
      </c>
      <c r="AQ80" s="437">
        <v>424</v>
      </c>
      <c r="AR80" s="421">
        <f>RANK(AQ80,$AL$72:$AL$125)</f>
        <v>4</v>
      </c>
      <c r="AT80" s="381"/>
      <c r="AU80" s="381"/>
      <c r="AV80" s="382"/>
      <c r="AX80" s="381"/>
      <c r="AY80" s="380"/>
      <c r="AZ80" s="382"/>
      <c r="BA80" s="309"/>
      <c r="BB80" s="309"/>
      <c r="BC80" s="304"/>
    </row>
    <row r="81" spans="12:55">
      <c r="AI81" s="436" t="s">
        <v>694</v>
      </c>
      <c r="AJ81" s="437">
        <v>510</v>
      </c>
      <c r="AK81" s="437">
        <v>510</v>
      </c>
      <c r="AL81" s="437">
        <v>314</v>
      </c>
      <c r="AM81" s="421">
        <f t="shared" si="16"/>
        <v>10</v>
      </c>
      <c r="AO81" s="436" t="s">
        <v>630</v>
      </c>
      <c r="AP81" s="437">
        <v>530</v>
      </c>
      <c r="AQ81" s="437">
        <v>387</v>
      </c>
      <c r="AR81" s="421">
        <f>RANK(AQ81,$AL$72:$AL$125)</f>
        <v>5</v>
      </c>
      <c r="AT81" s="380"/>
      <c r="AU81" s="380"/>
      <c r="AV81" s="379"/>
      <c r="AX81" s="380"/>
      <c r="AY81" s="380"/>
      <c r="AZ81" s="379"/>
      <c r="BA81" s="309"/>
      <c r="BB81" s="309"/>
      <c r="BC81" s="304"/>
    </row>
    <row r="82" spans="12:55">
      <c r="AI82" s="436" t="s">
        <v>695</v>
      </c>
      <c r="AJ82" s="437">
        <v>373</v>
      </c>
      <c r="AK82" s="437">
        <v>373</v>
      </c>
      <c r="AL82" s="437">
        <v>270</v>
      </c>
      <c r="AM82" s="421">
        <f t="shared" si="16"/>
        <v>11</v>
      </c>
      <c r="AT82" s="380"/>
      <c r="AU82" s="380"/>
      <c r="AV82" s="379"/>
      <c r="AX82" s="380"/>
      <c r="AY82" s="380"/>
      <c r="AZ82" s="382"/>
      <c r="BA82" s="309"/>
      <c r="BB82" s="309"/>
      <c r="BC82" s="304"/>
    </row>
    <row r="83" spans="12:55">
      <c r="AI83" s="436" t="s">
        <v>696</v>
      </c>
      <c r="AJ83" s="437">
        <v>439</v>
      </c>
      <c r="AK83" s="437">
        <v>439</v>
      </c>
      <c r="AL83" s="437">
        <v>266</v>
      </c>
      <c r="AM83" s="421">
        <f t="shared" si="16"/>
        <v>12</v>
      </c>
      <c r="AT83" s="380"/>
      <c r="AU83" s="380"/>
      <c r="AV83" s="379"/>
      <c r="AX83" s="380"/>
      <c r="AY83" s="381"/>
      <c r="AZ83" s="379"/>
      <c r="BA83" s="309"/>
      <c r="BB83" s="309"/>
      <c r="BC83" s="304"/>
    </row>
    <row r="84" spans="12:55">
      <c r="AI84" s="436" t="s">
        <v>665</v>
      </c>
      <c r="AJ84" s="437">
        <v>100</v>
      </c>
      <c r="AK84" s="437">
        <v>100</v>
      </c>
      <c r="AL84" s="437">
        <v>261</v>
      </c>
      <c r="AM84" s="421">
        <f t="shared" si="16"/>
        <v>13</v>
      </c>
      <c r="AT84" s="381"/>
      <c r="AU84" s="381"/>
      <c r="AV84" s="382"/>
      <c r="AX84" s="381"/>
      <c r="AY84" s="380"/>
      <c r="AZ84" s="379"/>
      <c r="BA84" s="309"/>
      <c r="BB84" s="309"/>
      <c r="BC84" s="304"/>
    </row>
    <row r="85" spans="12:55">
      <c r="AI85" s="436" t="s">
        <v>637</v>
      </c>
      <c r="AJ85" s="437">
        <v>420</v>
      </c>
      <c r="AK85" s="437">
        <v>420</v>
      </c>
      <c r="AL85" s="437">
        <v>230</v>
      </c>
      <c r="AM85" s="421">
        <f t="shared" si="16"/>
        <v>14</v>
      </c>
      <c r="AT85" s="381"/>
      <c r="AU85" s="380"/>
      <c r="AV85" s="379"/>
      <c r="AX85" s="381"/>
      <c r="AY85" s="381"/>
      <c r="AZ85" s="379"/>
      <c r="BA85" s="309"/>
      <c r="BB85" s="309"/>
      <c r="BC85" s="304"/>
    </row>
    <row r="86" spans="12:55">
      <c r="AI86" s="436" t="s">
        <v>658</v>
      </c>
      <c r="AJ86" s="437">
        <v>480</v>
      </c>
      <c r="AK86" s="437">
        <v>480</v>
      </c>
      <c r="AL86" s="437">
        <v>216</v>
      </c>
      <c r="AM86" s="421">
        <f t="shared" si="16"/>
        <v>15</v>
      </c>
      <c r="AT86" s="381"/>
      <c r="AU86" s="380"/>
      <c r="AV86" s="379"/>
      <c r="AX86" s="381"/>
      <c r="AY86" s="380"/>
      <c r="AZ86" s="382"/>
      <c r="BA86" s="309"/>
      <c r="BB86" s="309"/>
      <c r="BC86" s="304"/>
    </row>
    <row r="87" spans="12:55">
      <c r="AI87" s="436" t="s">
        <v>697</v>
      </c>
      <c r="AJ87" s="437">
        <v>410</v>
      </c>
      <c r="AK87" s="437">
        <v>370</v>
      </c>
      <c r="AL87" s="437">
        <v>213</v>
      </c>
      <c r="AM87" s="421">
        <f t="shared" si="16"/>
        <v>16</v>
      </c>
      <c r="AT87" s="380"/>
      <c r="AU87" s="380"/>
      <c r="AV87" s="379"/>
      <c r="AX87" s="380"/>
      <c r="AY87" s="380"/>
      <c r="AZ87" s="379"/>
      <c r="BA87" s="309"/>
      <c r="BB87" s="309"/>
      <c r="BC87" s="304"/>
    </row>
    <row r="88" spans="12:55">
      <c r="AI88" s="436" t="s">
        <v>632</v>
      </c>
      <c r="AJ88" s="437">
        <v>330</v>
      </c>
      <c r="AK88" s="437">
        <v>330</v>
      </c>
      <c r="AL88" s="437">
        <v>206</v>
      </c>
      <c r="AM88" s="421">
        <f t="shared" si="16"/>
        <v>17</v>
      </c>
      <c r="AT88" s="381"/>
      <c r="AU88" s="380"/>
      <c r="AV88" s="379"/>
      <c r="AX88" s="381"/>
      <c r="AY88" s="380"/>
      <c r="AZ88" s="379"/>
      <c r="BA88" s="309"/>
      <c r="BB88" s="309"/>
    </row>
    <row r="89" spans="12:55">
      <c r="L89" s="359"/>
      <c r="AI89" s="436" t="s">
        <v>659</v>
      </c>
      <c r="AJ89" s="437">
        <v>360</v>
      </c>
      <c r="AK89" s="437">
        <v>360</v>
      </c>
      <c r="AL89" s="437">
        <v>195</v>
      </c>
      <c r="AM89" s="421">
        <f t="shared" si="16"/>
        <v>18</v>
      </c>
      <c r="AT89" s="380"/>
      <c r="AU89" s="380"/>
      <c r="AV89" s="379"/>
      <c r="AX89" s="380"/>
      <c r="AY89" s="381"/>
      <c r="AZ89" s="379"/>
      <c r="BA89" s="309"/>
      <c r="BB89" s="309"/>
    </row>
    <row r="90" spans="12:55">
      <c r="L90" s="359"/>
      <c r="AI90" s="436" t="s">
        <v>634</v>
      </c>
      <c r="AJ90" s="437">
        <v>350</v>
      </c>
      <c r="AK90" s="437">
        <v>350</v>
      </c>
      <c r="AL90" s="437">
        <v>193</v>
      </c>
      <c r="AM90" s="421">
        <f t="shared" si="16"/>
        <v>19</v>
      </c>
      <c r="AT90" s="381"/>
      <c r="AU90" s="380"/>
      <c r="AV90" s="379"/>
      <c r="AX90" s="381"/>
      <c r="AY90" s="386"/>
      <c r="AZ90" s="387"/>
      <c r="BA90" s="309"/>
      <c r="BB90" s="309"/>
    </row>
    <row r="91" spans="12:55">
      <c r="AI91" s="436" t="s">
        <v>698</v>
      </c>
      <c r="AJ91" s="437">
        <v>173</v>
      </c>
      <c r="AK91" s="437">
        <v>173</v>
      </c>
      <c r="AL91" s="437">
        <v>171</v>
      </c>
      <c r="AM91" s="421">
        <f t="shared" si="16"/>
        <v>20</v>
      </c>
      <c r="AT91" s="380"/>
      <c r="AU91" s="386"/>
      <c r="AV91" s="379"/>
      <c r="AX91" s="380"/>
      <c r="AY91" s="380"/>
      <c r="AZ91" s="382"/>
      <c r="BA91" s="309"/>
      <c r="BB91" s="309"/>
    </row>
    <row r="92" spans="12:55">
      <c r="AI92" s="436" t="s">
        <v>699</v>
      </c>
      <c r="AJ92" s="437">
        <v>200</v>
      </c>
      <c r="AK92" s="437">
        <v>200</v>
      </c>
      <c r="AL92" s="437">
        <v>164</v>
      </c>
      <c r="AM92" s="421">
        <f t="shared" si="16"/>
        <v>21</v>
      </c>
      <c r="AT92" s="381"/>
      <c r="AU92" s="380"/>
      <c r="AV92" s="379"/>
      <c r="AX92" s="381"/>
      <c r="AY92" s="380"/>
      <c r="AZ92" s="379"/>
      <c r="BA92" s="309"/>
      <c r="BB92" s="309"/>
    </row>
    <row r="93" spans="12:55">
      <c r="AI93" s="436" t="s">
        <v>58</v>
      </c>
      <c r="AJ93" s="437">
        <v>145</v>
      </c>
      <c r="AK93" s="437">
        <v>145</v>
      </c>
      <c r="AL93" s="437">
        <v>161</v>
      </c>
      <c r="AM93" s="421">
        <f t="shared" si="16"/>
        <v>22</v>
      </c>
      <c r="AT93" s="380"/>
      <c r="AU93" s="380"/>
      <c r="AV93" s="382"/>
      <c r="AX93" s="380"/>
      <c r="AY93" s="380"/>
      <c r="AZ93" s="379"/>
      <c r="BA93" s="309"/>
      <c r="BB93" s="309"/>
    </row>
    <row r="94" spans="12:55">
      <c r="AI94" s="436" t="s">
        <v>677</v>
      </c>
      <c r="AJ94" s="437">
        <v>270</v>
      </c>
      <c r="AK94" s="437">
        <v>270</v>
      </c>
      <c r="AL94" s="437">
        <v>141</v>
      </c>
      <c r="AM94" s="421">
        <f t="shared" si="16"/>
        <v>23</v>
      </c>
      <c r="AT94" s="381"/>
      <c r="AU94" s="380"/>
      <c r="AV94" s="379"/>
      <c r="AX94" s="381"/>
      <c r="AY94" s="380"/>
      <c r="AZ94" s="379"/>
      <c r="BA94" s="309"/>
      <c r="BB94" s="309"/>
    </row>
    <row r="95" spans="12:55">
      <c r="AI95" s="436" t="s">
        <v>700</v>
      </c>
      <c r="AJ95" s="437">
        <v>165</v>
      </c>
      <c r="AK95" s="437">
        <v>165</v>
      </c>
      <c r="AL95" s="437">
        <v>136</v>
      </c>
      <c r="AM95" s="421">
        <f t="shared" si="16"/>
        <v>24</v>
      </c>
      <c r="AT95" s="381"/>
      <c r="AU95" s="380"/>
      <c r="AV95" s="379"/>
      <c r="AX95" s="381"/>
      <c r="AY95" s="380"/>
      <c r="AZ95" s="379"/>
      <c r="BA95" s="309"/>
      <c r="BB95" s="309"/>
    </row>
    <row r="96" spans="12:55">
      <c r="AI96" s="436" t="s">
        <v>361</v>
      </c>
      <c r="AJ96" s="437">
        <v>249</v>
      </c>
      <c r="AK96" s="437">
        <v>249</v>
      </c>
      <c r="AL96" s="437">
        <v>129</v>
      </c>
      <c r="AM96" s="421">
        <f t="shared" si="16"/>
        <v>25</v>
      </c>
      <c r="AT96" s="381"/>
      <c r="AU96" s="383"/>
      <c r="AV96" s="379"/>
      <c r="AX96" s="381"/>
      <c r="AY96" s="383"/>
      <c r="AZ96" s="379"/>
      <c r="BA96" s="309"/>
      <c r="BB96" s="309"/>
    </row>
    <row r="97" spans="35:54">
      <c r="AI97" s="436" t="s">
        <v>58</v>
      </c>
      <c r="AJ97" s="437">
        <v>186</v>
      </c>
      <c r="AK97" s="437">
        <v>186</v>
      </c>
      <c r="AL97" s="437">
        <v>112</v>
      </c>
      <c r="AM97" s="421">
        <f t="shared" si="16"/>
        <v>26</v>
      </c>
      <c r="AT97" s="381"/>
      <c r="AU97" s="381"/>
      <c r="AV97" s="382"/>
      <c r="AX97" s="381"/>
      <c r="AY97" s="380"/>
      <c r="AZ97" s="379"/>
      <c r="BA97" s="309"/>
      <c r="BB97" s="309"/>
    </row>
    <row r="98" spans="35:54">
      <c r="AI98" s="436" t="s">
        <v>663</v>
      </c>
      <c r="AJ98" s="437">
        <v>90</v>
      </c>
      <c r="AK98" s="437">
        <v>90</v>
      </c>
      <c r="AL98" s="437">
        <v>93</v>
      </c>
      <c r="AM98" s="421">
        <f t="shared" si="16"/>
        <v>27</v>
      </c>
      <c r="AT98" s="381"/>
      <c r="AU98" s="380"/>
      <c r="AV98" s="379"/>
      <c r="AX98" s="381"/>
      <c r="AY98" s="380"/>
      <c r="AZ98" s="387"/>
      <c r="BA98" s="309"/>
      <c r="BB98" s="309"/>
    </row>
    <row r="99" spans="35:54">
      <c r="AI99" s="436" t="s">
        <v>701</v>
      </c>
      <c r="AJ99" s="437">
        <v>533</v>
      </c>
      <c r="AK99" s="437">
        <v>533</v>
      </c>
      <c r="AL99" s="437">
        <v>90</v>
      </c>
      <c r="AM99" s="421">
        <f t="shared" si="16"/>
        <v>28</v>
      </c>
      <c r="AT99" s="380"/>
      <c r="AU99" s="380"/>
      <c r="AV99" s="379"/>
      <c r="AX99" s="380"/>
      <c r="AY99" s="380"/>
    </row>
    <row r="100" spans="35:54">
      <c r="AI100" s="436" t="s">
        <v>702</v>
      </c>
      <c r="AJ100" s="437">
        <v>320</v>
      </c>
      <c r="AK100" s="437">
        <v>320</v>
      </c>
      <c r="AL100" s="437">
        <v>89</v>
      </c>
      <c r="AM100" s="421">
        <f t="shared" si="16"/>
        <v>29</v>
      </c>
      <c r="AU100" s="380"/>
      <c r="AV100" s="387"/>
      <c r="AY100" s="380"/>
    </row>
    <row r="101" spans="35:54">
      <c r="AI101" s="436" t="s">
        <v>58</v>
      </c>
      <c r="AJ101" s="437">
        <v>272</v>
      </c>
      <c r="AK101" s="437">
        <v>272</v>
      </c>
      <c r="AL101" s="437">
        <v>87</v>
      </c>
      <c r="AM101" s="421">
        <f t="shared" si="16"/>
        <v>30</v>
      </c>
      <c r="AU101" s="380"/>
      <c r="AV101" s="387"/>
      <c r="AY101" s="380"/>
    </row>
    <row r="102" spans="35:54">
      <c r="AI102" s="436" t="s">
        <v>703</v>
      </c>
      <c r="AJ102" s="437">
        <v>120</v>
      </c>
      <c r="AK102" s="437">
        <v>120</v>
      </c>
      <c r="AL102" s="437">
        <v>81</v>
      </c>
      <c r="AM102" s="421">
        <f t="shared" si="16"/>
        <v>31</v>
      </c>
    </row>
    <row r="103" spans="35:54">
      <c r="AI103" s="436" t="s">
        <v>704</v>
      </c>
      <c r="AJ103" s="437">
        <v>80</v>
      </c>
      <c r="AK103" s="437">
        <v>80</v>
      </c>
      <c r="AL103" s="437">
        <v>42</v>
      </c>
      <c r="AM103" s="421">
        <f t="shared" si="16"/>
        <v>32</v>
      </c>
    </row>
    <row r="104" spans="35:54">
      <c r="AI104" s="436" t="s">
        <v>666</v>
      </c>
      <c r="AJ104" s="437">
        <v>55</v>
      </c>
      <c r="AK104" s="437">
        <v>55</v>
      </c>
      <c r="AL104" s="437">
        <v>37</v>
      </c>
      <c r="AM104" s="421">
        <f t="shared" si="16"/>
        <v>33</v>
      </c>
    </row>
    <row r="105" spans="35:54">
      <c r="AI105" s="436" t="s">
        <v>638</v>
      </c>
      <c r="AJ105" s="437">
        <v>100</v>
      </c>
      <c r="AK105" s="437">
        <v>100</v>
      </c>
      <c r="AL105" s="437">
        <v>32</v>
      </c>
      <c r="AM105" s="421">
        <f t="shared" si="16"/>
        <v>34</v>
      </c>
    </row>
    <row r="106" spans="35:54">
      <c r="AI106" s="436" t="s">
        <v>356</v>
      </c>
      <c r="AJ106" s="437">
        <v>40</v>
      </c>
      <c r="AK106" s="437">
        <v>40</v>
      </c>
      <c r="AL106" s="437">
        <v>32</v>
      </c>
      <c r="AM106" s="421">
        <f t="shared" si="16"/>
        <v>34</v>
      </c>
    </row>
    <row r="107" spans="35:54">
      <c r="AI107" s="436" t="s">
        <v>705</v>
      </c>
      <c r="AJ107" s="437">
        <v>40</v>
      </c>
      <c r="AK107" s="437">
        <v>40</v>
      </c>
      <c r="AL107" s="437">
        <v>28</v>
      </c>
      <c r="AM107" s="421">
        <f t="shared" si="16"/>
        <v>36</v>
      </c>
    </row>
    <row r="108" spans="35:54">
      <c r="AI108" s="436" t="s">
        <v>645</v>
      </c>
      <c r="AJ108" s="437">
        <v>40</v>
      </c>
      <c r="AK108" s="437">
        <v>40</v>
      </c>
      <c r="AL108" s="437">
        <v>27</v>
      </c>
      <c r="AM108" s="421">
        <f t="shared" si="16"/>
        <v>37</v>
      </c>
    </row>
    <row r="109" spans="35:54">
      <c r="AI109" s="436" t="s">
        <v>640</v>
      </c>
      <c r="AJ109" s="437">
        <v>50</v>
      </c>
      <c r="AK109" s="437">
        <v>50</v>
      </c>
      <c r="AL109" s="437">
        <v>25</v>
      </c>
      <c r="AM109" s="421">
        <f t="shared" si="16"/>
        <v>38</v>
      </c>
    </row>
    <row r="110" spans="35:54">
      <c r="AI110" s="436" t="s">
        <v>706</v>
      </c>
      <c r="AJ110" s="437">
        <v>15</v>
      </c>
      <c r="AK110" s="437">
        <v>15</v>
      </c>
      <c r="AL110" s="437">
        <v>22</v>
      </c>
      <c r="AM110" s="421">
        <f t="shared" si="16"/>
        <v>39</v>
      </c>
    </row>
    <row r="111" spans="35:54">
      <c r="AI111" s="436" t="s">
        <v>680</v>
      </c>
      <c r="AJ111" s="437">
        <v>50</v>
      </c>
      <c r="AK111" s="437">
        <v>50</v>
      </c>
      <c r="AL111" s="437">
        <v>20</v>
      </c>
      <c r="AM111" s="421">
        <f t="shared" si="16"/>
        <v>40</v>
      </c>
    </row>
    <row r="112" spans="35:54">
      <c r="AI112" s="436" t="s">
        <v>707</v>
      </c>
      <c r="AJ112" s="437">
        <v>70</v>
      </c>
      <c r="AK112" s="437">
        <v>70</v>
      </c>
      <c r="AL112" s="437">
        <v>20</v>
      </c>
      <c r="AM112" s="421">
        <f t="shared" si="16"/>
        <v>40</v>
      </c>
    </row>
    <row r="113" spans="35:39">
      <c r="AI113" s="436" t="s">
        <v>708</v>
      </c>
      <c r="AJ113" s="437">
        <v>30</v>
      </c>
      <c r="AK113" s="437">
        <v>30</v>
      </c>
      <c r="AL113" s="437">
        <v>16</v>
      </c>
      <c r="AM113" s="421">
        <f t="shared" si="16"/>
        <v>42</v>
      </c>
    </row>
    <row r="114" spans="35:39">
      <c r="AI114" s="436" t="s">
        <v>709</v>
      </c>
      <c r="AJ114" s="437">
        <v>30</v>
      </c>
      <c r="AK114" s="437">
        <v>30</v>
      </c>
      <c r="AL114" s="437">
        <v>11</v>
      </c>
      <c r="AM114" s="421">
        <f t="shared" si="16"/>
        <v>43</v>
      </c>
    </row>
    <row r="115" spans="35:39">
      <c r="AI115" s="436" t="s">
        <v>642</v>
      </c>
      <c r="AJ115" s="437">
        <v>0</v>
      </c>
      <c r="AK115" s="437">
        <v>0</v>
      </c>
      <c r="AL115" s="437">
        <v>0</v>
      </c>
      <c r="AM115" s="421">
        <f t="shared" si="16"/>
        <v>44</v>
      </c>
    </row>
    <row r="116" spans="35:39">
      <c r="AI116" s="436" t="s">
        <v>636</v>
      </c>
      <c r="AJ116" s="437">
        <v>0</v>
      </c>
      <c r="AK116" s="437">
        <v>0</v>
      </c>
      <c r="AL116" s="437">
        <v>0</v>
      </c>
      <c r="AM116" s="421">
        <f t="shared" si="16"/>
        <v>44</v>
      </c>
    </row>
    <row r="117" spans="35:39">
      <c r="AI117" s="436" t="s">
        <v>58</v>
      </c>
      <c r="AJ117" s="437">
        <v>0</v>
      </c>
      <c r="AK117" s="437">
        <v>0</v>
      </c>
      <c r="AL117" s="437">
        <v>0</v>
      </c>
      <c r="AM117" s="421">
        <f t="shared" si="16"/>
        <v>44</v>
      </c>
    </row>
    <row r="118" spans="35:39">
      <c r="AI118" s="436" t="s">
        <v>667</v>
      </c>
      <c r="AJ118" s="437">
        <v>0</v>
      </c>
      <c r="AK118" s="437">
        <v>0</v>
      </c>
      <c r="AL118" s="437">
        <v>0</v>
      </c>
      <c r="AM118" s="421">
        <f t="shared" si="16"/>
        <v>44</v>
      </c>
    </row>
    <row r="119" spans="35:39">
      <c r="AI119" s="436" t="s">
        <v>668</v>
      </c>
      <c r="AJ119" s="437">
        <v>0</v>
      </c>
      <c r="AK119" s="437">
        <v>0</v>
      </c>
      <c r="AL119" s="437">
        <v>0</v>
      </c>
      <c r="AM119" s="421">
        <f t="shared" si="16"/>
        <v>44</v>
      </c>
    </row>
    <row r="120" spans="35:39">
      <c r="AI120" s="436" t="s">
        <v>664</v>
      </c>
      <c r="AJ120" s="437">
        <v>0</v>
      </c>
      <c r="AK120" s="437">
        <v>0</v>
      </c>
      <c r="AL120" s="437">
        <v>0</v>
      </c>
      <c r="AM120" s="421">
        <f t="shared" si="16"/>
        <v>44</v>
      </c>
    </row>
    <row r="121" spans="35:39">
      <c r="AI121" s="436" t="s">
        <v>676</v>
      </c>
      <c r="AJ121" s="437">
        <v>0</v>
      </c>
      <c r="AK121" s="437">
        <v>0</v>
      </c>
      <c r="AL121" s="437">
        <v>0</v>
      </c>
      <c r="AM121" s="421">
        <f t="shared" si="16"/>
        <v>44</v>
      </c>
    </row>
    <row r="122" spans="35:39">
      <c r="AI122" s="436" t="s">
        <v>58</v>
      </c>
      <c r="AJ122" s="437">
        <v>0</v>
      </c>
      <c r="AK122" s="437">
        <v>0</v>
      </c>
      <c r="AL122" s="437">
        <v>0</v>
      </c>
      <c r="AM122" s="421">
        <f t="shared" si="16"/>
        <v>44</v>
      </c>
    </row>
    <row r="123" spans="35:39">
      <c r="AI123" s="436" t="s">
        <v>681</v>
      </c>
      <c r="AJ123" s="437">
        <v>0</v>
      </c>
      <c r="AK123" s="437">
        <v>0</v>
      </c>
      <c r="AL123" s="437">
        <v>0</v>
      </c>
      <c r="AM123" s="421">
        <f t="shared" si="16"/>
        <v>44</v>
      </c>
    </row>
    <row r="124" spans="35:39">
      <c r="AI124" s="436" t="s">
        <v>710</v>
      </c>
      <c r="AJ124" s="437">
        <v>0</v>
      </c>
      <c r="AK124" s="437">
        <v>0</v>
      </c>
      <c r="AL124" s="437">
        <v>0</v>
      </c>
      <c r="AM124" s="421">
        <f t="shared" si="16"/>
        <v>44</v>
      </c>
    </row>
    <row r="125" spans="35:39">
      <c r="AI125" s="436" t="s">
        <v>358</v>
      </c>
      <c r="AJ125" s="437">
        <v>0</v>
      </c>
      <c r="AK125" s="437">
        <v>0</v>
      </c>
      <c r="AL125" s="437">
        <v>0</v>
      </c>
      <c r="AM125" s="421">
        <f t="shared" si="16"/>
        <v>44</v>
      </c>
    </row>
    <row r="126" spans="35:39">
      <c r="AI126" s="436" t="s">
        <v>711</v>
      </c>
      <c r="AJ126" s="437">
        <v>0</v>
      </c>
      <c r="AK126" s="437">
        <v>0</v>
      </c>
      <c r="AL126" s="437">
        <v>0</v>
      </c>
    </row>
    <row r="127" spans="35:39">
      <c r="AI127" s="436" t="s">
        <v>712</v>
      </c>
      <c r="AJ127" s="437">
        <v>0</v>
      </c>
      <c r="AK127" s="437">
        <v>0</v>
      </c>
      <c r="AL127" s="437">
        <v>0</v>
      </c>
    </row>
    <row r="128" spans="35:39">
      <c r="AI128" s="436" t="s">
        <v>58</v>
      </c>
      <c r="AJ128" s="437">
        <v>0</v>
      </c>
      <c r="AK128" s="437">
        <v>0</v>
      </c>
      <c r="AL128" s="437">
        <v>0</v>
      </c>
    </row>
    <row r="129" spans="35:38">
      <c r="AI129" s="436" t="s">
        <v>713</v>
      </c>
      <c r="AJ129" s="437">
        <v>0</v>
      </c>
      <c r="AK129" s="437">
        <v>0</v>
      </c>
      <c r="AL129" s="437">
        <v>0</v>
      </c>
    </row>
    <row r="130" spans="35:38">
      <c r="AI130" s="436" t="s">
        <v>714</v>
      </c>
      <c r="AJ130" s="437">
        <v>0</v>
      </c>
      <c r="AK130" s="437">
        <v>0</v>
      </c>
      <c r="AL130" s="437">
        <v>0</v>
      </c>
    </row>
    <row r="131" spans="35:38">
      <c r="AI131" s="436" t="s">
        <v>649</v>
      </c>
      <c r="AJ131" s="437">
        <v>0</v>
      </c>
      <c r="AK131" s="437">
        <v>0</v>
      </c>
      <c r="AL131" s="437">
        <v>0</v>
      </c>
    </row>
    <row r="132" spans="35:38">
      <c r="AI132" s="436" t="s">
        <v>715</v>
      </c>
      <c r="AJ132" s="437">
        <v>0</v>
      </c>
      <c r="AK132" s="437">
        <v>0</v>
      </c>
      <c r="AL132" s="437">
        <v>0</v>
      </c>
    </row>
  </sheetData>
  <mergeCells count="3">
    <mergeCell ref="E42:G42"/>
    <mergeCell ref="AJ69:AK69"/>
    <mergeCell ref="AL69:AL70"/>
  </mergeCells>
  <phoneticPr fontId="2"/>
  <pageMargins left="0.70866141732283472" right="0.70866141732283472" top="0.74803149606299213" bottom="0.74803149606299213" header="0.31496062992125984" footer="0.31496062992125984"/>
  <pageSetup paperSize="9" scale="5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146"/>
  <sheetViews>
    <sheetView showGridLines="0" zoomScaleNormal="100" zoomScaleSheetLayoutView="100" zoomScalePageLayoutView="80" workbookViewId="0">
      <selection activeCell="A2" sqref="A2"/>
    </sheetView>
  </sheetViews>
  <sheetFormatPr defaultColWidth="9" defaultRowHeight="13.5"/>
  <cols>
    <col min="1" max="1" width="9" style="17"/>
    <col min="2" max="2" width="4.375" style="17" customWidth="1"/>
    <col min="3" max="3" width="6.625" style="17" customWidth="1"/>
    <col min="4" max="4" width="8.5" style="17" customWidth="1"/>
    <col min="5" max="5" width="9.625" style="17" customWidth="1"/>
    <col min="6" max="6" width="8.375" style="17" customWidth="1"/>
    <col min="7" max="7" width="8.625" style="17" customWidth="1"/>
    <col min="8" max="8" width="9.25" style="17" bestFit="1" customWidth="1"/>
    <col min="9" max="9" width="8.625" style="17" customWidth="1"/>
    <col min="10" max="10" width="8.375" style="17" customWidth="1"/>
    <col min="11" max="11" width="8" style="17" customWidth="1"/>
    <col min="12" max="12" width="8.75" style="17" customWidth="1"/>
    <col min="13" max="14" width="8.125" style="17" customWidth="1"/>
    <col min="15" max="15" width="4.875" style="17" customWidth="1"/>
    <col min="16" max="16" width="9" style="17"/>
    <col min="17" max="17" width="6.625" style="17" customWidth="1"/>
    <col min="18" max="18" width="4.125" style="17" customWidth="1"/>
    <col min="19" max="19" width="9" style="17"/>
    <col min="20" max="20" width="8.75" style="17" customWidth="1"/>
    <col min="21" max="21" width="8" style="17" customWidth="1"/>
    <col min="22" max="22" width="6.625" style="17" customWidth="1"/>
    <col min="23" max="24" width="7" style="17" customWidth="1"/>
    <col min="25" max="16384" width="9" style="17"/>
  </cols>
  <sheetData>
    <row r="1" spans="1:15" ht="25.5" customHeight="1">
      <c r="A1" s="122" t="s">
        <v>109</v>
      </c>
    </row>
    <row r="2" spans="1:15" ht="21" customHeight="1">
      <c r="A2" s="23"/>
    </row>
    <row r="3" spans="1:15" s="25" customFormat="1" ht="40.5" customHeight="1">
      <c r="A3" s="444" t="s">
        <v>136</v>
      </c>
      <c r="B3" s="444"/>
      <c r="C3" s="444"/>
      <c r="D3" s="444"/>
      <c r="E3" s="444"/>
      <c r="F3" s="444"/>
      <c r="G3" s="444"/>
      <c r="H3" s="444"/>
      <c r="I3" s="444"/>
      <c r="J3" s="444"/>
      <c r="K3" s="444"/>
      <c r="L3" s="444"/>
      <c r="M3" s="444"/>
      <c r="N3" s="444"/>
      <c r="O3" s="107"/>
    </row>
    <row r="4" spans="1:15" s="25" customFormat="1" ht="30" customHeight="1">
      <c r="A4" s="445" t="s">
        <v>165</v>
      </c>
      <c r="B4" s="446"/>
      <c r="C4" s="451" t="s">
        <v>42</v>
      </c>
      <c r="D4" s="446"/>
      <c r="E4" s="451" t="s">
        <v>102</v>
      </c>
      <c r="F4" s="446"/>
      <c r="G4" s="451" t="s">
        <v>103</v>
      </c>
      <c r="H4" s="446"/>
      <c r="I4" s="451" t="s">
        <v>38</v>
      </c>
      <c r="J4" s="446"/>
      <c r="K4" s="451" t="s">
        <v>106</v>
      </c>
      <c r="L4" s="446"/>
      <c r="M4" s="451" t="s">
        <v>90</v>
      </c>
      <c r="N4" s="445"/>
      <c r="O4" s="28"/>
    </row>
    <row r="5" spans="1:15" s="25" customFormat="1" ht="30" customHeight="1">
      <c r="A5" s="447"/>
      <c r="B5" s="448"/>
      <c r="C5" s="29"/>
      <c r="D5" s="30"/>
      <c r="E5" s="29"/>
      <c r="F5" s="31"/>
      <c r="G5" s="465" t="s">
        <v>105</v>
      </c>
      <c r="H5" s="448"/>
      <c r="I5" s="465" t="s">
        <v>104</v>
      </c>
      <c r="J5" s="448"/>
      <c r="K5" s="452" t="s">
        <v>160</v>
      </c>
      <c r="L5" s="453"/>
      <c r="M5" s="452" t="s">
        <v>157</v>
      </c>
      <c r="N5" s="454"/>
      <c r="O5" s="30"/>
    </row>
    <row r="6" spans="1:15" s="25" customFormat="1" ht="22.5" customHeight="1">
      <c r="A6" s="447"/>
      <c r="B6" s="448"/>
      <c r="C6" s="29"/>
      <c r="D6" s="32" t="s">
        <v>45</v>
      </c>
      <c r="E6" s="29"/>
      <c r="F6" s="32" t="s">
        <v>45</v>
      </c>
      <c r="G6" s="30"/>
      <c r="H6" s="32" t="s">
        <v>45</v>
      </c>
      <c r="I6" s="29"/>
      <c r="J6" s="32" t="s">
        <v>45</v>
      </c>
      <c r="K6" s="29"/>
      <c r="L6" s="32" t="s">
        <v>45</v>
      </c>
      <c r="M6" s="30"/>
      <c r="N6" s="27" t="s">
        <v>45</v>
      </c>
      <c r="O6" s="28"/>
    </row>
    <row r="7" spans="1:15" s="25" customFormat="1" ht="22.5" customHeight="1">
      <c r="A7" s="449"/>
      <c r="B7" s="450"/>
      <c r="C7" s="33"/>
      <c r="D7" s="34" t="s">
        <v>91</v>
      </c>
      <c r="E7" s="33"/>
      <c r="F7" s="34" t="s">
        <v>92</v>
      </c>
      <c r="G7" s="108"/>
      <c r="H7" s="34" t="s">
        <v>92</v>
      </c>
      <c r="I7" s="33"/>
      <c r="J7" s="34" t="s">
        <v>92</v>
      </c>
      <c r="K7" s="33"/>
      <c r="L7" s="34" t="s">
        <v>91</v>
      </c>
      <c r="M7" s="108"/>
      <c r="N7" s="35" t="s">
        <v>91</v>
      </c>
      <c r="O7" s="28"/>
    </row>
    <row r="8" spans="1:15" s="25" customFormat="1" ht="24" customHeight="1">
      <c r="A8" s="30"/>
      <c r="B8" s="30"/>
      <c r="C8" s="36" t="s">
        <v>46</v>
      </c>
      <c r="D8" s="9" t="s">
        <v>34</v>
      </c>
      <c r="E8" s="18" t="s">
        <v>98</v>
      </c>
      <c r="F8" s="18" t="s">
        <v>48</v>
      </c>
      <c r="G8" s="18" t="s">
        <v>97</v>
      </c>
      <c r="H8" s="18" t="s">
        <v>48</v>
      </c>
      <c r="I8" s="18" t="s">
        <v>86</v>
      </c>
      <c r="J8" s="18" t="s">
        <v>48</v>
      </c>
      <c r="K8" s="18" t="s">
        <v>49</v>
      </c>
      <c r="L8" s="18" t="s">
        <v>49</v>
      </c>
      <c r="M8" s="18" t="s">
        <v>49</v>
      </c>
      <c r="N8" s="18" t="s">
        <v>49</v>
      </c>
      <c r="O8" s="18"/>
    </row>
    <row r="9" spans="1:15" ht="24" customHeight="1">
      <c r="A9" s="9" t="s">
        <v>153</v>
      </c>
      <c r="B9" s="38">
        <v>23</v>
      </c>
      <c r="C9" s="151">
        <v>22</v>
      </c>
      <c r="D9" s="144">
        <v>-2</v>
      </c>
      <c r="E9" s="152">
        <v>1456</v>
      </c>
      <c r="F9" s="110">
        <v>-12.81437125748503</v>
      </c>
      <c r="G9" s="153">
        <v>115</v>
      </c>
      <c r="H9" s="110">
        <v>0.9</v>
      </c>
      <c r="I9" s="153">
        <v>535</v>
      </c>
      <c r="J9" s="110">
        <v>4.0999999999999996</v>
      </c>
      <c r="K9" s="154">
        <v>66.2</v>
      </c>
      <c r="L9" s="110">
        <v>-3.4</v>
      </c>
      <c r="M9" s="154">
        <v>12.7</v>
      </c>
      <c r="N9" s="110">
        <v>-1.9</v>
      </c>
      <c r="O9" s="110"/>
    </row>
    <row r="10" spans="1:15" ht="24" customHeight="1">
      <c r="A10" s="43"/>
      <c r="B10" s="38">
        <v>24</v>
      </c>
      <c r="C10" s="151">
        <v>23</v>
      </c>
      <c r="D10" s="144">
        <v>1</v>
      </c>
      <c r="E10" s="152">
        <v>1665</v>
      </c>
      <c r="F10" s="110">
        <v>14.354395604395604</v>
      </c>
      <c r="G10" s="153">
        <v>112</v>
      </c>
      <c r="H10" s="110">
        <v>-2.6</v>
      </c>
      <c r="I10" s="153">
        <v>514</v>
      </c>
      <c r="J10" s="110">
        <v>-3.9</v>
      </c>
      <c r="K10" s="154">
        <v>72.400000000000006</v>
      </c>
      <c r="L10" s="110">
        <v>6.2000000000000028</v>
      </c>
      <c r="M10" s="154">
        <v>14.9</v>
      </c>
      <c r="N10" s="110">
        <v>2.2000000000000011</v>
      </c>
      <c r="O10" s="110"/>
    </row>
    <row r="11" spans="1:15" ht="24" customHeight="1">
      <c r="A11" s="43"/>
      <c r="B11" s="38">
        <v>25</v>
      </c>
      <c r="C11" s="151">
        <v>22</v>
      </c>
      <c r="D11" s="144">
        <v>-1</v>
      </c>
      <c r="E11" s="152">
        <v>1794</v>
      </c>
      <c r="F11" s="110">
        <v>7.7</v>
      </c>
      <c r="G11" s="153">
        <v>122</v>
      </c>
      <c r="H11" s="110">
        <v>8.9</v>
      </c>
      <c r="I11" s="153">
        <v>518</v>
      </c>
      <c r="J11" s="110">
        <v>0.8</v>
      </c>
      <c r="K11" s="154">
        <v>81.5</v>
      </c>
      <c r="L11" s="110">
        <v>9.0999999999999943</v>
      </c>
      <c r="M11" s="154">
        <v>14.7</v>
      </c>
      <c r="N11" s="110">
        <v>-0.20000000000000107</v>
      </c>
      <c r="O11" s="110"/>
    </row>
    <row r="12" spans="1:15" ht="24" customHeight="1">
      <c r="A12" s="9"/>
      <c r="B12" s="38">
        <v>26</v>
      </c>
      <c r="C12" s="151">
        <v>22</v>
      </c>
      <c r="D12" s="144" t="s">
        <v>50</v>
      </c>
      <c r="E12" s="155">
        <v>1712</v>
      </c>
      <c r="F12" s="110">
        <v>-4.5999999999999996</v>
      </c>
      <c r="G12" s="155">
        <v>125</v>
      </c>
      <c r="H12" s="11">
        <v>2.5</v>
      </c>
      <c r="I12" s="155">
        <v>539</v>
      </c>
      <c r="J12" s="110">
        <v>4.0999999999999996</v>
      </c>
      <c r="K12" s="154">
        <v>77.8</v>
      </c>
      <c r="L12" s="110">
        <v>-3.7000000000000028</v>
      </c>
      <c r="M12" s="154">
        <v>13.7</v>
      </c>
      <c r="N12" s="110">
        <v>-1</v>
      </c>
      <c r="O12" s="110"/>
    </row>
    <row r="13" spans="1:15" ht="24" customHeight="1">
      <c r="A13" s="9"/>
      <c r="B13" s="38">
        <v>27</v>
      </c>
      <c r="C13" s="151">
        <v>21</v>
      </c>
      <c r="D13" s="144">
        <v>-1</v>
      </c>
      <c r="E13" s="155">
        <v>1631</v>
      </c>
      <c r="F13" s="110">
        <v>-4.7</v>
      </c>
      <c r="G13" s="155">
        <v>107</v>
      </c>
      <c r="H13" s="156">
        <v>-14.4</v>
      </c>
      <c r="I13" s="155">
        <v>389</v>
      </c>
      <c r="J13" s="110">
        <v>-27.8</v>
      </c>
      <c r="K13" s="154">
        <v>77.7</v>
      </c>
      <c r="L13" s="110">
        <v>-0.1</v>
      </c>
      <c r="M13" s="154">
        <v>15.2</v>
      </c>
      <c r="N13" s="110">
        <v>1.5</v>
      </c>
      <c r="O13" s="110"/>
    </row>
    <row r="14" spans="1:15" ht="24" customHeight="1">
      <c r="A14" s="9"/>
      <c r="B14" s="38"/>
      <c r="C14" s="112"/>
      <c r="D14" s="11"/>
      <c r="E14" s="118"/>
      <c r="F14" s="11"/>
      <c r="G14" s="118"/>
      <c r="H14" s="119"/>
      <c r="I14" s="118"/>
      <c r="J14" s="119"/>
      <c r="K14" s="119"/>
      <c r="L14" s="11"/>
      <c r="M14" s="119"/>
      <c r="N14" s="11"/>
      <c r="O14" s="11"/>
    </row>
    <row r="15" spans="1:15" ht="24" customHeight="1">
      <c r="A15" s="54"/>
      <c r="B15" s="242">
        <v>28</v>
      </c>
      <c r="C15" s="292">
        <f>SUM(C16:C18)</f>
        <v>22</v>
      </c>
      <c r="D15" s="294">
        <v>1</v>
      </c>
      <c r="E15" s="293">
        <f>SUM(E16:E18)</f>
        <v>1637</v>
      </c>
      <c r="F15" s="275">
        <v>0.4</v>
      </c>
      <c r="G15" s="293">
        <f>SUM(G16:G18)</f>
        <v>106</v>
      </c>
      <c r="H15" s="275">
        <v>-0.9</v>
      </c>
      <c r="I15" s="293">
        <f>SUM(I16:I18)</f>
        <v>418</v>
      </c>
      <c r="J15" s="275">
        <v>7.5</v>
      </c>
      <c r="K15" s="143">
        <v>74.400000000000006</v>
      </c>
      <c r="L15" s="117">
        <v>-3.3</v>
      </c>
      <c r="M15" s="136">
        <v>15.4</v>
      </c>
      <c r="N15" s="117">
        <v>0.2</v>
      </c>
      <c r="O15" s="117"/>
    </row>
    <row r="16" spans="1:15" ht="24" customHeight="1">
      <c r="A16" s="9" t="s">
        <v>110</v>
      </c>
      <c r="B16" s="55" t="s">
        <v>111</v>
      </c>
      <c r="C16" s="217" t="s">
        <v>50</v>
      </c>
      <c r="D16" s="10" t="s">
        <v>50</v>
      </c>
      <c r="E16" s="10" t="s">
        <v>50</v>
      </c>
      <c r="F16" s="1" t="s">
        <v>50</v>
      </c>
      <c r="G16" s="1" t="s">
        <v>50</v>
      </c>
      <c r="H16" s="1" t="s">
        <v>50</v>
      </c>
      <c r="I16" s="5" t="s">
        <v>50</v>
      </c>
      <c r="J16" s="1" t="s">
        <v>50</v>
      </c>
      <c r="K16" s="5" t="s">
        <v>50</v>
      </c>
      <c r="L16" s="1" t="s">
        <v>50</v>
      </c>
      <c r="M16" s="5" t="s">
        <v>50</v>
      </c>
      <c r="N16" s="1" t="s">
        <v>50</v>
      </c>
      <c r="O16" s="1"/>
    </row>
    <row r="17" spans="1:15" ht="24" customHeight="1">
      <c r="A17" s="57" t="s">
        <v>112</v>
      </c>
      <c r="B17" s="55" t="s">
        <v>111</v>
      </c>
      <c r="C17" s="217" t="s">
        <v>50</v>
      </c>
      <c r="D17" s="10" t="s">
        <v>50</v>
      </c>
      <c r="E17" s="10" t="s">
        <v>50</v>
      </c>
      <c r="F17" s="1" t="s">
        <v>50</v>
      </c>
      <c r="G17" s="1" t="s">
        <v>50</v>
      </c>
      <c r="H17" s="6" t="s">
        <v>50</v>
      </c>
      <c r="I17" s="12" t="s">
        <v>50</v>
      </c>
      <c r="J17" s="6" t="s">
        <v>50</v>
      </c>
      <c r="K17" s="13" t="s">
        <v>50</v>
      </c>
      <c r="L17" s="6" t="s">
        <v>50</v>
      </c>
      <c r="M17" s="11" t="s">
        <v>50</v>
      </c>
      <c r="N17" s="6" t="s">
        <v>50</v>
      </c>
      <c r="O17" s="6"/>
    </row>
    <row r="18" spans="1:15" ht="24" customHeight="1">
      <c r="A18" s="24" t="s">
        <v>113</v>
      </c>
      <c r="B18" s="185" t="s">
        <v>111</v>
      </c>
      <c r="C18" s="2">
        <v>22</v>
      </c>
      <c r="D18" s="15">
        <v>1</v>
      </c>
      <c r="E18" s="3">
        <v>1637</v>
      </c>
      <c r="F18" s="4">
        <v>0.4</v>
      </c>
      <c r="G18" s="3">
        <v>106</v>
      </c>
      <c r="H18" s="4">
        <v>-0.9</v>
      </c>
      <c r="I18" s="3">
        <v>418</v>
      </c>
      <c r="J18" s="4">
        <v>7.5</v>
      </c>
      <c r="K18" s="8">
        <v>77.400000000000006</v>
      </c>
      <c r="L18" s="4">
        <v>-3.3</v>
      </c>
      <c r="M18" s="14">
        <v>15.4</v>
      </c>
      <c r="N18" s="4">
        <v>0.2</v>
      </c>
      <c r="O18" s="6"/>
    </row>
    <row r="19" spans="1:15" ht="21.75" customHeight="1">
      <c r="A19" s="58"/>
      <c r="B19" s="59"/>
      <c r="C19" s="101"/>
      <c r="D19" s="100"/>
      <c r="E19" s="102"/>
      <c r="F19" s="100"/>
      <c r="G19" s="102"/>
      <c r="H19" s="100"/>
      <c r="I19" s="102"/>
      <c r="J19" s="100"/>
      <c r="K19" s="100"/>
      <c r="L19" s="100"/>
      <c r="M19" s="121"/>
      <c r="N19" s="100"/>
      <c r="O19" s="100"/>
    </row>
    <row r="20" spans="1:15" ht="23.25" customHeight="1">
      <c r="A20" s="64"/>
    </row>
    <row r="21" spans="1:15" ht="21" customHeight="1">
      <c r="A21" s="16" t="s">
        <v>305</v>
      </c>
      <c r="B21" s="9"/>
      <c r="C21" s="9"/>
      <c r="E21" s="9"/>
      <c r="F21" s="18"/>
      <c r="G21" s="9"/>
      <c r="H21" s="9"/>
      <c r="I21" s="9"/>
      <c r="J21" s="9"/>
      <c r="K21" s="9"/>
      <c r="L21" s="9"/>
      <c r="M21" s="9"/>
      <c r="N21" s="9"/>
      <c r="O21" s="9"/>
    </row>
    <row r="22" spans="1:15" ht="21" customHeight="1">
      <c r="A22" s="9" t="s">
        <v>235</v>
      </c>
      <c r="B22" s="9"/>
      <c r="C22" s="9"/>
      <c r="D22" s="9"/>
      <c r="E22" s="9"/>
      <c r="F22" s="9"/>
      <c r="G22" s="9"/>
      <c r="H22" s="9"/>
      <c r="I22" s="9"/>
      <c r="J22" s="9"/>
      <c r="K22" s="9"/>
      <c r="L22" s="9"/>
      <c r="M22" s="9"/>
      <c r="N22" s="9"/>
      <c r="O22" s="9"/>
    </row>
    <row r="23" spans="1:15" ht="21" customHeight="1">
      <c r="A23" s="9"/>
      <c r="B23" s="9"/>
      <c r="C23" s="9"/>
      <c r="D23" s="9"/>
      <c r="E23" s="9"/>
      <c r="F23" s="9"/>
      <c r="G23" s="9"/>
      <c r="H23" s="9"/>
      <c r="I23" s="9"/>
      <c r="J23" s="9"/>
      <c r="K23" s="9"/>
      <c r="L23" s="9"/>
      <c r="M23" s="9"/>
      <c r="N23" s="9"/>
      <c r="O23" s="9"/>
    </row>
    <row r="24" spans="1:15" ht="21" customHeight="1">
      <c r="A24" s="16" t="s">
        <v>306</v>
      </c>
      <c r="B24" s="9"/>
      <c r="C24" s="9"/>
      <c r="D24" s="9"/>
      <c r="E24" s="9"/>
      <c r="F24" s="9"/>
      <c r="G24" s="9"/>
      <c r="H24" s="9"/>
      <c r="I24" s="9"/>
      <c r="J24" s="9"/>
      <c r="K24" s="9"/>
      <c r="L24" s="9"/>
      <c r="M24" s="9"/>
      <c r="N24" s="9"/>
      <c r="O24" s="9"/>
    </row>
    <row r="25" spans="1:15" ht="21" customHeight="1">
      <c r="A25" s="9" t="s">
        <v>236</v>
      </c>
      <c r="B25" s="9"/>
      <c r="C25" s="9"/>
      <c r="D25" s="9"/>
      <c r="E25" s="9"/>
      <c r="F25" s="18"/>
      <c r="G25" s="9"/>
      <c r="H25" s="9"/>
      <c r="I25" s="9"/>
      <c r="J25" s="9"/>
      <c r="K25" s="9"/>
      <c r="L25" s="9"/>
      <c r="M25" s="9"/>
      <c r="N25" s="9"/>
      <c r="O25" s="9"/>
    </row>
    <row r="26" spans="1:15" ht="21" customHeight="1">
      <c r="A26" s="9" t="s">
        <v>273</v>
      </c>
      <c r="B26" s="9"/>
      <c r="C26" s="9"/>
      <c r="D26" s="9"/>
      <c r="E26" s="9"/>
      <c r="F26" s="9"/>
      <c r="G26" s="9"/>
      <c r="H26" s="9"/>
      <c r="I26" s="9"/>
      <c r="J26" s="9"/>
      <c r="K26" s="9"/>
      <c r="L26" s="9"/>
      <c r="M26" s="9"/>
      <c r="N26" s="9"/>
      <c r="O26" s="9"/>
    </row>
    <row r="27" spans="1:15" ht="21" customHeight="1">
      <c r="A27" s="103" t="s">
        <v>274</v>
      </c>
      <c r="B27" s="9"/>
      <c r="C27" s="9"/>
      <c r="D27" s="9"/>
      <c r="E27" s="9"/>
      <c r="F27" s="9"/>
      <c r="G27" s="9"/>
      <c r="H27" s="9"/>
      <c r="I27" s="9"/>
      <c r="J27" s="9"/>
      <c r="K27" s="9"/>
      <c r="L27" s="9"/>
      <c r="M27" s="9"/>
      <c r="N27" s="9"/>
      <c r="O27" s="9"/>
    </row>
    <row r="28" spans="1:15" ht="21" customHeight="1">
      <c r="A28" s="9" t="s">
        <v>275</v>
      </c>
      <c r="B28" s="9"/>
      <c r="C28" s="9"/>
      <c r="D28" s="9"/>
      <c r="E28" s="9"/>
      <c r="F28" s="9"/>
      <c r="G28" s="9"/>
      <c r="H28" s="9"/>
      <c r="I28" s="9"/>
      <c r="J28" s="9"/>
      <c r="K28" s="9"/>
      <c r="L28" s="9"/>
      <c r="M28" s="9"/>
      <c r="N28" s="9"/>
      <c r="O28" s="9"/>
    </row>
    <row r="29" spans="1:15" ht="21" customHeight="1">
      <c r="A29" s="103" t="s">
        <v>276</v>
      </c>
      <c r="B29" s="9"/>
      <c r="C29" s="9"/>
      <c r="D29" s="9"/>
      <c r="E29" s="9"/>
      <c r="F29" s="9"/>
      <c r="G29" s="9"/>
      <c r="H29" s="9"/>
      <c r="I29" s="9"/>
      <c r="J29" s="9"/>
      <c r="K29" s="9"/>
      <c r="L29" s="9"/>
      <c r="M29" s="9"/>
      <c r="N29" s="9"/>
      <c r="O29" s="9"/>
    </row>
    <row r="30" spans="1:15" ht="21" customHeight="1">
      <c r="A30" s="9" t="s">
        <v>237</v>
      </c>
      <c r="B30" s="9"/>
      <c r="C30" s="9"/>
      <c r="D30" s="9"/>
      <c r="E30" s="9"/>
      <c r="F30" s="9"/>
      <c r="G30" s="9"/>
      <c r="H30" s="9"/>
      <c r="I30" s="9"/>
      <c r="J30" s="9"/>
      <c r="K30" s="9"/>
      <c r="L30" s="9"/>
      <c r="M30" s="9"/>
      <c r="N30" s="9"/>
      <c r="O30" s="9"/>
    </row>
    <row r="31" spans="1:15" ht="21" customHeight="1">
      <c r="A31" s="9" t="s">
        <v>238</v>
      </c>
      <c r="B31" s="9"/>
      <c r="C31" s="9"/>
      <c r="D31" s="9"/>
      <c r="E31" s="9"/>
      <c r="F31" s="9"/>
      <c r="G31" s="9"/>
      <c r="H31" s="9"/>
      <c r="I31" s="9"/>
      <c r="J31" s="9"/>
      <c r="K31" s="9"/>
      <c r="L31" s="9"/>
      <c r="M31" s="9"/>
      <c r="N31" s="9"/>
      <c r="O31" s="9"/>
    </row>
    <row r="32" spans="1:15" ht="21" customHeight="1">
      <c r="A32" s="9"/>
      <c r="B32" s="9"/>
      <c r="C32" s="9"/>
      <c r="F32" s="9"/>
      <c r="G32" s="9"/>
      <c r="H32" s="9"/>
      <c r="I32" s="9"/>
      <c r="J32" s="9"/>
      <c r="K32" s="9"/>
      <c r="L32" s="9"/>
      <c r="M32" s="9"/>
      <c r="N32" s="9"/>
      <c r="O32" s="9"/>
    </row>
    <row r="33" spans="1:15" ht="21" customHeight="1">
      <c r="A33" s="16" t="s">
        <v>307</v>
      </c>
      <c r="B33" s="9"/>
      <c r="C33" s="9"/>
      <c r="E33" s="9"/>
      <c r="F33" s="9"/>
      <c r="G33" s="9"/>
      <c r="H33" s="9"/>
      <c r="I33" s="9"/>
      <c r="J33" s="9"/>
      <c r="K33" s="9"/>
      <c r="L33" s="9"/>
      <c r="M33" s="9"/>
      <c r="N33" s="9"/>
      <c r="O33" s="9"/>
    </row>
    <row r="34" spans="1:15" ht="21" customHeight="1">
      <c r="A34" s="39" t="s">
        <v>239</v>
      </c>
      <c r="B34" s="9"/>
      <c r="C34" s="9"/>
      <c r="D34" s="9"/>
      <c r="E34" s="9"/>
      <c r="F34" s="18"/>
      <c r="G34" s="9"/>
      <c r="H34" s="9"/>
      <c r="I34" s="9"/>
      <c r="J34" s="9"/>
      <c r="K34" s="9"/>
      <c r="L34" s="9"/>
      <c r="M34" s="9"/>
      <c r="N34" s="9"/>
      <c r="O34" s="9"/>
    </row>
    <row r="35" spans="1:15" ht="21" customHeight="1">
      <c r="A35" s="39" t="s">
        <v>240</v>
      </c>
      <c r="B35" s="9"/>
      <c r="C35" s="9"/>
      <c r="D35" s="9"/>
      <c r="E35" s="9"/>
      <c r="F35" s="9"/>
      <c r="G35" s="9"/>
      <c r="H35" s="9"/>
      <c r="I35" s="9"/>
      <c r="J35" s="9"/>
      <c r="K35" s="9"/>
      <c r="L35" s="9"/>
      <c r="M35" s="9"/>
      <c r="N35" s="9"/>
      <c r="O35" s="9"/>
    </row>
    <row r="36" spans="1:15" ht="21" customHeight="1">
      <c r="A36" s="9"/>
      <c r="B36" s="9"/>
      <c r="C36" s="9"/>
      <c r="D36" s="9"/>
      <c r="E36" s="9"/>
      <c r="F36" s="9"/>
      <c r="G36" s="9"/>
      <c r="H36" s="9"/>
      <c r="I36" s="9"/>
      <c r="J36" s="9"/>
      <c r="K36" s="9"/>
      <c r="L36" s="9"/>
      <c r="M36" s="9"/>
      <c r="N36" s="9"/>
      <c r="O36" s="9"/>
    </row>
    <row r="37" spans="1:15" ht="21" customHeight="1">
      <c r="A37" s="9"/>
      <c r="B37" s="9"/>
      <c r="C37" s="9"/>
      <c r="D37" s="9"/>
      <c r="E37" s="9"/>
      <c r="F37" s="9"/>
      <c r="G37" s="9"/>
      <c r="H37" s="9"/>
      <c r="I37" s="9"/>
      <c r="J37" s="9"/>
      <c r="K37" s="9"/>
      <c r="L37" s="9"/>
      <c r="M37" s="9"/>
      <c r="N37" s="9"/>
      <c r="O37" s="9"/>
    </row>
    <row r="38" spans="1:15" ht="15">
      <c r="A38" s="157"/>
      <c r="B38" s="9"/>
      <c r="C38" s="9"/>
      <c r="D38" s="9"/>
      <c r="E38" s="9"/>
      <c r="F38" s="9"/>
      <c r="G38" s="9"/>
      <c r="H38" s="9"/>
      <c r="I38" s="9"/>
      <c r="J38" s="9"/>
      <c r="K38" s="9"/>
      <c r="L38" s="9"/>
      <c r="M38" s="9"/>
      <c r="N38" s="9"/>
      <c r="O38" s="9"/>
    </row>
    <row r="39" spans="1:15" ht="15">
      <c r="A39" s="157"/>
      <c r="B39" s="9"/>
      <c r="C39" s="9"/>
      <c r="D39" s="9"/>
      <c r="E39" s="9"/>
      <c r="F39" s="9"/>
      <c r="G39" s="9"/>
      <c r="H39" s="9"/>
      <c r="I39" s="9"/>
      <c r="J39" s="9"/>
      <c r="K39" s="9"/>
      <c r="L39" s="9"/>
      <c r="M39" s="9"/>
      <c r="N39" s="9"/>
      <c r="O39" s="9"/>
    </row>
    <row r="40" spans="1:15" ht="15">
      <c r="A40" s="157"/>
      <c r="B40" s="9"/>
      <c r="C40" s="9"/>
      <c r="D40" s="9"/>
      <c r="E40" s="9"/>
      <c r="F40" s="9"/>
      <c r="G40" s="9"/>
      <c r="H40" s="9"/>
      <c r="I40" s="9"/>
      <c r="J40" s="9"/>
      <c r="K40" s="9"/>
      <c r="L40" s="9"/>
      <c r="M40" s="9"/>
      <c r="N40" s="9"/>
      <c r="O40" s="9"/>
    </row>
    <row r="41" spans="1:15" ht="15">
      <c r="A41" s="157"/>
      <c r="B41" s="9"/>
      <c r="C41" s="9"/>
      <c r="D41" s="9"/>
      <c r="E41" s="9"/>
      <c r="F41" s="9"/>
      <c r="G41" s="9"/>
      <c r="H41" s="9"/>
      <c r="I41" s="9"/>
      <c r="J41" s="9"/>
      <c r="K41" s="9"/>
      <c r="L41" s="9"/>
      <c r="M41" s="9"/>
      <c r="N41" s="9"/>
      <c r="O41" s="9"/>
    </row>
    <row r="42" spans="1:15" ht="15">
      <c r="A42" s="157" t="s">
        <v>147</v>
      </c>
      <c r="B42" s="9"/>
      <c r="C42" s="9"/>
      <c r="D42" s="9"/>
      <c r="E42" s="9"/>
      <c r="F42" s="9"/>
      <c r="G42" s="9"/>
      <c r="H42" s="9"/>
      <c r="I42" s="9"/>
      <c r="J42" s="9"/>
      <c r="K42" s="9"/>
      <c r="L42" s="9"/>
      <c r="M42" s="9"/>
      <c r="N42" s="9"/>
      <c r="O42" s="9"/>
    </row>
    <row r="43" spans="1:15" ht="15">
      <c r="A43" s="157"/>
      <c r="B43" s="9"/>
      <c r="C43" s="9"/>
      <c r="D43" s="9"/>
      <c r="E43" s="9"/>
      <c r="F43" s="9"/>
      <c r="G43" s="9"/>
      <c r="H43" s="9"/>
      <c r="I43" s="9"/>
      <c r="J43" s="9"/>
      <c r="K43" s="9"/>
      <c r="L43" s="9"/>
      <c r="M43" s="9"/>
      <c r="N43" s="9"/>
      <c r="O43" s="9"/>
    </row>
    <row r="44" spans="1:15" ht="15">
      <c r="A44" s="157"/>
      <c r="B44" s="9"/>
      <c r="C44" s="9"/>
      <c r="D44" s="9"/>
      <c r="E44" s="9"/>
      <c r="F44" s="9"/>
      <c r="G44" s="9"/>
      <c r="H44" s="9"/>
      <c r="I44" s="9"/>
      <c r="J44" s="9"/>
      <c r="K44" s="9"/>
      <c r="L44" s="9"/>
      <c r="M44" s="9"/>
      <c r="N44" s="9"/>
      <c r="O44" s="9"/>
    </row>
    <row r="45" spans="1:15" ht="17.25">
      <c r="A45" s="157"/>
      <c r="B45" s="65"/>
      <c r="C45" s="65"/>
      <c r="D45" s="65"/>
      <c r="E45" s="65"/>
      <c r="F45" s="65"/>
      <c r="G45" s="65"/>
      <c r="H45" s="65"/>
      <c r="I45" s="65"/>
      <c r="J45" s="65"/>
      <c r="K45" s="65"/>
      <c r="L45" s="65"/>
      <c r="M45" s="65"/>
      <c r="N45" s="65"/>
      <c r="O45" s="65"/>
    </row>
    <row r="46" spans="1:15" ht="17.25">
      <c r="A46" s="157"/>
      <c r="B46" s="65"/>
      <c r="C46" s="65"/>
      <c r="D46" s="65"/>
      <c r="E46" s="65"/>
      <c r="F46" s="65"/>
      <c r="G46" s="65"/>
      <c r="H46" s="65"/>
      <c r="I46" s="65"/>
      <c r="J46" s="65"/>
      <c r="K46" s="65"/>
      <c r="L46" s="65"/>
      <c r="M46" s="65"/>
      <c r="N46" s="65"/>
      <c r="O46" s="65"/>
    </row>
    <row r="51" spans="1:1" ht="14.25" customHeight="1">
      <c r="A51" s="17" t="s">
        <v>116</v>
      </c>
    </row>
    <row r="52" spans="1:1" ht="23.25" customHeight="1"/>
    <row r="56" spans="1:1" ht="20.100000000000001" customHeight="1"/>
    <row r="57" spans="1:1" ht="15.95" customHeight="1"/>
    <row r="58" spans="1:1" ht="15.95" customHeight="1"/>
    <row r="59" spans="1:1" ht="15.95" customHeight="1"/>
    <row r="60" spans="1:1" ht="15.95" customHeight="1"/>
    <row r="61" spans="1:1" ht="15.95" customHeight="1"/>
    <row r="62" spans="1:1" ht="24" customHeight="1"/>
    <row r="63" spans="1:1" ht="18" customHeight="1"/>
    <row r="64" spans="1:1" ht="15.95" customHeight="1"/>
    <row r="65" ht="15.95" customHeight="1"/>
    <row r="66" ht="15.95" customHeight="1"/>
    <row r="67" ht="15.95" customHeight="1"/>
    <row r="68" ht="15.95" customHeight="1"/>
    <row r="69" ht="15.95" customHeight="1"/>
    <row r="70" ht="15.95" customHeight="1"/>
    <row r="71" ht="15.95" customHeight="1"/>
    <row r="130" spans="17:24">
      <c r="Q130" s="66"/>
      <c r="R130" s="66"/>
      <c r="S130" s="66"/>
      <c r="T130" s="66"/>
      <c r="U130" s="66"/>
      <c r="V130" s="66"/>
      <c r="W130" s="66"/>
      <c r="X130" s="66"/>
    </row>
    <row r="131" spans="17:24">
      <c r="Q131" s="70"/>
      <c r="R131" s="70"/>
      <c r="S131" s="71"/>
      <c r="T131" s="70"/>
      <c r="U131" s="71"/>
      <c r="V131" s="70"/>
      <c r="W131" s="70"/>
      <c r="X131" s="70"/>
    </row>
    <row r="132" spans="17:24">
      <c r="S132" s="72"/>
      <c r="T132" s="73"/>
      <c r="U132" s="74" t="s">
        <v>51</v>
      </c>
      <c r="V132" s="75"/>
      <c r="W132" s="75"/>
      <c r="X132" s="75"/>
    </row>
    <row r="133" spans="17:24">
      <c r="Q133" s="17" t="s">
        <v>52</v>
      </c>
      <c r="S133" s="72" t="s">
        <v>53</v>
      </c>
      <c r="T133" s="72" t="s">
        <v>54</v>
      </c>
      <c r="U133" s="76"/>
      <c r="V133" s="73"/>
      <c r="W133" s="73"/>
      <c r="X133" s="73"/>
    </row>
    <row r="134" spans="17:24">
      <c r="S134" s="72"/>
      <c r="T134" s="72" t="s">
        <v>55</v>
      </c>
      <c r="U134" s="455" t="s">
        <v>56</v>
      </c>
      <c r="V134" s="72" t="s">
        <v>57</v>
      </c>
      <c r="W134" s="455" t="s">
        <v>87</v>
      </c>
      <c r="X134" s="442" t="s">
        <v>58</v>
      </c>
    </row>
    <row r="135" spans="17:24">
      <c r="Q135" s="73"/>
      <c r="R135" s="73"/>
      <c r="S135" s="76"/>
      <c r="T135" s="76" t="s">
        <v>59</v>
      </c>
      <c r="U135" s="456"/>
      <c r="V135" s="76" t="s">
        <v>60</v>
      </c>
      <c r="W135" s="457"/>
      <c r="X135" s="443"/>
    </row>
    <row r="136" spans="17:24">
      <c r="S136" s="77" t="s">
        <v>61</v>
      </c>
      <c r="T136" s="21" t="s">
        <v>62</v>
      </c>
    </row>
    <row r="137" spans="17:24">
      <c r="Q137" s="17" t="s">
        <v>63</v>
      </c>
      <c r="R137" s="78">
        <v>6</v>
      </c>
      <c r="S137" s="79" t="s">
        <v>64</v>
      </c>
      <c r="T137" s="80" t="s">
        <v>65</v>
      </c>
      <c r="U137" s="80" t="s">
        <v>66</v>
      </c>
      <c r="V137" s="80" t="s">
        <v>67</v>
      </c>
      <c r="W137" s="80" t="s">
        <v>68</v>
      </c>
      <c r="X137" s="80" t="s">
        <v>69</v>
      </c>
    </row>
    <row r="138" spans="17:24">
      <c r="R138" s="78"/>
      <c r="S138" s="81" t="s">
        <v>70</v>
      </c>
      <c r="T138" s="82" t="s">
        <v>71</v>
      </c>
      <c r="U138" s="82" t="s">
        <v>72</v>
      </c>
      <c r="V138" s="82" t="s">
        <v>73</v>
      </c>
      <c r="W138" s="82" t="s">
        <v>74</v>
      </c>
      <c r="X138" s="82" t="s">
        <v>75</v>
      </c>
    </row>
    <row r="139" spans="17:24">
      <c r="R139" s="78">
        <v>7</v>
      </c>
      <c r="S139" s="79" t="s">
        <v>76</v>
      </c>
      <c r="T139" s="80" t="s">
        <v>77</v>
      </c>
      <c r="U139" s="80" t="s">
        <v>78</v>
      </c>
      <c r="V139" s="80" t="s">
        <v>67</v>
      </c>
      <c r="W139" s="80" t="s">
        <v>79</v>
      </c>
      <c r="X139" s="80" t="s">
        <v>80</v>
      </c>
    </row>
    <row r="140" spans="17:24">
      <c r="R140" s="66"/>
      <c r="S140" s="81" t="s">
        <v>81</v>
      </c>
      <c r="T140" s="83" t="s">
        <v>82</v>
      </c>
      <c r="U140" s="83" t="s">
        <v>83</v>
      </c>
      <c r="V140" s="83" t="s">
        <v>73</v>
      </c>
      <c r="W140" s="83" t="s">
        <v>84</v>
      </c>
      <c r="X140" s="83" t="s">
        <v>85</v>
      </c>
    </row>
    <row r="141" spans="17:24">
      <c r="R141" s="67">
        <v>8</v>
      </c>
      <c r="S141" s="79" t="s">
        <v>117</v>
      </c>
      <c r="T141" s="68" t="s">
        <v>118</v>
      </c>
      <c r="U141" s="68" t="s">
        <v>119</v>
      </c>
      <c r="V141" s="68" t="s">
        <v>67</v>
      </c>
      <c r="W141" s="68" t="s">
        <v>120</v>
      </c>
      <c r="X141" s="68" t="s">
        <v>121</v>
      </c>
    </row>
    <row r="142" spans="17:24">
      <c r="R142" s="66"/>
      <c r="S142" s="81" t="s">
        <v>122</v>
      </c>
      <c r="T142" s="83" t="s">
        <v>123</v>
      </c>
      <c r="U142" s="83" t="s">
        <v>124</v>
      </c>
      <c r="V142" s="83" t="s">
        <v>73</v>
      </c>
      <c r="W142" s="83" t="s">
        <v>125</v>
      </c>
      <c r="X142" s="83" t="s">
        <v>126</v>
      </c>
    </row>
    <row r="143" spans="17:24">
      <c r="R143" s="78">
        <v>9</v>
      </c>
      <c r="S143" s="79" t="s">
        <v>127</v>
      </c>
      <c r="T143" s="80" t="s">
        <v>128</v>
      </c>
      <c r="U143" s="80" t="s">
        <v>129</v>
      </c>
      <c r="V143" s="80" t="s">
        <v>130</v>
      </c>
      <c r="W143" s="80" t="s">
        <v>6</v>
      </c>
      <c r="X143" s="80" t="s">
        <v>7</v>
      </c>
    </row>
    <row r="144" spans="17:24">
      <c r="R144" s="66"/>
      <c r="S144" s="81" t="s">
        <v>8</v>
      </c>
      <c r="T144" s="83" t="s">
        <v>9</v>
      </c>
      <c r="U144" s="83" t="s">
        <v>10</v>
      </c>
      <c r="V144" s="83" t="s">
        <v>11</v>
      </c>
      <c r="W144" s="83" t="s">
        <v>12</v>
      </c>
      <c r="X144" s="83" t="s">
        <v>13</v>
      </c>
    </row>
    <row r="145" spans="17:24">
      <c r="R145" s="67">
        <v>10</v>
      </c>
      <c r="S145" s="79" t="s">
        <v>14</v>
      </c>
      <c r="T145" s="68" t="s">
        <v>15</v>
      </c>
      <c r="U145" s="68" t="s">
        <v>16</v>
      </c>
      <c r="V145" s="68" t="s">
        <v>130</v>
      </c>
      <c r="W145" s="68" t="s">
        <v>17</v>
      </c>
      <c r="X145" s="68" t="s">
        <v>18</v>
      </c>
    </row>
    <row r="146" spans="17:24">
      <c r="Q146" s="73"/>
      <c r="R146" s="73"/>
      <c r="S146" s="84" t="s">
        <v>19</v>
      </c>
      <c r="T146" s="85" t="s">
        <v>9</v>
      </c>
      <c r="U146" s="85" t="s">
        <v>20</v>
      </c>
      <c r="V146" s="85" t="s">
        <v>11</v>
      </c>
      <c r="W146" s="85" t="s">
        <v>21</v>
      </c>
      <c r="X146" s="86" t="s">
        <v>22</v>
      </c>
    </row>
  </sheetData>
  <mergeCells count="15">
    <mergeCell ref="A3:N3"/>
    <mergeCell ref="X134:X135"/>
    <mergeCell ref="W134:W135"/>
    <mergeCell ref="U134:U135"/>
    <mergeCell ref="C4:D4"/>
    <mergeCell ref="E4:F4"/>
    <mergeCell ref="G4:H4"/>
    <mergeCell ref="G5:H5"/>
    <mergeCell ref="I4:J4"/>
    <mergeCell ref="I5:J5"/>
    <mergeCell ref="A4:B7"/>
    <mergeCell ref="K4:L4"/>
    <mergeCell ref="K5:L5"/>
    <mergeCell ref="M4:N4"/>
    <mergeCell ref="M5:N5"/>
  </mergeCells>
  <phoneticPr fontId="2"/>
  <pageMargins left="0.59055118110236227" right="0.59055118110236227" top="0.78740157480314965" bottom="0.39370078740157483" header="0.51181102362204722" footer="0.39370078740157483"/>
  <pageSetup paperSize="9" scale="7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M67"/>
  <sheetViews>
    <sheetView showGridLines="0" zoomScaleNormal="100" workbookViewId="0"/>
  </sheetViews>
  <sheetFormatPr defaultRowHeight="13.5"/>
  <cols>
    <col min="17" max="38" width="9" style="313"/>
  </cols>
  <sheetData>
    <row r="1" spans="1:38" ht="15">
      <c r="A1" s="390"/>
      <c r="D1" s="340" t="s">
        <v>720</v>
      </c>
      <c r="F1" s="470" t="s">
        <v>721</v>
      </c>
      <c r="G1" s="470"/>
      <c r="H1" s="470"/>
      <c r="O1" s="313"/>
      <c r="P1" s="313"/>
      <c r="AK1"/>
      <c r="AL1"/>
    </row>
    <row r="2" spans="1:38" ht="14.25">
      <c r="A2" s="392"/>
      <c r="P2" s="342"/>
      <c r="AB2" s="323"/>
      <c r="AC2" s="378"/>
      <c r="AD2" s="378"/>
      <c r="AE2" s="378"/>
      <c r="AF2" s="378"/>
      <c r="AG2" s="378"/>
      <c r="AH2" s="378"/>
      <c r="AI2" s="378"/>
      <c r="AJ2" s="378"/>
      <c r="AK2" s="378"/>
      <c r="AL2" s="378"/>
    </row>
    <row r="3" spans="1:38" ht="14.25">
      <c r="A3" s="390"/>
      <c r="P3" s="342"/>
      <c r="AB3" s="323"/>
      <c r="AC3" s="378"/>
      <c r="AD3" s="378"/>
      <c r="AE3" s="378"/>
      <c r="AF3" s="378"/>
      <c r="AG3" s="378"/>
      <c r="AH3" s="378"/>
      <c r="AI3" s="378"/>
      <c r="AJ3" s="378"/>
      <c r="AK3" s="378"/>
      <c r="AL3" s="378"/>
    </row>
    <row r="4" spans="1:38" ht="14.25">
      <c r="A4" s="390"/>
      <c r="P4" s="342"/>
      <c r="AB4" s="323"/>
      <c r="AC4" s="378"/>
      <c r="AD4" s="378"/>
      <c r="AE4" s="378"/>
      <c r="AF4" s="378"/>
      <c r="AG4" s="378"/>
      <c r="AH4" s="378"/>
      <c r="AI4" s="378"/>
      <c r="AJ4" s="378"/>
      <c r="AK4" s="378"/>
      <c r="AL4" s="378"/>
    </row>
    <row r="5" spans="1:38" ht="14.25">
      <c r="A5" s="390"/>
      <c r="P5" s="342"/>
      <c r="AB5" s="323"/>
      <c r="AC5" s="378"/>
      <c r="AD5" s="378"/>
      <c r="AE5" s="378"/>
      <c r="AF5" s="378"/>
      <c r="AG5" s="378"/>
      <c r="AH5" s="378"/>
      <c r="AI5" s="378"/>
      <c r="AJ5" s="378"/>
      <c r="AK5" s="378"/>
      <c r="AL5" s="378"/>
    </row>
    <row r="6" spans="1:38" ht="14.25">
      <c r="A6" s="390"/>
      <c r="P6" s="342"/>
      <c r="AB6" s="323"/>
      <c r="AC6" s="378"/>
      <c r="AD6" s="378"/>
      <c r="AE6" s="378"/>
      <c r="AF6" s="378"/>
      <c r="AG6" s="378"/>
      <c r="AH6" s="378"/>
      <c r="AI6" s="378"/>
      <c r="AJ6" s="378"/>
      <c r="AK6" s="378"/>
      <c r="AL6" s="378"/>
    </row>
    <row r="7" spans="1:38" ht="14.25">
      <c r="A7" s="390"/>
      <c r="P7" s="342"/>
      <c r="AB7" s="323"/>
      <c r="AC7" s="378"/>
      <c r="AD7" s="378"/>
      <c r="AE7" s="378"/>
      <c r="AF7" s="378"/>
      <c r="AG7" s="378"/>
      <c r="AH7" s="378"/>
      <c r="AI7" s="378"/>
      <c r="AJ7" s="378"/>
      <c r="AK7" s="378"/>
      <c r="AL7" s="378"/>
    </row>
    <row r="8" spans="1:38" ht="14.25">
      <c r="A8" s="390"/>
      <c r="P8" s="342"/>
      <c r="AB8" s="323"/>
      <c r="AC8" s="378"/>
      <c r="AD8" s="378"/>
      <c r="AE8" s="378"/>
      <c r="AF8" s="378"/>
      <c r="AG8" s="378"/>
      <c r="AH8" s="378"/>
      <c r="AI8" s="378"/>
      <c r="AJ8" s="378"/>
      <c r="AK8" s="378"/>
      <c r="AL8" s="378"/>
    </row>
    <row r="9" spans="1:38">
      <c r="P9" s="344"/>
      <c r="AB9" s="377"/>
      <c r="AC9" s="378"/>
      <c r="AD9" s="378"/>
      <c r="AE9" s="378"/>
      <c r="AF9" s="378"/>
      <c r="AG9" s="378"/>
      <c r="AH9" s="378"/>
      <c r="AI9" s="378"/>
      <c r="AJ9" s="378"/>
      <c r="AK9" s="378"/>
      <c r="AL9" s="378"/>
    </row>
    <row r="10" spans="1:38">
      <c r="P10" s="342"/>
      <c r="AB10" s="323"/>
      <c r="AC10" s="378"/>
      <c r="AD10" s="378"/>
      <c r="AE10" s="378"/>
      <c r="AF10" s="378"/>
      <c r="AG10" s="378"/>
      <c r="AH10" s="378"/>
      <c r="AI10" s="378"/>
      <c r="AJ10" s="378"/>
      <c r="AK10" s="378"/>
      <c r="AL10" s="378"/>
    </row>
    <row r="11" spans="1:38">
      <c r="P11" s="342"/>
      <c r="T11" s="313" t="s">
        <v>722</v>
      </c>
      <c r="AB11" s="323"/>
      <c r="AC11" s="378"/>
      <c r="AD11" s="378"/>
      <c r="AE11" s="378"/>
      <c r="AF11" s="378"/>
      <c r="AG11" s="378"/>
      <c r="AH11" s="378"/>
      <c r="AI11" s="378"/>
      <c r="AJ11" s="378"/>
      <c r="AK11" s="378"/>
      <c r="AL11" s="378"/>
    </row>
    <row r="13" spans="1:38">
      <c r="T13" s="313" t="s">
        <v>723</v>
      </c>
    </row>
    <row r="14" spans="1:38">
      <c r="Q14" s="313" t="s">
        <v>724</v>
      </c>
      <c r="R14" s="313">
        <f>SUM(R15:R22)</f>
        <v>1613</v>
      </c>
      <c r="U14" s="313">
        <v>1637</v>
      </c>
      <c r="V14" s="317">
        <f>SUM(V15:V22)</f>
        <v>100</v>
      </c>
    </row>
    <row r="15" spans="1:38">
      <c r="Q15" s="313" t="s">
        <v>725</v>
      </c>
      <c r="R15" s="313">
        <v>0</v>
      </c>
      <c r="S15" s="317"/>
      <c r="T15" s="313" t="s">
        <v>726</v>
      </c>
      <c r="U15" s="313">
        <v>532</v>
      </c>
      <c r="V15" s="317">
        <f>ROUND(U15/$U$14*100,1)</f>
        <v>32.5</v>
      </c>
    </row>
    <row r="16" spans="1:38">
      <c r="Q16" s="313" t="s">
        <v>608</v>
      </c>
      <c r="R16" s="313">
        <v>0</v>
      </c>
      <c r="S16" s="317"/>
      <c r="T16" s="313" t="s">
        <v>727</v>
      </c>
      <c r="U16" s="313">
        <v>733</v>
      </c>
      <c r="V16" s="317">
        <f>ROUND(U16/$U$14*100,1)</f>
        <v>44.8</v>
      </c>
    </row>
    <row r="17" spans="1:29">
      <c r="Q17" s="313" t="s">
        <v>726</v>
      </c>
      <c r="R17" s="313">
        <v>853</v>
      </c>
      <c r="S17" s="317"/>
      <c r="T17" s="313" t="s">
        <v>728</v>
      </c>
      <c r="U17" s="313">
        <v>368</v>
      </c>
      <c r="V17" s="317">
        <f t="shared" ref="V17:V22" si="0">ROUND(U17/$U$14*100,1)</f>
        <v>22.5</v>
      </c>
    </row>
    <row r="18" spans="1:29">
      <c r="Q18" s="313" t="s">
        <v>729</v>
      </c>
      <c r="R18" s="313">
        <v>0</v>
      </c>
      <c r="S18" s="317"/>
      <c r="T18" s="313" t="s">
        <v>730</v>
      </c>
      <c r="U18" s="313">
        <v>4</v>
      </c>
      <c r="V18" s="317">
        <f>ROUND(U18/$U$14*100,1)</f>
        <v>0.2</v>
      </c>
    </row>
    <row r="19" spans="1:29">
      <c r="Q19" s="313" t="s">
        <v>731</v>
      </c>
      <c r="R19" s="313">
        <v>15</v>
      </c>
      <c r="S19" s="317"/>
      <c r="T19" s="313" t="s">
        <v>731</v>
      </c>
      <c r="U19" s="313">
        <v>0</v>
      </c>
      <c r="V19" s="317">
        <f t="shared" si="0"/>
        <v>0</v>
      </c>
    </row>
    <row r="20" spans="1:29">
      <c r="Q20" s="313" t="s">
        <v>730</v>
      </c>
      <c r="R20" s="313">
        <v>22</v>
      </c>
      <c r="S20" s="317"/>
      <c r="T20" s="313" t="s">
        <v>725</v>
      </c>
      <c r="U20" s="313">
        <v>0</v>
      </c>
      <c r="V20" s="317">
        <f t="shared" si="0"/>
        <v>0</v>
      </c>
    </row>
    <row r="21" spans="1:29">
      <c r="Q21" s="313" t="s">
        <v>728</v>
      </c>
      <c r="R21" s="313">
        <v>188</v>
      </c>
      <c r="S21" s="317"/>
      <c r="T21" s="313" t="s">
        <v>608</v>
      </c>
      <c r="U21" s="313">
        <v>0</v>
      </c>
      <c r="V21" s="317">
        <f t="shared" si="0"/>
        <v>0</v>
      </c>
    </row>
    <row r="22" spans="1:29">
      <c r="Q22" s="313" t="s">
        <v>732</v>
      </c>
      <c r="R22" s="313">
        <v>535</v>
      </c>
      <c r="S22" s="317"/>
      <c r="T22" s="313" t="s">
        <v>729</v>
      </c>
      <c r="U22" s="313">
        <v>0</v>
      </c>
      <c r="V22" s="317">
        <f t="shared" si="0"/>
        <v>0</v>
      </c>
    </row>
    <row r="23" spans="1:29">
      <c r="S23" s="317"/>
    </row>
    <row r="24" spans="1:29">
      <c r="A24" s="355"/>
      <c r="S24" s="317"/>
    </row>
    <row r="28" spans="1:29">
      <c r="S28" s="360"/>
      <c r="T28" s="397"/>
      <c r="U28" s="397"/>
      <c r="V28" s="397"/>
      <c r="W28" s="397"/>
      <c r="X28" s="397"/>
      <c r="Y28" s="397"/>
      <c r="Z28" s="397"/>
      <c r="AA28" s="397"/>
      <c r="AB28" s="397"/>
      <c r="AC28" s="397"/>
    </row>
    <row r="29" spans="1:29">
      <c r="A29" s="355"/>
      <c r="T29" s="398"/>
      <c r="U29" s="397"/>
      <c r="V29" s="397"/>
      <c r="W29" s="397"/>
      <c r="X29" s="397"/>
      <c r="Y29" s="397"/>
      <c r="Z29" s="397"/>
      <c r="AA29" s="397"/>
      <c r="AB29" s="397"/>
      <c r="AC29" s="397"/>
    </row>
    <row r="30" spans="1:29">
      <c r="T30" s="323"/>
    </row>
    <row r="31" spans="1:29">
      <c r="P31" s="304"/>
      <c r="S31" s="399"/>
      <c r="T31" s="320"/>
      <c r="U31" s="320"/>
      <c r="V31" s="320"/>
      <c r="W31" s="320"/>
      <c r="X31" s="320"/>
      <c r="Y31" s="320"/>
      <c r="Z31" s="320"/>
      <c r="AA31" s="320"/>
      <c r="AB31" s="320"/>
      <c r="AC31" s="320"/>
    </row>
    <row r="32" spans="1:29">
      <c r="P32" s="393"/>
      <c r="Q32" s="400"/>
      <c r="R32" s="401"/>
      <c r="S32" s="360"/>
      <c r="T32" s="320"/>
      <c r="U32" s="320"/>
      <c r="V32" s="320"/>
      <c r="W32" s="320"/>
      <c r="X32" s="320"/>
      <c r="Y32" s="320"/>
      <c r="Z32" s="320"/>
      <c r="AA32" s="320"/>
      <c r="AB32" s="320"/>
      <c r="AC32" s="320"/>
    </row>
    <row r="33" spans="1:39">
      <c r="P33" s="394"/>
      <c r="Q33" s="402"/>
      <c r="R33" s="403"/>
      <c r="S33" s="360"/>
      <c r="T33" s="320"/>
      <c r="U33" s="320"/>
      <c r="V33" s="320"/>
      <c r="W33" s="320"/>
      <c r="X33" s="320"/>
      <c r="Y33" s="320"/>
      <c r="Z33" s="320"/>
      <c r="AA33" s="320"/>
      <c r="AB33" s="320"/>
      <c r="AC33" s="320"/>
    </row>
    <row r="34" spans="1:39">
      <c r="P34" s="394"/>
      <c r="Q34" s="402"/>
      <c r="R34" s="403"/>
      <c r="S34" s="360"/>
      <c r="T34" s="320"/>
      <c r="U34" s="320"/>
      <c r="V34" s="320"/>
      <c r="W34" s="320"/>
      <c r="X34" s="320"/>
      <c r="Y34" s="320"/>
      <c r="Z34" s="320"/>
      <c r="AA34" s="320"/>
      <c r="AB34" s="320"/>
      <c r="AC34" s="320"/>
    </row>
    <row r="35" spans="1:39">
      <c r="P35" s="394"/>
      <c r="Q35" s="402"/>
      <c r="R35" s="403"/>
      <c r="S35" s="360"/>
      <c r="T35" s="320"/>
      <c r="U35" s="320"/>
      <c r="V35" s="320"/>
      <c r="W35" s="320"/>
      <c r="X35" s="320"/>
      <c r="Y35" s="320"/>
      <c r="Z35" s="320"/>
      <c r="AA35" s="320"/>
      <c r="AB35" s="320"/>
      <c r="AC35" s="320"/>
    </row>
    <row r="36" spans="1:39">
      <c r="P36" s="394"/>
      <c r="Q36" s="402"/>
      <c r="R36" s="403"/>
      <c r="S36" s="360"/>
      <c r="T36" s="320"/>
      <c r="U36" s="320"/>
      <c r="V36" s="320"/>
      <c r="W36" s="320"/>
      <c r="X36" s="320"/>
      <c r="Y36" s="320"/>
      <c r="Z36" s="320"/>
      <c r="AA36" s="320"/>
      <c r="AB36" s="320"/>
      <c r="AC36" s="320"/>
    </row>
    <row r="37" spans="1:39">
      <c r="P37" s="394"/>
      <c r="Q37" s="402"/>
      <c r="R37" s="404"/>
      <c r="S37" s="360"/>
      <c r="T37" s="320"/>
      <c r="U37" s="320"/>
      <c r="V37" s="320"/>
      <c r="W37" s="320"/>
      <c r="X37" s="320"/>
      <c r="Y37" s="320"/>
      <c r="Z37" s="320"/>
      <c r="AA37" s="320"/>
      <c r="AB37" s="320"/>
      <c r="AC37" s="320"/>
    </row>
    <row r="38" spans="1:39" ht="15">
      <c r="D38" s="340" t="s">
        <v>733</v>
      </c>
      <c r="F38" s="391" t="s">
        <v>734</v>
      </c>
      <c r="G38" s="391"/>
      <c r="H38" s="391"/>
      <c r="O38" s="395"/>
      <c r="P38" s="405"/>
      <c r="Q38" s="404"/>
      <c r="S38" s="320"/>
      <c r="T38" s="320"/>
      <c r="U38" s="320"/>
      <c r="V38" s="320"/>
      <c r="W38" s="320"/>
      <c r="X38" s="320"/>
      <c r="Y38" s="320"/>
      <c r="Z38" s="320"/>
      <c r="AA38" s="320"/>
      <c r="AB38" s="320"/>
      <c r="AL38"/>
    </row>
    <row r="39" spans="1:39">
      <c r="P39" s="395"/>
      <c r="Q39" s="405"/>
      <c r="R39" s="404"/>
      <c r="S39" s="406"/>
      <c r="T39" s="407"/>
      <c r="U39" s="407"/>
      <c r="V39" s="407"/>
      <c r="W39" s="407"/>
      <c r="X39" s="407"/>
      <c r="Y39" s="407"/>
      <c r="Z39" s="407"/>
      <c r="AA39" s="407"/>
      <c r="AB39" s="407"/>
      <c r="AC39" s="407"/>
    </row>
    <row r="40" spans="1:39">
      <c r="P40" s="395"/>
      <c r="Q40" s="405"/>
      <c r="R40" s="404"/>
      <c r="S40" s="360"/>
      <c r="T40" s="408"/>
      <c r="U40" s="408"/>
      <c r="V40" s="408"/>
      <c r="W40" s="408"/>
      <c r="X40" s="408"/>
      <c r="Y40" s="408"/>
      <c r="Z40" s="408"/>
      <c r="AA40" s="408"/>
      <c r="AB40" s="408"/>
      <c r="AC40" s="408"/>
    </row>
    <row r="41" spans="1:39">
      <c r="P41" s="395"/>
      <c r="Q41" s="405"/>
      <c r="R41" s="404"/>
      <c r="S41" s="360"/>
      <c r="T41" s="320"/>
      <c r="U41" s="320"/>
      <c r="V41" s="320"/>
      <c r="W41" s="320"/>
      <c r="X41" s="320"/>
      <c r="Y41" s="320"/>
      <c r="Z41" s="320"/>
      <c r="AA41" s="320"/>
      <c r="AB41" s="320"/>
      <c r="AC41" s="320"/>
    </row>
    <row r="42" spans="1:39">
      <c r="P42" s="395"/>
      <c r="Q42" s="405"/>
      <c r="R42" s="404"/>
      <c r="S42" s="360"/>
      <c r="T42" s="408"/>
      <c r="U42" s="408"/>
      <c r="V42" s="408"/>
      <c r="W42" s="408"/>
      <c r="X42" s="408"/>
      <c r="Y42" s="408"/>
      <c r="Z42" s="408"/>
      <c r="AA42" s="408"/>
      <c r="AB42" s="408"/>
      <c r="AC42" s="408"/>
    </row>
    <row r="43" spans="1:39">
      <c r="S43" s="360"/>
      <c r="T43" s="320"/>
      <c r="U43" s="320"/>
      <c r="V43" s="320"/>
      <c r="W43" s="320"/>
      <c r="X43" s="320"/>
      <c r="Y43" s="320"/>
      <c r="Z43" s="320"/>
      <c r="AA43" s="320"/>
      <c r="AB43" s="320"/>
      <c r="AC43" s="320"/>
    </row>
    <row r="44" spans="1:39">
      <c r="S44" s="360"/>
      <c r="T44" s="408"/>
      <c r="U44" s="408"/>
      <c r="V44" s="408"/>
      <c r="W44" s="408"/>
      <c r="X44" s="408"/>
      <c r="Y44" s="408"/>
      <c r="Z44" s="408"/>
      <c r="AA44" s="408"/>
      <c r="AB44" s="408"/>
      <c r="AC44" s="408"/>
    </row>
    <row r="45" spans="1:39">
      <c r="A45" s="396"/>
      <c r="B45" s="396"/>
      <c r="C45" s="396"/>
      <c r="D45" s="396"/>
      <c r="E45" s="396"/>
      <c r="F45" s="396"/>
      <c r="G45" s="396"/>
      <c r="H45" s="396"/>
      <c r="I45" s="396"/>
      <c r="J45" s="396"/>
      <c r="K45" s="396"/>
      <c r="L45" s="396"/>
      <c r="M45" s="396"/>
      <c r="N45" s="396"/>
    </row>
    <row r="46" spans="1:39">
      <c r="A46" s="396"/>
      <c r="B46" s="396"/>
      <c r="C46" s="396"/>
      <c r="D46" s="396"/>
      <c r="E46" s="396"/>
      <c r="F46" s="396"/>
      <c r="G46" s="396"/>
      <c r="H46" s="396"/>
      <c r="I46" s="396"/>
      <c r="J46" s="396"/>
      <c r="K46" s="396"/>
      <c r="L46" s="396"/>
      <c r="M46" s="396"/>
      <c r="N46" s="396"/>
      <c r="O46" s="396"/>
      <c r="P46" s="396"/>
      <c r="Q46" s="410"/>
      <c r="R46" s="410"/>
      <c r="S46" s="410"/>
      <c r="T46" s="410" t="s">
        <v>735</v>
      </c>
      <c r="U46" s="410"/>
      <c r="V46" s="410"/>
      <c r="W46" s="410"/>
      <c r="X46" s="410"/>
      <c r="Y46" s="410"/>
      <c r="Z46" s="410"/>
      <c r="AA46" s="410"/>
      <c r="AB46" s="410"/>
      <c r="AC46" s="410"/>
      <c r="AD46" s="410"/>
      <c r="AE46" s="410"/>
      <c r="AF46" s="410"/>
      <c r="AG46" s="410"/>
      <c r="AH46" s="410"/>
      <c r="AK46" s="410"/>
      <c r="AL46" s="410"/>
      <c r="AM46" s="396"/>
    </row>
    <row r="47" spans="1:39">
      <c r="O47" s="396"/>
      <c r="P47" s="396"/>
      <c r="Q47" s="410"/>
      <c r="R47" s="410"/>
      <c r="S47" s="410"/>
      <c r="T47" s="410"/>
      <c r="U47" s="410"/>
      <c r="V47" s="410"/>
      <c r="W47" s="410"/>
      <c r="X47" s="410"/>
      <c r="Y47" s="410"/>
      <c r="Z47" s="410"/>
      <c r="AA47" s="410"/>
      <c r="AB47" s="410"/>
      <c r="AC47" s="410"/>
      <c r="AD47" s="410"/>
      <c r="AE47" s="410"/>
      <c r="AF47" s="410"/>
      <c r="AG47" s="410"/>
      <c r="AH47" s="410"/>
      <c r="AK47" s="410"/>
      <c r="AL47" s="410"/>
      <c r="AM47" s="396"/>
    </row>
    <row r="48" spans="1:39">
      <c r="T48" s="313" t="s">
        <v>736</v>
      </c>
      <c r="AD48" s="409" t="s">
        <v>605</v>
      </c>
    </row>
    <row r="50" spans="20:37">
      <c r="U50" s="313">
        <v>21</v>
      </c>
      <c r="V50" s="313">
        <v>22</v>
      </c>
      <c r="W50" s="313">
        <v>23</v>
      </c>
      <c r="X50" s="313">
        <v>24</v>
      </c>
      <c r="Y50" s="313">
        <v>25</v>
      </c>
      <c r="Z50" s="313">
        <v>26</v>
      </c>
      <c r="AA50" s="313">
        <v>27</v>
      </c>
      <c r="AB50" s="313">
        <v>28</v>
      </c>
      <c r="AD50" s="313">
        <v>21</v>
      </c>
      <c r="AE50" s="313">
        <v>22</v>
      </c>
      <c r="AF50" s="313">
        <v>23</v>
      </c>
      <c r="AG50" s="313">
        <v>24</v>
      </c>
      <c r="AH50" s="313">
        <v>25</v>
      </c>
      <c r="AI50" s="313">
        <v>26</v>
      </c>
      <c r="AJ50" s="313">
        <v>27</v>
      </c>
      <c r="AK50" s="313">
        <v>28</v>
      </c>
    </row>
    <row r="51" spans="20:37">
      <c r="T51" s="313" t="s">
        <v>737</v>
      </c>
      <c r="U51" s="317">
        <v>31.1</v>
      </c>
      <c r="V51" s="317">
        <v>31.9</v>
      </c>
      <c r="W51" s="317">
        <v>36.9</v>
      </c>
      <c r="X51" s="317">
        <v>31.7</v>
      </c>
      <c r="Y51" s="317">
        <v>29</v>
      </c>
      <c r="Z51" s="317">
        <f t="shared" ref="Z51:Z63" si="1">ROUND(AI51/$AI$63*100,1)</f>
        <v>30.3</v>
      </c>
      <c r="AA51" s="317">
        <f>ROUND(AJ51/$AJ$63*100,1)</f>
        <v>19.399999999999999</v>
      </c>
      <c r="AB51" s="317">
        <f>ROUND(AK51/$AK$63*100,1)</f>
        <v>18.399999999999999</v>
      </c>
      <c r="AC51" s="313" t="s">
        <v>737</v>
      </c>
      <c r="AD51" s="313">
        <v>519</v>
      </c>
      <c r="AE51" s="313">
        <v>533</v>
      </c>
      <c r="AF51" s="313">
        <v>537</v>
      </c>
      <c r="AG51" s="313">
        <v>528</v>
      </c>
      <c r="AH51" s="313">
        <v>521</v>
      </c>
      <c r="AI51" s="313">
        <v>519</v>
      </c>
      <c r="AJ51" s="313">
        <v>316</v>
      </c>
      <c r="AK51" s="388">
        <v>302</v>
      </c>
    </row>
    <row r="52" spans="20:37">
      <c r="T52" s="313" t="s">
        <v>738</v>
      </c>
      <c r="U52" s="317">
        <v>26.9</v>
      </c>
      <c r="V52" s="317">
        <v>30.4</v>
      </c>
      <c r="W52" s="317">
        <v>27.6</v>
      </c>
      <c r="X52" s="317">
        <v>35.4</v>
      </c>
      <c r="Y52" s="317">
        <v>36.200000000000003</v>
      </c>
      <c r="Z52" s="317">
        <f t="shared" si="1"/>
        <v>34.200000000000003</v>
      </c>
      <c r="AA52" s="317">
        <f>ROUND(AJ52/$AJ$63*100,1)</f>
        <v>36.5</v>
      </c>
      <c r="AB52" s="317">
        <f>ROUND(AK52/$AK$63*100,1)</f>
        <v>35.6</v>
      </c>
      <c r="AC52" s="313" t="s">
        <v>738</v>
      </c>
      <c r="AD52" s="313">
        <v>450</v>
      </c>
      <c r="AE52" s="313">
        <v>508</v>
      </c>
      <c r="AF52" s="313">
        <v>402</v>
      </c>
      <c r="AG52" s="313">
        <v>590</v>
      </c>
      <c r="AH52" s="313">
        <v>650</v>
      </c>
      <c r="AI52" s="313">
        <v>585</v>
      </c>
      <c r="AJ52" s="313">
        <v>595</v>
      </c>
      <c r="AK52" s="388">
        <v>582</v>
      </c>
    </row>
    <row r="53" spans="20:37">
      <c r="T53" s="313" t="s">
        <v>739</v>
      </c>
      <c r="U53" s="317">
        <v>18</v>
      </c>
      <c r="V53" s="317">
        <v>17.600000000000001</v>
      </c>
      <c r="W53" s="317">
        <v>19.600000000000001</v>
      </c>
      <c r="X53" s="317">
        <v>17.399999999999999</v>
      </c>
      <c r="Y53" s="317">
        <v>16.3</v>
      </c>
      <c r="Z53" s="317">
        <f t="shared" si="1"/>
        <v>17.8</v>
      </c>
      <c r="AA53" s="317">
        <f>ROUND(AJ53/$AJ$63*100,1)</f>
        <v>12.3</v>
      </c>
      <c r="AB53" s="317">
        <f>ROUND(AK53/$AK$63*100,1)</f>
        <v>12.6</v>
      </c>
      <c r="AC53" s="313" t="s">
        <v>739</v>
      </c>
      <c r="AD53" s="313">
        <v>301</v>
      </c>
      <c r="AE53" s="313">
        <v>294</v>
      </c>
      <c r="AF53" s="313">
        <v>286</v>
      </c>
      <c r="AG53" s="313">
        <v>289</v>
      </c>
      <c r="AH53" s="313">
        <v>292</v>
      </c>
      <c r="AI53" s="313">
        <v>304</v>
      </c>
      <c r="AJ53" s="313">
        <v>201</v>
      </c>
      <c r="AK53" s="388">
        <v>207</v>
      </c>
    </row>
    <row r="54" spans="20:37">
      <c r="T54" s="313" t="s">
        <v>740</v>
      </c>
      <c r="U54" s="317">
        <v>7.6</v>
      </c>
      <c r="V54" s="317">
        <v>7.3</v>
      </c>
      <c r="W54" s="317">
        <v>6.7</v>
      </c>
      <c r="X54" s="317">
        <v>6.3</v>
      </c>
      <c r="Y54" s="317">
        <v>13.3</v>
      </c>
      <c r="Z54" s="317">
        <f t="shared" si="1"/>
        <v>13.7</v>
      </c>
      <c r="AA54" s="317">
        <f t="shared" ref="AA54:AA63" si="2">ROUND(AJ54/$AJ$63*100,1)</f>
        <v>17.7</v>
      </c>
      <c r="AB54" s="317">
        <f t="shared" ref="AB54:AB63" si="3">ROUND(AK54/$AK$63*100,1)</f>
        <v>9.1999999999999993</v>
      </c>
      <c r="AC54" s="313" t="s">
        <v>740</v>
      </c>
      <c r="AD54" s="313">
        <v>127</v>
      </c>
      <c r="AE54" s="313">
        <v>122</v>
      </c>
      <c r="AF54" s="313">
        <v>98</v>
      </c>
      <c r="AG54" s="313">
        <v>105</v>
      </c>
      <c r="AH54" s="313">
        <v>238</v>
      </c>
      <c r="AI54" s="313">
        <v>235</v>
      </c>
      <c r="AJ54" s="313">
        <v>288</v>
      </c>
      <c r="AK54" s="388">
        <v>151</v>
      </c>
    </row>
    <row r="55" spans="20:37">
      <c r="T55" s="313" t="s">
        <v>741</v>
      </c>
      <c r="U55" s="317">
        <v>4.4000000000000004</v>
      </c>
      <c r="V55" s="317">
        <v>5.0999999999999996</v>
      </c>
      <c r="W55" s="313">
        <v>5.3</v>
      </c>
      <c r="X55" s="317">
        <v>4</v>
      </c>
      <c r="Y55" s="317">
        <v>3.2</v>
      </c>
      <c r="Z55" s="317">
        <f t="shared" si="1"/>
        <v>2.7</v>
      </c>
      <c r="AA55" s="317">
        <f t="shared" si="2"/>
        <v>2.8</v>
      </c>
      <c r="AB55" s="317">
        <f t="shared" si="3"/>
        <v>3.5</v>
      </c>
      <c r="AC55" s="313" t="s">
        <v>741</v>
      </c>
      <c r="AD55" s="313">
        <v>74</v>
      </c>
      <c r="AE55" s="313">
        <v>85</v>
      </c>
      <c r="AF55" s="313">
        <v>77</v>
      </c>
      <c r="AG55" s="313">
        <v>66</v>
      </c>
      <c r="AH55" s="313">
        <v>58</v>
      </c>
      <c r="AI55" s="313">
        <v>46</v>
      </c>
      <c r="AJ55" s="313">
        <v>46</v>
      </c>
      <c r="AK55" s="388">
        <v>58</v>
      </c>
    </row>
    <row r="56" spans="20:37">
      <c r="T56" s="313" t="s">
        <v>742</v>
      </c>
      <c r="U56" s="317">
        <v>0</v>
      </c>
      <c r="V56" s="317">
        <v>0</v>
      </c>
      <c r="W56" s="317">
        <v>0</v>
      </c>
      <c r="X56" s="317">
        <v>0</v>
      </c>
      <c r="Y56" s="317">
        <v>0</v>
      </c>
      <c r="Z56" s="317">
        <f t="shared" si="1"/>
        <v>0</v>
      </c>
      <c r="AA56" s="317">
        <f t="shared" si="2"/>
        <v>0</v>
      </c>
      <c r="AB56" s="317">
        <f t="shared" si="3"/>
        <v>0</v>
      </c>
      <c r="AC56" s="313" t="s">
        <v>742</v>
      </c>
      <c r="AD56" s="313">
        <v>0</v>
      </c>
      <c r="AE56" s="313">
        <v>0</v>
      </c>
      <c r="AF56" s="313">
        <v>0</v>
      </c>
      <c r="AG56" s="313">
        <v>0</v>
      </c>
      <c r="AH56" s="313">
        <v>0</v>
      </c>
      <c r="AI56" s="313">
        <v>0</v>
      </c>
      <c r="AJ56" s="313">
        <v>0</v>
      </c>
      <c r="AK56" s="388">
        <v>0</v>
      </c>
    </row>
    <row r="57" spans="20:37">
      <c r="T57" s="313" t="s">
        <v>743</v>
      </c>
      <c r="U57" s="317">
        <v>0</v>
      </c>
      <c r="V57" s="317">
        <v>0</v>
      </c>
      <c r="W57" s="317">
        <v>0</v>
      </c>
      <c r="X57" s="317">
        <v>0</v>
      </c>
      <c r="Y57" s="317">
        <v>0</v>
      </c>
      <c r="Z57" s="317">
        <f t="shared" si="1"/>
        <v>0</v>
      </c>
      <c r="AA57" s="317">
        <f t="shared" si="2"/>
        <v>0</v>
      </c>
      <c r="AB57" s="317">
        <f t="shared" si="3"/>
        <v>0</v>
      </c>
      <c r="AC57" s="313" t="s">
        <v>743</v>
      </c>
      <c r="AD57" s="313">
        <v>0</v>
      </c>
      <c r="AE57" s="313">
        <v>0</v>
      </c>
      <c r="AF57" s="313">
        <v>0</v>
      </c>
      <c r="AG57" s="313">
        <v>0</v>
      </c>
      <c r="AH57" s="313">
        <v>0</v>
      </c>
      <c r="AI57" s="313">
        <v>0</v>
      </c>
      <c r="AJ57" s="313">
        <v>0</v>
      </c>
      <c r="AK57" s="388">
        <v>0</v>
      </c>
    </row>
    <row r="58" spans="20:37">
      <c r="T58" s="313" t="s">
        <v>744</v>
      </c>
      <c r="U58" s="317">
        <v>0</v>
      </c>
      <c r="V58" s="317">
        <v>0</v>
      </c>
      <c r="W58" s="317">
        <v>0</v>
      </c>
      <c r="X58" s="317">
        <v>0</v>
      </c>
      <c r="Y58" s="317">
        <v>0</v>
      </c>
      <c r="Z58" s="317">
        <f t="shared" si="1"/>
        <v>0</v>
      </c>
      <c r="AA58" s="317">
        <f t="shared" si="2"/>
        <v>0</v>
      </c>
      <c r="AB58" s="317">
        <f t="shared" si="3"/>
        <v>0</v>
      </c>
      <c r="AC58" s="313" t="s">
        <v>744</v>
      </c>
      <c r="AD58" s="313">
        <v>0</v>
      </c>
      <c r="AE58" s="313">
        <v>0</v>
      </c>
      <c r="AF58" s="313">
        <v>0</v>
      </c>
      <c r="AG58" s="313">
        <v>0</v>
      </c>
      <c r="AH58" s="313">
        <v>0</v>
      </c>
      <c r="AI58" s="313">
        <v>0</v>
      </c>
      <c r="AJ58" s="313">
        <v>0</v>
      </c>
      <c r="AK58" s="388">
        <v>0</v>
      </c>
    </row>
    <row r="59" spans="20:37">
      <c r="T59" s="313" t="s">
        <v>745</v>
      </c>
      <c r="U59" s="317">
        <v>0</v>
      </c>
      <c r="V59" s="317">
        <v>0</v>
      </c>
      <c r="W59" s="317">
        <v>0</v>
      </c>
      <c r="X59" s="317">
        <v>0</v>
      </c>
      <c r="Y59" s="317">
        <v>0</v>
      </c>
      <c r="Z59" s="317">
        <f t="shared" si="1"/>
        <v>0</v>
      </c>
      <c r="AA59" s="317">
        <f t="shared" si="2"/>
        <v>9.5</v>
      </c>
      <c r="AB59" s="317">
        <f t="shared" si="3"/>
        <v>0</v>
      </c>
      <c r="AC59" s="313" t="s">
        <v>745</v>
      </c>
      <c r="AD59" s="313">
        <v>0</v>
      </c>
      <c r="AE59" s="313">
        <v>0</v>
      </c>
      <c r="AF59" s="313">
        <v>0</v>
      </c>
      <c r="AG59" s="313">
        <v>0</v>
      </c>
      <c r="AH59" s="313">
        <v>0</v>
      </c>
      <c r="AI59" s="313">
        <v>0</v>
      </c>
      <c r="AJ59" s="313">
        <v>155</v>
      </c>
      <c r="AK59" s="388">
        <v>0</v>
      </c>
    </row>
    <row r="60" spans="20:37">
      <c r="T60" s="313" t="s">
        <v>746</v>
      </c>
      <c r="U60" s="317">
        <v>1</v>
      </c>
      <c r="V60" s="317">
        <v>1.1000000000000001</v>
      </c>
      <c r="W60" s="317">
        <v>0</v>
      </c>
      <c r="X60" s="317">
        <v>1.5</v>
      </c>
      <c r="Y60" s="317">
        <v>0.8</v>
      </c>
      <c r="Z60" s="317">
        <f t="shared" si="1"/>
        <v>0.3</v>
      </c>
      <c r="AA60" s="317">
        <f t="shared" si="2"/>
        <v>0.2</v>
      </c>
      <c r="AB60" s="317">
        <f t="shared" si="3"/>
        <v>0.2</v>
      </c>
      <c r="AC60" s="313" t="s">
        <v>746</v>
      </c>
      <c r="AD60" s="313">
        <v>17</v>
      </c>
      <c r="AE60" s="313">
        <v>19</v>
      </c>
      <c r="AF60" s="313">
        <v>0</v>
      </c>
      <c r="AG60" s="313">
        <v>25</v>
      </c>
      <c r="AH60" s="313">
        <v>15</v>
      </c>
      <c r="AI60" s="313">
        <v>5</v>
      </c>
      <c r="AJ60" s="313">
        <v>4</v>
      </c>
      <c r="AK60" s="388">
        <v>4</v>
      </c>
    </row>
    <row r="61" spans="20:37">
      <c r="T61" s="313" t="s">
        <v>747</v>
      </c>
      <c r="U61" s="317">
        <v>0.2</v>
      </c>
      <c r="V61" s="317">
        <v>0.2</v>
      </c>
      <c r="W61" s="317">
        <v>0.2</v>
      </c>
      <c r="X61" s="317">
        <v>0</v>
      </c>
      <c r="Y61" s="317">
        <v>0</v>
      </c>
      <c r="Z61" s="317">
        <f t="shared" si="1"/>
        <v>0</v>
      </c>
      <c r="AA61" s="317">
        <f t="shared" si="2"/>
        <v>0</v>
      </c>
      <c r="AB61" s="317">
        <f t="shared" si="3"/>
        <v>0</v>
      </c>
      <c r="AC61" s="313" t="s">
        <v>747</v>
      </c>
      <c r="AD61" s="313">
        <v>4</v>
      </c>
      <c r="AE61" s="313">
        <v>3</v>
      </c>
      <c r="AF61" s="313">
        <v>3</v>
      </c>
      <c r="AG61" s="313">
        <v>0</v>
      </c>
      <c r="AH61" s="313">
        <v>0</v>
      </c>
      <c r="AI61" s="313">
        <v>0</v>
      </c>
      <c r="AJ61" s="313">
        <v>0</v>
      </c>
      <c r="AK61" s="388">
        <v>0</v>
      </c>
    </row>
    <row r="62" spans="20:37">
      <c r="T62" s="313" t="s">
        <v>748</v>
      </c>
      <c r="U62" s="317">
        <v>4.9000000000000004</v>
      </c>
      <c r="V62" s="317">
        <v>6.3</v>
      </c>
      <c r="W62" s="317">
        <v>3.6</v>
      </c>
      <c r="X62" s="317">
        <v>3.7</v>
      </c>
      <c r="Y62" s="317">
        <v>1.1000000000000001</v>
      </c>
      <c r="Z62" s="317">
        <f t="shared" si="1"/>
        <v>1.1000000000000001</v>
      </c>
      <c r="AA62" s="317">
        <f t="shared" si="2"/>
        <v>1.6</v>
      </c>
      <c r="AB62" s="317">
        <f t="shared" si="3"/>
        <v>20.3</v>
      </c>
      <c r="AC62" s="313" t="s">
        <v>748</v>
      </c>
      <c r="AD62" s="313">
        <v>82</v>
      </c>
      <c r="AE62" s="313">
        <v>106</v>
      </c>
      <c r="AF62" s="313">
        <v>53</v>
      </c>
      <c r="AG62" s="313">
        <v>62</v>
      </c>
      <c r="AH62" s="313">
        <v>20</v>
      </c>
      <c r="AI62" s="313">
        <v>18</v>
      </c>
      <c r="AJ62" s="313">
        <v>26</v>
      </c>
      <c r="AK62" s="388">
        <v>333</v>
      </c>
    </row>
    <row r="63" spans="20:37">
      <c r="T63" s="313" t="s">
        <v>438</v>
      </c>
      <c r="U63" s="317">
        <v>94.100000000000009</v>
      </c>
      <c r="V63" s="317">
        <v>99.899999999999991</v>
      </c>
      <c r="W63" s="317">
        <v>99.899999999999991</v>
      </c>
      <c r="X63" s="317">
        <v>100</v>
      </c>
      <c r="Y63" s="317">
        <v>100</v>
      </c>
      <c r="Z63" s="317">
        <f t="shared" si="1"/>
        <v>100</v>
      </c>
      <c r="AA63" s="317">
        <f t="shared" si="2"/>
        <v>100</v>
      </c>
      <c r="AB63" s="317">
        <f t="shared" si="3"/>
        <v>100</v>
      </c>
      <c r="AC63" s="313" t="s">
        <v>749</v>
      </c>
      <c r="AD63" s="313">
        <v>1574</v>
      </c>
      <c r="AE63" s="313">
        <v>1670</v>
      </c>
      <c r="AF63" s="313">
        <v>1456</v>
      </c>
      <c r="AG63" s="313">
        <f>SUM(AG51:AG62)</f>
        <v>1665</v>
      </c>
      <c r="AH63" s="313">
        <f>SUM(AH51:AH62)</f>
        <v>1794</v>
      </c>
      <c r="AI63" s="313">
        <f>SUM(AI51:AI62)</f>
        <v>1712</v>
      </c>
      <c r="AJ63" s="313">
        <f>SUM(AJ51:AJ62)</f>
        <v>1631</v>
      </c>
      <c r="AK63" s="388">
        <f>SUM(AK51:AK62)</f>
        <v>1637</v>
      </c>
    </row>
    <row r="64" spans="20:37">
      <c r="U64" s="317"/>
      <c r="AB64" s="317"/>
    </row>
    <row r="67" spans="4:4">
      <c r="D67" s="359" t="s">
        <v>750</v>
      </c>
    </row>
  </sheetData>
  <mergeCells count="1">
    <mergeCell ref="F1:H1"/>
  </mergeCells>
  <phoneticPr fontId="2"/>
  <pageMargins left="0.70866141732283472" right="0.70866141732283472" top="0.74803149606299213" bottom="0.74803149606299213" header="0.31496062992125984" footer="0.31496062992125984"/>
  <pageSetup paperSize="9" scale="83"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66"/>
  <sheetViews>
    <sheetView showGridLines="0" showWhiteSpace="0" zoomScaleNormal="100" zoomScaleSheetLayoutView="100" zoomScalePageLayoutView="80" workbookViewId="0">
      <selection activeCell="A2" sqref="A2"/>
    </sheetView>
  </sheetViews>
  <sheetFormatPr defaultColWidth="9" defaultRowHeight="13.5"/>
  <cols>
    <col min="1" max="1" width="6.875" style="165" customWidth="1"/>
    <col min="2" max="2" width="4.375" style="165" customWidth="1"/>
    <col min="3" max="3" width="5.625" style="165" customWidth="1"/>
    <col min="4" max="4" width="7.625" style="165" customWidth="1"/>
    <col min="5" max="5" width="5.625" style="165" customWidth="1"/>
    <col min="6" max="6" width="9.25" style="165" bestFit="1" customWidth="1"/>
    <col min="7" max="7" width="7.125" style="165" customWidth="1"/>
    <col min="8" max="8" width="9.25" style="165" bestFit="1" customWidth="1"/>
    <col min="9" max="9" width="7.125" style="165" customWidth="1"/>
    <col min="10" max="10" width="9.125" style="165" customWidth="1"/>
    <col min="11" max="11" width="6.625" style="165" customWidth="1"/>
    <col min="12" max="12" width="8.625" style="165" customWidth="1"/>
    <col min="13" max="13" width="7.125" style="165" customWidth="1"/>
    <col min="14" max="14" width="7.625" style="165" customWidth="1"/>
    <col min="15" max="15" width="7.125" style="165" customWidth="1"/>
    <col min="16" max="16" width="8.625" style="165" customWidth="1"/>
    <col min="17" max="16384" width="9" style="165"/>
  </cols>
  <sheetData>
    <row r="1" spans="1:16" s="158" customFormat="1" ht="25.5" customHeight="1">
      <c r="A1" s="22" t="s">
        <v>137</v>
      </c>
    </row>
    <row r="2" spans="1:16" s="158" customFormat="1" ht="21" customHeight="1">
      <c r="A2" s="159"/>
    </row>
    <row r="3" spans="1:16" s="161" customFormat="1" ht="40.5" customHeight="1">
      <c r="A3" s="444" t="s">
        <v>144</v>
      </c>
      <c r="B3" s="444"/>
      <c r="C3" s="444"/>
      <c r="D3" s="444"/>
      <c r="E3" s="444"/>
      <c r="F3" s="444"/>
      <c r="G3" s="444"/>
      <c r="H3" s="444"/>
      <c r="I3" s="444"/>
      <c r="J3" s="444"/>
      <c r="K3" s="444"/>
      <c r="L3" s="444"/>
      <c r="M3" s="444"/>
      <c r="N3" s="444"/>
      <c r="O3" s="160"/>
      <c r="P3" s="160"/>
    </row>
    <row r="4" spans="1:16" s="161" customFormat="1" ht="30" customHeight="1">
      <c r="A4" s="445" t="s">
        <v>165</v>
      </c>
      <c r="B4" s="446"/>
      <c r="C4" s="451" t="s">
        <v>42</v>
      </c>
      <c r="D4" s="446"/>
      <c r="E4" s="451" t="s">
        <v>43</v>
      </c>
      <c r="F4" s="446"/>
      <c r="G4" s="451" t="s">
        <v>138</v>
      </c>
      <c r="H4" s="446"/>
      <c r="I4" s="451" t="s">
        <v>138</v>
      </c>
      <c r="J4" s="446"/>
      <c r="K4" s="451" t="s">
        <v>141</v>
      </c>
      <c r="L4" s="446"/>
      <c r="M4" s="451" t="s">
        <v>115</v>
      </c>
      <c r="N4" s="446"/>
      <c r="O4" s="451" t="s">
        <v>142</v>
      </c>
      <c r="P4" s="445"/>
    </row>
    <row r="5" spans="1:16" s="161" customFormat="1" ht="30" customHeight="1">
      <c r="A5" s="447"/>
      <c r="B5" s="448"/>
      <c r="C5" s="29"/>
      <c r="D5" s="30"/>
      <c r="E5" s="465" t="s">
        <v>114</v>
      </c>
      <c r="F5" s="448"/>
      <c r="G5" s="465" t="s">
        <v>114</v>
      </c>
      <c r="H5" s="448"/>
      <c r="I5" s="465" t="s">
        <v>139</v>
      </c>
      <c r="J5" s="448"/>
      <c r="K5" s="465" t="s">
        <v>140</v>
      </c>
      <c r="L5" s="448"/>
      <c r="M5" s="452" t="s">
        <v>161</v>
      </c>
      <c r="N5" s="453"/>
      <c r="O5" s="465" t="s">
        <v>143</v>
      </c>
      <c r="P5" s="447"/>
    </row>
    <row r="6" spans="1:16" s="161" customFormat="1" ht="22.5" customHeight="1">
      <c r="A6" s="447"/>
      <c r="B6" s="448"/>
      <c r="C6" s="29"/>
      <c r="D6" s="32" t="s">
        <v>45</v>
      </c>
      <c r="E6" s="29"/>
      <c r="F6" s="32" t="s">
        <v>45</v>
      </c>
      <c r="G6" s="30"/>
      <c r="H6" s="27" t="s">
        <v>45</v>
      </c>
      <c r="I6" s="29"/>
      <c r="J6" s="32" t="s">
        <v>45</v>
      </c>
      <c r="K6" s="30"/>
      <c r="L6" s="32" t="s">
        <v>45</v>
      </c>
      <c r="M6" s="471" t="s">
        <v>155</v>
      </c>
      <c r="N6" s="32" t="s">
        <v>45</v>
      </c>
      <c r="O6" s="30"/>
      <c r="P6" s="27" t="s">
        <v>45</v>
      </c>
    </row>
    <row r="7" spans="1:16" s="161" customFormat="1" ht="22.5" customHeight="1">
      <c r="A7" s="449"/>
      <c r="B7" s="450"/>
      <c r="C7" s="33"/>
      <c r="D7" s="34" t="s">
        <v>91</v>
      </c>
      <c r="E7" s="33"/>
      <c r="F7" s="34" t="s">
        <v>92</v>
      </c>
      <c r="G7" s="108"/>
      <c r="H7" s="35" t="s">
        <v>92</v>
      </c>
      <c r="I7" s="33"/>
      <c r="J7" s="34" t="s">
        <v>92</v>
      </c>
      <c r="K7" s="108"/>
      <c r="L7" s="34" t="s">
        <v>92</v>
      </c>
      <c r="M7" s="472"/>
      <c r="N7" s="34" t="s">
        <v>91</v>
      </c>
      <c r="O7" s="108"/>
      <c r="P7" s="35" t="s">
        <v>91</v>
      </c>
    </row>
    <row r="8" spans="1:16" s="161" customFormat="1" ht="24" customHeight="1">
      <c r="A8" s="20"/>
      <c r="B8" s="20"/>
      <c r="C8" s="162" t="s">
        <v>46</v>
      </c>
      <c r="D8" s="163" t="s">
        <v>46</v>
      </c>
      <c r="E8" s="164" t="s">
        <v>47</v>
      </c>
      <c r="F8" s="164" t="s">
        <v>48</v>
      </c>
      <c r="G8" s="164" t="s">
        <v>49</v>
      </c>
      <c r="H8" s="164" t="s">
        <v>148</v>
      </c>
      <c r="I8" s="164" t="s">
        <v>49</v>
      </c>
      <c r="J8" s="164" t="s">
        <v>148</v>
      </c>
      <c r="K8" s="164" t="s">
        <v>49</v>
      </c>
      <c r="L8" s="164" t="s">
        <v>148</v>
      </c>
      <c r="M8" s="164" t="s">
        <v>49</v>
      </c>
      <c r="N8" s="164" t="s">
        <v>49</v>
      </c>
      <c r="O8" s="164" t="s">
        <v>49</v>
      </c>
      <c r="P8" s="164" t="s">
        <v>49</v>
      </c>
    </row>
    <row r="9" spans="1:16" s="161" customFormat="1" ht="24" customHeight="1">
      <c r="A9" s="20" t="s">
        <v>153</v>
      </c>
      <c r="B9" s="166">
        <v>23</v>
      </c>
      <c r="C9" s="162">
        <v>2</v>
      </c>
      <c r="D9" s="167" t="s">
        <v>50</v>
      </c>
      <c r="E9" s="167">
        <v>19</v>
      </c>
      <c r="F9" s="239" t="s">
        <v>50</v>
      </c>
      <c r="G9" s="167">
        <v>569</v>
      </c>
      <c r="H9" s="168">
        <v>25.9</v>
      </c>
      <c r="I9" s="167">
        <v>579</v>
      </c>
      <c r="J9" s="168">
        <v>29.2</v>
      </c>
      <c r="K9" s="167">
        <v>99</v>
      </c>
      <c r="L9" s="168">
        <v>13.8</v>
      </c>
      <c r="M9" s="167">
        <v>29.9</v>
      </c>
      <c r="N9" s="168">
        <v>6.1</v>
      </c>
      <c r="O9" s="167">
        <v>11.6</v>
      </c>
      <c r="P9" s="168">
        <v>1.3</v>
      </c>
    </row>
    <row r="10" spans="1:16" ht="24" customHeight="1">
      <c r="A10" s="169"/>
      <c r="B10" s="166">
        <v>24</v>
      </c>
      <c r="C10" s="162">
        <v>2</v>
      </c>
      <c r="D10" s="167" t="s">
        <v>50</v>
      </c>
      <c r="E10" s="167">
        <v>18</v>
      </c>
      <c r="F10" s="167">
        <v>-5.3</v>
      </c>
      <c r="G10" s="167">
        <v>554</v>
      </c>
      <c r="H10" s="168">
        <v>-2.6</v>
      </c>
      <c r="I10" s="167">
        <v>553</v>
      </c>
      <c r="J10" s="168">
        <v>-4.5</v>
      </c>
      <c r="K10" s="167">
        <v>96</v>
      </c>
      <c r="L10" s="168">
        <v>-3</v>
      </c>
      <c r="M10" s="167">
        <v>30.8</v>
      </c>
      <c r="N10" s="168">
        <v>0.90000000000000213</v>
      </c>
      <c r="O10" s="167">
        <v>11.5</v>
      </c>
      <c r="P10" s="168">
        <v>-9.9999999999999645E-2</v>
      </c>
    </row>
    <row r="11" spans="1:16" ht="24" customHeight="1">
      <c r="A11" s="169"/>
      <c r="B11" s="166">
        <v>25</v>
      </c>
      <c r="C11" s="162">
        <v>2</v>
      </c>
      <c r="D11" s="167" t="s">
        <v>50</v>
      </c>
      <c r="E11" s="167">
        <v>17</v>
      </c>
      <c r="F11" s="168">
        <v>-5.6</v>
      </c>
      <c r="G11" s="167">
        <v>539</v>
      </c>
      <c r="H11" s="168">
        <v>-2.7</v>
      </c>
      <c r="I11" s="167">
        <v>514</v>
      </c>
      <c r="J11" s="168">
        <v>-7.1</v>
      </c>
      <c r="K11" s="167">
        <v>91</v>
      </c>
      <c r="L11" s="170">
        <v>-5.2</v>
      </c>
      <c r="M11" s="167">
        <v>31.7</v>
      </c>
      <c r="N11" s="168">
        <v>0.9</v>
      </c>
      <c r="O11" s="167">
        <v>11.6</v>
      </c>
      <c r="P11" s="168">
        <v>0.1</v>
      </c>
    </row>
    <row r="12" spans="1:16" ht="24" customHeight="1">
      <c r="A12" s="169"/>
      <c r="B12" s="166">
        <v>26</v>
      </c>
      <c r="C12" s="162">
        <v>2</v>
      </c>
      <c r="D12" s="183" t="s">
        <v>50</v>
      </c>
      <c r="E12" s="171">
        <v>17</v>
      </c>
      <c r="F12" s="168" t="s">
        <v>50</v>
      </c>
      <c r="G12" s="171">
        <v>540</v>
      </c>
      <c r="H12" s="168">
        <v>0.2</v>
      </c>
      <c r="I12" s="171">
        <v>484</v>
      </c>
      <c r="J12" s="168">
        <v>-5.8</v>
      </c>
      <c r="K12" s="171">
        <v>83</v>
      </c>
      <c r="L12" s="170">
        <v>-8.8000000000000007</v>
      </c>
      <c r="M12" s="167">
        <v>31.8</v>
      </c>
      <c r="N12" s="168">
        <v>0.10000000000000142</v>
      </c>
      <c r="O12" s="167">
        <v>12.3</v>
      </c>
      <c r="P12" s="168">
        <v>0.72857142857142954</v>
      </c>
    </row>
    <row r="13" spans="1:16" ht="24" customHeight="1">
      <c r="A13" s="169"/>
      <c r="B13" s="166">
        <v>27</v>
      </c>
      <c r="C13" s="162">
        <v>2</v>
      </c>
      <c r="D13" s="183" t="s">
        <v>50</v>
      </c>
      <c r="E13" s="171">
        <v>17</v>
      </c>
      <c r="F13" s="183" t="s">
        <v>50</v>
      </c>
      <c r="G13" s="171">
        <v>538</v>
      </c>
      <c r="H13" s="168">
        <v>-0.4</v>
      </c>
      <c r="I13" s="171">
        <v>497</v>
      </c>
      <c r="J13" s="168">
        <v>2.7</v>
      </c>
      <c r="K13" s="171">
        <v>85</v>
      </c>
      <c r="L13" s="170">
        <v>2.4</v>
      </c>
      <c r="M13" s="167">
        <v>31.6</v>
      </c>
      <c r="N13" s="168">
        <v>-0.19999999999999929</v>
      </c>
      <c r="O13" s="184">
        <v>12.2</v>
      </c>
      <c r="P13" s="168">
        <v>-0.10000000000000142</v>
      </c>
    </row>
    <row r="14" spans="1:16" ht="24" customHeight="1">
      <c r="A14" s="169"/>
      <c r="B14" s="166"/>
      <c r="C14" s="172"/>
      <c r="D14" s="167"/>
      <c r="E14" s="173"/>
      <c r="F14" s="174"/>
      <c r="G14" s="175"/>
      <c r="H14" s="167"/>
      <c r="I14" s="175"/>
      <c r="J14" s="167"/>
      <c r="K14" s="175"/>
      <c r="L14" s="167"/>
      <c r="M14" s="169"/>
      <c r="N14" s="167"/>
      <c r="O14" s="169"/>
      <c r="P14" s="167"/>
    </row>
    <row r="15" spans="1:16" ht="24" customHeight="1">
      <c r="A15" s="176"/>
      <c r="B15" s="281">
        <v>28</v>
      </c>
      <c r="C15" s="218">
        <f>SUM(C16:C18)</f>
        <v>2</v>
      </c>
      <c r="D15" s="167" t="s">
        <v>50</v>
      </c>
      <c r="E15" s="219">
        <f>SUM(E16:E18)</f>
        <v>18</v>
      </c>
      <c r="F15" s="221">
        <v>5.9</v>
      </c>
      <c r="G15" s="219">
        <f>SUM(G16:G18)</f>
        <v>550</v>
      </c>
      <c r="H15" s="220">
        <v>2.2000000000000002</v>
      </c>
      <c r="I15" s="219">
        <f>SUM(I16:I18)</f>
        <v>486</v>
      </c>
      <c r="J15" s="220">
        <v>-2.2000000000000002</v>
      </c>
      <c r="K15" s="219">
        <f>SUM(K16:K18)</f>
        <v>94</v>
      </c>
      <c r="L15" s="220">
        <v>10.6</v>
      </c>
      <c r="M15" s="221">
        <f>ROUND(G15/E15,1)</f>
        <v>30.6</v>
      </c>
      <c r="N15" s="220">
        <v>-1</v>
      </c>
      <c r="O15" s="300">
        <f>ROUND((G15+I15)/K15,1)</f>
        <v>11</v>
      </c>
      <c r="P15" s="220">
        <v>-1.2</v>
      </c>
    </row>
    <row r="16" spans="1:16" ht="24" customHeight="1">
      <c r="A16" s="30" t="s">
        <v>110</v>
      </c>
      <c r="B16" s="28" t="s">
        <v>111</v>
      </c>
      <c r="C16" s="222" t="s">
        <v>50</v>
      </c>
      <c r="D16" s="167" t="s">
        <v>50</v>
      </c>
      <c r="E16" s="167" t="s">
        <v>50</v>
      </c>
      <c r="F16" s="167" t="s">
        <v>50</v>
      </c>
      <c r="G16" s="167" t="s">
        <v>50</v>
      </c>
      <c r="H16" s="167" t="s">
        <v>50</v>
      </c>
      <c r="I16" s="167" t="s">
        <v>50</v>
      </c>
      <c r="J16" s="167" t="s">
        <v>50</v>
      </c>
      <c r="K16" s="167" t="s">
        <v>50</v>
      </c>
      <c r="L16" s="167" t="s">
        <v>50</v>
      </c>
      <c r="M16" s="167" t="s">
        <v>50</v>
      </c>
      <c r="N16" s="168" t="s">
        <v>50</v>
      </c>
      <c r="O16" s="167" t="s">
        <v>50</v>
      </c>
      <c r="P16" s="168" t="s">
        <v>50</v>
      </c>
    </row>
    <row r="17" spans="1:16" ht="24" customHeight="1">
      <c r="A17" s="107" t="s">
        <v>112</v>
      </c>
      <c r="B17" s="28" t="s">
        <v>111</v>
      </c>
      <c r="C17" s="222">
        <v>1</v>
      </c>
      <c r="D17" s="223" t="s">
        <v>50</v>
      </c>
      <c r="E17" s="167">
        <v>12</v>
      </c>
      <c r="F17" s="223" t="s">
        <v>50</v>
      </c>
      <c r="G17" s="167">
        <v>417</v>
      </c>
      <c r="H17" s="168">
        <v>0.2</v>
      </c>
      <c r="I17" s="167">
        <v>396</v>
      </c>
      <c r="J17" s="168">
        <v>-2.7</v>
      </c>
      <c r="K17" s="167">
        <v>62</v>
      </c>
      <c r="L17" s="168">
        <v>6.9</v>
      </c>
      <c r="M17" s="224">
        <f>ROUND(G17/E17,1)</f>
        <v>34.799999999999997</v>
      </c>
      <c r="N17" s="168">
        <v>0.10000000000000142</v>
      </c>
      <c r="O17" s="225">
        <f>ROUND((G17+I17)/K17,1)</f>
        <v>13.1</v>
      </c>
      <c r="P17" s="168">
        <v>-1.1000000000000001</v>
      </c>
    </row>
    <row r="18" spans="1:16" ht="24" customHeight="1">
      <c r="A18" s="24" t="s">
        <v>113</v>
      </c>
      <c r="B18" s="185" t="s">
        <v>111</v>
      </c>
      <c r="C18" s="226">
        <v>1</v>
      </c>
      <c r="D18" s="227" t="s">
        <v>50</v>
      </c>
      <c r="E18" s="228">
        <v>6</v>
      </c>
      <c r="F18" s="301">
        <v>20</v>
      </c>
      <c r="G18" s="228">
        <v>133</v>
      </c>
      <c r="H18" s="229">
        <v>9</v>
      </c>
      <c r="I18" s="228">
        <v>90</v>
      </c>
      <c r="J18" s="229" t="s">
        <v>50</v>
      </c>
      <c r="K18" s="228">
        <v>32</v>
      </c>
      <c r="L18" s="229">
        <v>18.5</v>
      </c>
      <c r="M18" s="230">
        <f>ROUND(G18/E18,1)</f>
        <v>22.2</v>
      </c>
      <c r="N18" s="229">
        <v>-2.2000000000000002</v>
      </c>
      <c r="O18" s="231">
        <f>ROUND((G18+I18)/K18,1)</f>
        <v>7</v>
      </c>
      <c r="P18" s="229">
        <v>-0.9</v>
      </c>
    </row>
    <row r="19" spans="1:16" ht="21" customHeight="1">
      <c r="A19" s="58"/>
      <c r="B19" s="69"/>
      <c r="C19" s="282"/>
      <c r="D19" s="283"/>
      <c r="E19" s="284"/>
      <c r="F19" s="285"/>
      <c r="G19" s="284"/>
      <c r="H19" s="285"/>
      <c r="I19" s="284"/>
      <c r="J19" s="285"/>
      <c r="K19" s="284"/>
      <c r="L19" s="285"/>
      <c r="M19" s="286"/>
      <c r="N19" s="285"/>
      <c r="O19" s="282"/>
      <c r="P19" s="285"/>
    </row>
    <row r="20" spans="1:16" ht="21" customHeight="1">
      <c r="A20" s="58"/>
      <c r="B20" s="69"/>
      <c r="C20" s="282"/>
      <c r="D20" s="283"/>
      <c r="E20" s="284"/>
      <c r="F20" s="285"/>
      <c r="G20" s="284"/>
      <c r="H20" s="285"/>
      <c r="I20" s="284"/>
      <c r="J20" s="285"/>
      <c r="K20" s="284"/>
      <c r="L20" s="285"/>
      <c r="M20" s="286"/>
      <c r="N20" s="285"/>
      <c r="O20" s="282"/>
      <c r="P20" s="285"/>
    </row>
    <row r="21" spans="1:16" s="20" customFormat="1" ht="21" customHeight="1">
      <c r="A21" s="177" t="s">
        <v>308</v>
      </c>
    </row>
    <row r="22" spans="1:16" s="20" customFormat="1" ht="21" customHeight="1">
      <c r="A22" s="20" t="s">
        <v>167</v>
      </c>
    </row>
    <row r="23" spans="1:16" s="20" customFormat="1" ht="21" customHeight="1">
      <c r="G23" s="178"/>
      <c r="H23" s="179"/>
      <c r="I23" s="179"/>
      <c r="J23" s="179"/>
      <c r="K23" s="180"/>
      <c r="L23" s="179"/>
      <c r="M23" s="179"/>
      <c r="N23" s="179"/>
      <c r="O23" s="179"/>
    </row>
    <row r="24" spans="1:16" s="20" customFormat="1" ht="21" customHeight="1">
      <c r="A24" s="177" t="s">
        <v>309</v>
      </c>
      <c r="G24" s="179"/>
      <c r="H24" s="179"/>
      <c r="I24" s="179"/>
      <c r="J24" s="179"/>
      <c r="K24" s="179"/>
      <c r="L24" s="179"/>
      <c r="M24" s="179"/>
      <c r="N24" s="179"/>
      <c r="O24" s="179"/>
    </row>
    <row r="25" spans="1:16" s="20" customFormat="1" ht="21" customHeight="1">
      <c r="A25" s="19" t="s">
        <v>249</v>
      </c>
    </row>
    <row r="26" spans="1:16" s="17" customFormat="1" ht="21" customHeight="1">
      <c r="A26" s="9" t="s">
        <v>250</v>
      </c>
      <c r="B26" s="9"/>
      <c r="C26" s="9"/>
      <c r="D26" s="9"/>
      <c r="E26" s="9"/>
      <c r="F26" s="9"/>
      <c r="G26" s="9"/>
      <c r="H26" s="9"/>
      <c r="I26" s="9"/>
      <c r="J26" s="9"/>
      <c r="K26" s="9"/>
      <c r="L26" s="9"/>
      <c r="M26" s="9"/>
      <c r="N26" s="9"/>
      <c r="O26" s="9"/>
      <c r="P26" s="9"/>
    </row>
    <row r="27" spans="1:16" s="20" customFormat="1" ht="21" customHeight="1">
      <c r="G27" s="178"/>
      <c r="H27" s="179"/>
      <c r="I27" s="179"/>
      <c r="J27" s="179"/>
      <c r="K27" s="180"/>
      <c r="L27" s="179"/>
      <c r="M27" s="179"/>
      <c r="N27" s="179"/>
      <c r="O27" s="179"/>
    </row>
    <row r="28" spans="1:16" s="20" customFormat="1" ht="21" customHeight="1">
      <c r="A28" s="177" t="s">
        <v>310</v>
      </c>
      <c r="H28" s="179"/>
      <c r="I28" s="179"/>
      <c r="J28" s="179"/>
      <c r="K28" s="179"/>
      <c r="L28" s="179"/>
      <c r="M28" s="179"/>
      <c r="N28" s="179"/>
      <c r="O28" s="179"/>
    </row>
    <row r="29" spans="1:16" s="298" customFormat="1" ht="21" customHeight="1">
      <c r="A29" s="297" t="s">
        <v>277</v>
      </c>
    </row>
    <row r="30" spans="1:16" s="298" customFormat="1" ht="21" customHeight="1">
      <c r="A30" s="297" t="s">
        <v>254</v>
      </c>
    </row>
    <row r="31" spans="1:16" s="299" customFormat="1" ht="21" customHeight="1">
      <c r="A31" s="298" t="s">
        <v>251</v>
      </c>
      <c r="B31" s="298"/>
      <c r="C31" s="298"/>
      <c r="D31" s="298"/>
      <c r="E31" s="298"/>
      <c r="F31" s="298"/>
      <c r="G31" s="298"/>
      <c r="H31" s="298"/>
      <c r="I31" s="298"/>
      <c r="J31" s="298"/>
      <c r="K31" s="298"/>
      <c r="L31" s="298"/>
      <c r="M31" s="298"/>
      <c r="N31" s="298"/>
      <c r="O31" s="298"/>
      <c r="P31" s="298"/>
    </row>
    <row r="32" spans="1:16" s="299" customFormat="1" ht="21" customHeight="1">
      <c r="A32" s="298" t="s">
        <v>252</v>
      </c>
      <c r="B32" s="298"/>
      <c r="C32" s="298"/>
      <c r="D32" s="298"/>
      <c r="E32" s="298"/>
      <c r="F32" s="298"/>
      <c r="G32" s="298"/>
      <c r="H32" s="298"/>
      <c r="I32" s="298"/>
      <c r="J32" s="298"/>
      <c r="K32" s="298"/>
      <c r="L32" s="298"/>
      <c r="M32" s="298"/>
      <c r="N32" s="298"/>
      <c r="O32" s="298"/>
      <c r="P32" s="298"/>
    </row>
    <row r="33" spans="1:16" s="20" customFormat="1" ht="21" customHeight="1">
      <c r="A33" s="19"/>
    </row>
    <row r="34" spans="1:16" s="20" customFormat="1" ht="21" customHeight="1">
      <c r="A34" s="177" t="s">
        <v>311</v>
      </c>
    </row>
    <row r="35" spans="1:16" s="20" customFormat="1" ht="21" customHeight="1">
      <c r="A35" s="20" t="s">
        <v>253</v>
      </c>
    </row>
    <row r="36" spans="1:16" s="17" customFormat="1" ht="21" customHeight="1">
      <c r="A36" s="9" t="s">
        <v>255</v>
      </c>
      <c r="B36" s="9"/>
      <c r="C36" s="9"/>
      <c r="D36" s="9"/>
      <c r="E36" s="9"/>
      <c r="F36" s="9"/>
      <c r="G36" s="9"/>
      <c r="H36" s="9"/>
      <c r="I36" s="9"/>
      <c r="J36" s="9"/>
      <c r="K36" s="9"/>
      <c r="L36" s="9"/>
      <c r="M36" s="9"/>
      <c r="N36" s="9"/>
      <c r="O36" s="9"/>
      <c r="P36" s="9"/>
    </row>
    <row r="37" spans="1:16" s="17" customFormat="1" ht="21" customHeight="1">
      <c r="A37" s="9"/>
      <c r="B37" s="9"/>
      <c r="C37" s="9"/>
      <c r="D37" s="9"/>
      <c r="E37" s="9"/>
      <c r="F37" s="9"/>
      <c r="G37" s="9"/>
      <c r="H37" s="9"/>
      <c r="I37" s="9"/>
      <c r="J37" s="9"/>
      <c r="K37" s="9"/>
      <c r="L37" s="9"/>
      <c r="M37" s="9"/>
      <c r="N37" s="9"/>
      <c r="O37" s="9"/>
      <c r="P37" s="9"/>
    </row>
    <row r="39" spans="1:16">
      <c r="A39" s="17"/>
      <c r="B39" s="17"/>
      <c r="C39" s="17"/>
      <c r="D39" s="17"/>
      <c r="E39" s="17"/>
      <c r="F39" s="17"/>
      <c r="G39" s="17"/>
      <c r="H39" s="17"/>
      <c r="I39" s="17"/>
      <c r="J39" s="17"/>
      <c r="K39" s="17"/>
      <c r="L39" s="17"/>
      <c r="M39" s="17"/>
      <c r="N39" s="17"/>
      <c r="O39" s="17"/>
    </row>
    <row r="40" spans="1:16">
      <c r="A40" s="17"/>
      <c r="B40" s="17"/>
      <c r="C40" s="17"/>
      <c r="D40" s="17"/>
      <c r="E40" s="17"/>
      <c r="F40" s="17"/>
      <c r="G40" s="17"/>
      <c r="H40" s="17"/>
      <c r="I40" s="17"/>
      <c r="J40" s="17"/>
      <c r="K40" s="17"/>
      <c r="L40" s="17"/>
      <c r="M40" s="17"/>
      <c r="N40" s="17"/>
      <c r="O40" s="17"/>
    </row>
    <row r="41" spans="1:16">
      <c r="A41" s="17"/>
      <c r="B41" s="17"/>
      <c r="C41" s="17"/>
      <c r="D41" s="17"/>
      <c r="E41" s="17"/>
      <c r="F41" s="17"/>
      <c r="G41" s="17"/>
      <c r="H41" s="17"/>
      <c r="I41" s="17"/>
      <c r="J41" s="17"/>
      <c r="K41" s="17"/>
      <c r="L41" s="17"/>
      <c r="M41" s="17"/>
      <c r="N41" s="17"/>
      <c r="O41" s="17"/>
    </row>
    <row r="42" spans="1:16">
      <c r="A42" s="17"/>
      <c r="B42" s="17"/>
      <c r="C42" s="17"/>
      <c r="D42" s="17"/>
      <c r="E42" s="17"/>
      <c r="F42" s="17"/>
      <c r="G42" s="17"/>
      <c r="H42" s="17"/>
      <c r="I42" s="17"/>
      <c r="J42" s="17"/>
      <c r="K42" s="17"/>
      <c r="L42" s="17"/>
      <c r="M42" s="17"/>
      <c r="N42" s="17"/>
      <c r="O42" s="17"/>
    </row>
    <row r="43" spans="1:16" ht="14.25" customHeight="1">
      <c r="A43" s="17"/>
      <c r="B43" s="17"/>
      <c r="C43" s="17"/>
      <c r="D43" s="17"/>
      <c r="E43" s="17"/>
      <c r="F43" s="17"/>
      <c r="G43" s="17"/>
      <c r="H43" s="17"/>
      <c r="I43" s="17"/>
      <c r="J43" s="17"/>
      <c r="K43" s="17"/>
      <c r="L43" s="17"/>
      <c r="M43" s="17"/>
      <c r="N43" s="17"/>
      <c r="O43" s="17"/>
    </row>
    <row r="44" spans="1:16" ht="23.25" customHeight="1">
      <c r="A44" s="17"/>
      <c r="B44" s="17"/>
      <c r="C44" s="17"/>
      <c r="D44" s="17"/>
      <c r="E44" s="17"/>
      <c r="F44" s="17"/>
      <c r="G44" s="17"/>
      <c r="H44" s="17"/>
      <c r="I44" s="17"/>
      <c r="J44" s="17"/>
      <c r="K44" s="17"/>
      <c r="L44" s="17"/>
      <c r="M44" s="17"/>
      <c r="N44" s="17"/>
      <c r="O44" s="17"/>
    </row>
    <row r="45" spans="1:16">
      <c r="A45" s="17"/>
      <c r="B45" s="17"/>
      <c r="C45" s="17"/>
      <c r="D45" s="17"/>
      <c r="E45" s="17"/>
      <c r="F45" s="17"/>
      <c r="G45" s="17"/>
      <c r="H45" s="17"/>
      <c r="I45" s="17"/>
      <c r="J45" s="17"/>
      <c r="K45" s="17"/>
      <c r="L45" s="17"/>
      <c r="M45" s="17"/>
      <c r="N45" s="17"/>
      <c r="O45" s="17"/>
    </row>
    <row r="46" spans="1:16">
      <c r="A46" s="17"/>
      <c r="B46" s="17"/>
      <c r="C46" s="17"/>
      <c r="D46" s="17"/>
      <c r="E46" s="17"/>
      <c r="F46" s="17"/>
      <c r="G46" s="17"/>
      <c r="H46" s="17"/>
      <c r="I46" s="17"/>
      <c r="J46" s="17"/>
      <c r="K46" s="17"/>
      <c r="L46" s="17"/>
      <c r="M46" s="17"/>
      <c r="N46" s="17"/>
      <c r="O46" s="17"/>
    </row>
    <row r="47" spans="1:16">
      <c r="A47" s="17"/>
      <c r="B47" s="17"/>
      <c r="C47" s="17"/>
      <c r="D47" s="17"/>
      <c r="E47" s="17"/>
      <c r="F47" s="17"/>
      <c r="G47" s="17"/>
      <c r="H47" s="17"/>
      <c r="I47" s="17"/>
      <c r="J47" s="17"/>
      <c r="K47" s="17"/>
      <c r="L47" s="17"/>
      <c r="M47" s="17"/>
      <c r="N47" s="17"/>
      <c r="O47" s="17"/>
    </row>
    <row r="48" spans="1:16" ht="20.100000000000001" customHeight="1">
      <c r="A48" s="17"/>
      <c r="B48" s="17"/>
      <c r="C48" s="17"/>
      <c r="D48" s="17"/>
      <c r="E48" s="17"/>
      <c r="F48" s="17"/>
      <c r="G48" s="17"/>
      <c r="H48" s="17"/>
      <c r="I48" s="17"/>
      <c r="J48" s="17"/>
      <c r="K48" s="17"/>
      <c r="L48" s="17"/>
      <c r="M48" s="17"/>
      <c r="N48" s="17"/>
      <c r="O48" s="17"/>
    </row>
    <row r="49" spans="1:15" ht="15.95" customHeight="1">
      <c r="A49" s="17"/>
      <c r="B49" s="17"/>
      <c r="C49" s="17"/>
      <c r="D49" s="17"/>
      <c r="E49" s="17"/>
      <c r="F49" s="17"/>
      <c r="G49" s="17"/>
      <c r="H49" s="17"/>
      <c r="I49" s="17"/>
      <c r="J49" s="17"/>
      <c r="K49" s="17"/>
      <c r="L49" s="17"/>
      <c r="M49" s="17"/>
      <c r="N49" s="17"/>
      <c r="O49" s="17"/>
    </row>
    <row r="50" spans="1:15" ht="15.95" customHeight="1"/>
    <row r="51" spans="1:15" ht="15.95" customHeight="1"/>
    <row r="52" spans="1:15" ht="15.95" customHeight="1"/>
    <row r="53" spans="1:15" ht="15.95" customHeight="1"/>
    <row r="54" spans="1:15" ht="32.25" customHeight="1"/>
    <row r="55" spans="1:15" ht="24" customHeight="1"/>
    <row r="56" spans="1:15" s="17" customFormat="1" ht="18.95" customHeight="1">
      <c r="A56" s="165"/>
      <c r="B56" s="165"/>
      <c r="C56" s="165"/>
      <c r="D56" s="165"/>
      <c r="E56" s="165"/>
      <c r="F56" s="165"/>
      <c r="G56" s="165"/>
      <c r="H56" s="165"/>
      <c r="I56" s="165"/>
      <c r="J56" s="165"/>
      <c r="K56" s="165"/>
      <c r="L56" s="165"/>
      <c r="M56" s="165"/>
      <c r="N56" s="165"/>
      <c r="O56" s="165"/>
    </row>
    <row r="57" spans="1:15" s="17" customFormat="1" ht="18.95" customHeight="1">
      <c r="A57" s="165"/>
      <c r="B57" s="165"/>
      <c r="C57" s="165"/>
      <c r="D57" s="165"/>
      <c r="E57" s="165"/>
      <c r="F57" s="165"/>
      <c r="G57" s="165"/>
      <c r="H57" s="165"/>
      <c r="I57" s="165"/>
      <c r="J57" s="165"/>
      <c r="K57" s="165"/>
      <c r="L57" s="165"/>
      <c r="M57" s="165"/>
      <c r="N57" s="165"/>
      <c r="O57" s="165"/>
    </row>
    <row r="58" spans="1:15" s="17" customFormat="1" ht="18.95" customHeight="1">
      <c r="A58" s="165"/>
      <c r="B58" s="165"/>
      <c r="C58" s="165"/>
      <c r="D58" s="165"/>
      <c r="E58" s="165"/>
      <c r="F58" s="165"/>
      <c r="G58" s="165"/>
      <c r="H58" s="165"/>
      <c r="I58" s="165"/>
      <c r="J58" s="165"/>
      <c r="K58" s="165"/>
      <c r="L58" s="165"/>
      <c r="M58" s="165"/>
      <c r="N58" s="165"/>
      <c r="O58" s="165"/>
    </row>
    <row r="59" spans="1:15" s="17" customFormat="1" ht="18.95" customHeight="1">
      <c r="A59" s="165"/>
      <c r="B59" s="165"/>
      <c r="C59" s="165"/>
      <c r="D59" s="165"/>
      <c r="E59" s="165"/>
      <c r="F59" s="165"/>
      <c r="G59" s="165"/>
      <c r="H59" s="165"/>
      <c r="I59" s="165"/>
      <c r="J59" s="165"/>
      <c r="K59" s="165"/>
      <c r="L59" s="165"/>
      <c r="M59" s="165"/>
      <c r="N59" s="165"/>
      <c r="O59" s="165"/>
    </row>
    <row r="60" spans="1:15" s="17" customFormat="1" ht="18.95" customHeight="1">
      <c r="A60" s="165"/>
      <c r="B60" s="165"/>
      <c r="C60" s="165"/>
      <c r="D60" s="165"/>
      <c r="E60" s="165"/>
      <c r="F60" s="165"/>
      <c r="G60" s="165"/>
      <c r="H60" s="165"/>
      <c r="I60" s="165"/>
      <c r="J60" s="165"/>
      <c r="K60" s="165"/>
      <c r="L60" s="165"/>
      <c r="M60" s="165"/>
      <c r="N60" s="165"/>
      <c r="O60" s="165"/>
    </row>
    <row r="61" spans="1:15" s="17" customFormat="1" ht="18.95" customHeight="1">
      <c r="A61" s="165"/>
      <c r="B61" s="165"/>
      <c r="C61" s="165"/>
      <c r="D61" s="165"/>
      <c r="E61" s="165"/>
      <c r="F61" s="165"/>
      <c r="G61" s="165"/>
      <c r="H61" s="165"/>
      <c r="I61" s="165"/>
      <c r="J61" s="165"/>
      <c r="K61" s="165"/>
      <c r="L61" s="165"/>
      <c r="M61" s="165"/>
      <c r="N61" s="165"/>
      <c r="O61" s="165"/>
    </row>
    <row r="62" spans="1:15" s="17" customFormat="1" ht="18.95" customHeight="1">
      <c r="A62" s="165"/>
      <c r="B62" s="165"/>
      <c r="C62" s="165"/>
      <c r="D62" s="165"/>
      <c r="E62" s="165"/>
      <c r="F62" s="165"/>
      <c r="G62" s="165"/>
      <c r="H62" s="165"/>
      <c r="I62" s="165"/>
      <c r="J62" s="165"/>
      <c r="K62" s="165"/>
      <c r="L62" s="165"/>
      <c r="M62" s="165"/>
      <c r="N62" s="165"/>
      <c r="O62" s="165"/>
    </row>
    <row r="63" spans="1:15" s="17" customFormat="1" ht="18.95" customHeight="1">
      <c r="A63" s="165"/>
      <c r="B63" s="165"/>
      <c r="C63" s="165"/>
      <c r="D63" s="165"/>
      <c r="E63" s="165"/>
      <c r="F63" s="165"/>
      <c r="G63" s="165"/>
      <c r="H63" s="165"/>
      <c r="I63" s="165"/>
      <c r="J63" s="165"/>
      <c r="K63" s="165"/>
      <c r="L63" s="165"/>
      <c r="M63" s="165"/>
      <c r="N63" s="165"/>
      <c r="O63" s="165"/>
    </row>
    <row r="64" spans="1:15" s="17" customFormat="1" ht="18.95" customHeight="1">
      <c r="A64" s="165"/>
      <c r="B64" s="165"/>
      <c r="C64" s="165"/>
      <c r="D64" s="165"/>
      <c r="E64" s="165"/>
      <c r="F64" s="165"/>
      <c r="G64" s="165"/>
      <c r="H64" s="165"/>
      <c r="I64" s="165"/>
      <c r="J64" s="165"/>
      <c r="K64" s="165"/>
      <c r="L64" s="165"/>
      <c r="M64" s="165"/>
      <c r="N64" s="165"/>
      <c r="O64" s="165"/>
    </row>
    <row r="65" spans="1:15" s="17" customFormat="1" ht="18.95" customHeight="1">
      <c r="A65" s="165"/>
      <c r="B65" s="165"/>
      <c r="C65" s="165"/>
      <c r="D65" s="165"/>
      <c r="E65" s="165"/>
      <c r="F65" s="165"/>
      <c r="G65" s="165"/>
      <c r="H65" s="165"/>
      <c r="I65" s="165"/>
      <c r="J65" s="165"/>
      <c r="K65" s="165"/>
      <c r="L65" s="165"/>
      <c r="M65" s="165"/>
      <c r="N65" s="165"/>
      <c r="O65" s="165"/>
    </row>
    <row r="66" spans="1:15" s="17" customFormat="1" ht="18.95" customHeight="1">
      <c r="A66" s="165"/>
      <c r="B66" s="165"/>
      <c r="C66" s="165"/>
      <c r="D66" s="165"/>
      <c r="E66" s="165"/>
      <c r="F66" s="165"/>
      <c r="G66" s="165"/>
      <c r="H66" s="165"/>
      <c r="I66" s="165"/>
      <c r="J66" s="165"/>
      <c r="K66" s="165"/>
      <c r="L66" s="165"/>
      <c r="M66" s="165"/>
      <c r="N66" s="165"/>
      <c r="O66" s="165"/>
    </row>
  </sheetData>
  <mergeCells count="16">
    <mergeCell ref="O4:P4"/>
    <mergeCell ref="O5:P5"/>
    <mergeCell ref="A3:N3"/>
    <mergeCell ref="M6:M7"/>
    <mergeCell ref="C4:D4"/>
    <mergeCell ref="E4:F4"/>
    <mergeCell ref="E5:F5"/>
    <mergeCell ref="G4:H4"/>
    <mergeCell ref="G5:H5"/>
    <mergeCell ref="I4:J4"/>
    <mergeCell ref="A4:B7"/>
    <mergeCell ref="K5:L5"/>
    <mergeCell ref="M4:N4"/>
    <mergeCell ref="M5:N5"/>
    <mergeCell ref="I5:J5"/>
    <mergeCell ref="K4:L4"/>
  </mergeCells>
  <phoneticPr fontId="2"/>
  <pageMargins left="0.59055118110236227" right="0.59055118110236227" top="0.78740157480314965" bottom="0.39370078740157483" header="0.51181102362204722" footer="0.39370078740157483"/>
  <pageSetup paperSize="9" scale="7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B72"/>
  <sheetViews>
    <sheetView showGridLines="0" zoomScaleNormal="100" zoomScaleSheetLayoutView="100" workbookViewId="0"/>
  </sheetViews>
  <sheetFormatPr defaultRowHeight="13.5"/>
  <cols>
    <col min="1" max="1" width="9" style="304"/>
    <col min="4" max="4" width="4" customWidth="1"/>
    <col min="5" max="5" width="9.125" bestFit="1" customWidth="1"/>
    <col min="6" max="6" width="3.5" customWidth="1"/>
    <col min="7" max="10" width="9.125" bestFit="1" customWidth="1"/>
    <col min="13" max="25" width="9" style="312"/>
    <col min="26" max="26" width="3.5" style="313" customWidth="1"/>
    <col min="27" max="32" width="1.375" style="313" customWidth="1"/>
    <col min="33" max="33" width="9.25" style="312" bestFit="1" customWidth="1"/>
    <col min="34" max="35" width="9" style="312"/>
    <col min="36" max="36" width="8.75" style="312" customWidth="1"/>
    <col min="37" max="37" width="9.75" style="312" bestFit="1" customWidth="1"/>
    <col min="38" max="54" width="9" style="312"/>
  </cols>
  <sheetData>
    <row r="1" spans="1:32">
      <c r="A1" s="302"/>
      <c r="B1" s="458" t="s">
        <v>323</v>
      </c>
      <c r="C1" s="459"/>
      <c r="D1" s="459"/>
      <c r="E1" s="459"/>
      <c r="F1" s="459"/>
      <c r="G1" s="459"/>
      <c r="H1" s="459"/>
      <c r="I1" s="459"/>
      <c r="J1" s="459"/>
      <c r="K1" s="459"/>
      <c r="AA1" s="315"/>
      <c r="AB1" s="315" t="s">
        <v>324</v>
      </c>
      <c r="AC1" s="315" t="s">
        <v>325</v>
      </c>
      <c r="AD1" s="313" t="s">
        <v>326</v>
      </c>
      <c r="AE1" s="313" t="s">
        <v>327</v>
      </c>
      <c r="AF1" s="315"/>
    </row>
    <row r="2" spans="1:32">
      <c r="A2" s="305"/>
      <c r="B2" s="306"/>
      <c r="AA2" s="316">
        <v>30</v>
      </c>
      <c r="AB2" s="314">
        <v>122754</v>
      </c>
      <c r="AC2" s="314">
        <v>118277</v>
      </c>
      <c r="AD2" s="317">
        <v>35.700000000000003</v>
      </c>
      <c r="AE2" s="317">
        <v>44.5</v>
      </c>
      <c r="AF2" s="314"/>
    </row>
    <row r="3" spans="1:32">
      <c r="A3" s="305"/>
      <c r="B3" s="306"/>
      <c r="AA3" s="316">
        <v>35</v>
      </c>
      <c r="AB3" s="314">
        <v>136318</v>
      </c>
      <c r="AC3" s="314">
        <v>131189</v>
      </c>
      <c r="AD3" s="317">
        <v>36.9</v>
      </c>
      <c r="AE3" s="317">
        <v>43.399290437026288</v>
      </c>
      <c r="AF3" s="314"/>
    </row>
    <row r="4" spans="1:32">
      <c r="A4" s="305"/>
      <c r="B4" s="306"/>
      <c r="AA4" s="316">
        <v>40</v>
      </c>
      <c r="AB4" s="314">
        <v>106070</v>
      </c>
      <c r="AC4" s="314">
        <v>101411</v>
      </c>
      <c r="AD4" s="317">
        <v>30.275937545600467</v>
      </c>
      <c r="AE4" s="317">
        <v>36.304636920384951</v>
      </c>
      <c r="AF4" s="314"/>
    </row>
    <row r="5" spans="1:32">
      <c r="A5" s="305"/>
      <c r="B5" s="306"/>
      <c r="AA5" s="316">
        <v>45</v>
      </c>
      <c r="AB5" s="314">
        <v>91661</v>
      </c>
      <c r="AC5" s="314">
        <v>87355</v>
      </c>
      <c r="AD5" s="317">
        <v>25.742881794650561</v>
      </c>
      <c r="AE5" s="317">
        <v>32.459836808703535</v>
      </c>
      <c r="AF5" s="314"/>
    </row>
    <row r="6" spans="1:32">
      <c r="A6" s="305"/>
      <c r="B6" s="306"/>
      <c r="AA6" s="316">
        <v>50</v>
      </c>
      <c r="AB6" s="314">
        <v>89114</v>
      </c>
      <c r="AC6" s="314">
        <v>85078</v>
      </c>
      <c r="AD6" s="317">
        <v>24.898799313893655</v>
      </c>
      <c r="AE6" s="317">
        <v>31.665515360843482</v>
      </c>
      <c r="AF6" s="314"/>
    </row>
    <row r="7" spans="1:32">
      <c r="A7" s="305"/>
      <c r="B7" s="306"/>
      <c r="AA7" s="316">
        <v>55</v>
      </c>
      <c r="AB7" s="314">
        <v>100697</v>
      </c>
      <c r="AC7" s="314">
        <v>95612</v>
      </c>
      <c r="AD7" s="317">
        <v>25.323658410732715</v>
      </c>
      <c r="AE7" s="317">
        <v>32.571594491455116</v>
      </c>
      <c r="AF7" s="314"/>
    </row>
    <row r="8" spans="1:32">
      <c r="A8" s="305"/>
      <c r="B8" s="306"/>
      <c r="AA8" s="316">
        <v>60</v>
      </c>
      <c r="AB8" s="314">
        <v>103276</v>
      </c>
      <c r="AC8" s="314">
        <v>98009</v>
      </c>
      <c r="AD8" s="317">
        <v>24.859207113745832</v>
      </c>
      <c r="AE8" s="317">
        <v>32.491525423728817</v>
      </c>
      <c r="AF8" s="314"/>
    </row>
    <row r="9" spans="1:32">
      <c r="A9" s="305"/>
      <c r="B9" s="306"/>
      <c r="AA9" s="318" t="s">
        <v>328</v>
      </c>
      <c r="AB9" s="314">
        <v>96752</v>
      </c>
      <c r="AC9" s="314">
        <v>92217</v>
      </c>
      <c r="AD9" s="317">
        <v>22.6</v>
      </c>
      <c r="AE9" s="317">
        <v>30.5</v>
      </c>
      <c r="AF9" s="314"/>
    </row>
    <row r="10" spans="1:32">
      <c r="A10" s="305"/>
      <c r="B10" s="306"/>
      <c r="AA10" s="316">
        <v>2</v>
      </c>
      <c r="AB10" s="314">
        <v>95381</v>
      </c>
      <c r="AC10" s="314">
        <v>91049</v>
      </c>
      <c r="AD10" s="317">
        <v>22.1</v>
      </c>
      <c r="AE10" s="317">
        <v>29.9</v>
      </c>
      <c r="AF10" s="314"/>
    </row>
    <row r="11" spans="1:32">
      <c r="A11" s="305"/>
      <c r="B11" s="306"/>
      <c r="AA11" s="316">
        <v>3</v>
      </c>
      <c r="AB11" s="314">
        <v>93667</v>
      </c>
      <c r="AC11" s="314">
        <v>89743</v>
      </c>
      <c r="AD11" s="317">
        <v>21.4</v>
      </c>
      <c r="AE11" s="317">
        <v>29.4</v>
      </c>
      <c r="AF11" s="314"/>
    </row>
    <row r="12" spans="1:32">
      <c r="A12" s="305"/>
      <c r="B12" s="306"/>
      <c r="AA12" s="316">
        <v>4</v>
      </c>
      <c r="AB12" s="314">
        <v>91922</v>
      </c>
      <c r="AC12" s="314">
        <v>88191</v>
      </c>
      <c r="AD12" s="317">
        <v>21.144987086170463</v>
      </c>
      <c r="AE12" s="317">
        <v>29.149215083346821</v>
      </c>
      <c r="AF12" s="314"/>
    </row>
    <row r="13" spans="1:32">
      <c r="A13" s="305"/>
      <c r="B13" s="306"/>
      <c r="AA13" s="316">
        <v>5</v>
      </c>
      <c r="AB13" s="314">
        <v>90243</v>
      </c>
      <c r="AC13" s="314">
        <v>86458</v>
      </c>
      <c r="AD13" s="317">
        <v>20.734686693264493</v>
      </c>
      <c r="AE13" s="317">
        <v>28.924701260435423</v>
      </c>
      <c r="AF13" s="314"/>
    </row>
    <row r="14" spans="1:32">
      <c r="A14" s="305"/>
      <c r="B14" s="306"/>
      <c r="AA14" s="316">
        <v>6</v>
      </c>
      <c r="AB14" s="314">
        <v>88193</v>
      </c>
      <c r="AC14" s="314">
        <v>84198</v>
      </c>
      <c r="AD14" s="317">
        <v>20.333923095069594</v>
      </c>
      <c r="AE14" s="317">
        <v>28.603119296499088</v>
      </c>
      <c r="AF14" s="314"/>
    </row>
    <row r="15" spans="1:32">
      <c r="A15" s="305"/>
      <c r="B15" s="306"/>
      <c r="AA15" s="316">
        <v>7</v>
      </c>
      <c r="AB15" s="314">
        <v>85708</v>
      </c>
      <c r="AC15" s="314">
        <v>81673</v>
      </c>
      <c r="AD15" s="317">
        <v>19.759296423090543</v>
      </c>
      <c r="AE15" s="317">
        <v>28.008868808567605</v>
      </c>
      <c r="AF15" s="314"/>
    </row>
    <row r="16" spans="1:32">
      <c r="A16" s="305"/>
      <c r="B16" s="306"/>
      <c r="AA16" s="316">
        <v>8</v>
      </c>
      <c r="AB16" s="314">
        <v>82866</v>
      </c>
      <c r="AC16" s="314">
        <v>78743</v>
      </c>
      <c r="AD16" s="317">
        <v>19.218575335949577</v>
      </c>
      <c r="AE16" s="317">
        <v>27.498553683852304</v>
      </c>
      <c r="AF16" s="314"/>
    </row>
    <row r="17" spans="1:32">
      <c r="A17" s="307"/>
      <c r="B17" s="306"/>
      <c r="AA17" s="316">
        <v>9</v>
      </c>
      <c r="AB17" s="314">
        <v>80084</v>
      </c>
      <c r="AC17" s="314">
        <v>75864</v>
      </c>
      <c r="AD17" s="317">
        <v>18.854793858058276</v>
      </c>
      <c r="AE17" s="317">
        <v>27.093120222376651</v>
      </c>
      <c r="AF17" s="319"/>
    </row>
    <row r="18" spans="1:32">
      <c r="A18" s="307"/>
      <c r="B18" s="306"/>
      <c r="AA18" s="316">
        <v>10</v>
      </c>
      <c r="AB18" s="314">
        <v>77583</v>
      </c>
      <c r="AC18" s="314">
        <v>73549</v>
      </c>
      <c r="AD18" s="317">
        <v>18.432979631662398</v>
      </c>
      <c r="AE18" s="317">
        <v>26.54232525465402</v>
      </c>
      <c r="AF18" s="319"/>
    </row>
    <row r="19" spans="1:32">
      <c r="A19" s="307"/>
      <c r="B19" s="306"/>
      <c r="AA19" s="316">
        <v>11</v>
      </c>
      <c r="AB19" s="314">
        <v>75205</v>
      </c>
      <c r="AC19" s="314">
        <v>71577</v>
      </c>
      <c r="AD19" s="317">
        <v>18.021117249846533</v>
      </c>
      <c r="AE19" s="317">
        <v>26.127091491634033</v>
      </c>
      <c r="AF19" s="319"/>
    </row>
    <row r="20" spans="1:32">
      <c r="AA20" s="313">
        <v>12</v>
      </c>
      <c r="AB20" s="314">
        <v>73072</v>
      </c>
      <c r="AC20" s="314">
        <v>69479</v>
      </c>
      <c r="AD20" s="313">
        <v>17.600000000000001</v>
      </c>
      <c r="AE20" s="313">
        <v>25.7</v>
      </c>
    </row>
    <row r="21" spans="1:32">
      <c r="AA21" s="316">
        <v>13</v>
      </c>
      <c r="AB21" s="320">
        <v>71607</v>
      </c>
      <c r="AC21" s="320">
        <v>68326</v>
      </c>
      <c r="AD21" s="321">
        <v>17.3</v>
      </c>
      <c r="AE21" s="321">
        <v>25.4</v>
      </c>
    </row>
    <row r="22" spans="1:32">
      <c r="AA22" s="316">
        <v>14</v>
      </c>
      <c r="AB22" s="314">
        <v>70256</v>
      </c>
      <c r="AC22" s="314">
        <v>67270</v>
      </c>
      <c r="AD22" s="317">
        <v>17</v>
      </c>
      <c r="AE22" s="317">
        <v>25.2</v>
      </c>
    </row>
    <row r="23" spans="1:32">
      <c r="AA23" s="313">
        <v>15</v>
      </c>
      <c r="AB23" s="314">
        <v>69414</v>
      </c>
      <c r="AC23" s="314">
        <v>66639</v>
      </c>
      <c r="AD23" s="317">
        <v>16.600000000000001</v>
      </c>
      <c r="AE23" s="313">
        <v>25.1</v>
      </c>
    </row>
    <row r="24" spans="1:32">
      <c r="AA24" s="316">
        <v>16</v>
      </c>
      <c r="AB24" s="314">
        <v>68703</v>
      </c>
      <c r="AC24" s="314">
        <v>65729</v>
      </c>
      <c r="AD24" s="317">
        <v>16.3</v>
      </c>
      <c r="AE24" s="313">
        <v>24.1</v>
      </c>
    </row>
    <row r="25" spans="1:32">
      <c r="AA25" s="313">
        <v>17</v>
      </c>
      <c r="AB25" s="314">
        <v>68230</v>
      </c>
      <c r="AC25" s="314">
        <v>65202</v>
      </c>
      <c r="AD25" s="317">
        <v>16.100000000000001</v>
      </c>
      <c r="AE25" s="317">
        <v>24</v>
      </c>
    </row>
    <row r="26" spans="1:32">
      <c r="AA26" s="313">
        <v>18</v>
      </c>
      <c r="AB26" s="314">
        <v>68124</v>
      </c>
      <c r="AC26" s="314">
        <v>64752</v>
      </c>
      <c r="AD26" s="317">
        <v>16</v>
      </c>
      <c r="AE26" s="317">
        <v>23.9</v>
      </c>
    </row>
    <row r="27" spans="1:32">
      <c r="AA27" s="313">
        <v>19</v>
      </c>
      <c r="AB27" s="314">
        <v>67380</v>
      </c>
      <c r="AC27" s="314">
        <v>64086</v>
      </c>
      <c r="AD27" s="317">
        <v>15.9</v>
      </c>
      <c r="AE27" s="317">
        <v>23.7</v>
      </c>
    </row>
    <row r="28" spans="1:32">
      <c r="AA28" s="313">
        <v>20</v>
      </c>
      <c r="AB28" s="314">
        <v>67265</v>
      </c>
      <c r="AC28" s="314">
        <v>63668</v>
      </c>
      <c r="AD28" s="313">
        <v>15.9</v>
      </c>
      <c r="AE28" s="313">
        <v>23.7</v>
      </c>
    </row>
    <row r="29" spans="1:32">
      <c r="AA29" s="313">
        <v>21</v>
      </c>
      <c r="AB29" s="314">
        <v>66657</v>
      </c>
      <c r="AC29" s="314">
        <v>63051</v>
      </c>
      <c r="AD29" s="313">
        <v>15.8</v>
      </c>
      <c r="AE29" s="313">
        <v>23.7</v>
      </c>
    </row>
    <row r="30" spans="1:32">
      <c r="AA30" s="313">
        <v>22</v>
      </c>
      <c r="AB30" s="314">
        <v>66178</v>
      </c>
      <c r="AC30" s="314">
        <v>62723</v>
      </c>
      <c r="AD30" s="313">
        <v>15.6</v>
      </c>
      <c r="AE30" s="313">
        <v>23.5</v>
      </c>
    </row>
    <row r="31" spans="1:32">
      <c r="AA31" s="313">
        <v>23</v>
      </c>
      <c r="AB31" s="314">
        <v>64490</v>
      </c>
      <c r="AC31" s="314">
        <v>61148</v>
      </c>
      <c r="AD31" s="313">
        <v>15.4</v>
      </c>
      <c r="AE31" s="313">
        <v>23.3</v>
      </c>
    </row>
    <row r="32" spans="1:32">
      <c r="AA32" s="313">
        <v>24</v>
      </c>
      <c r="AB32" s="314">
        <v>63546</v>
      </c>
      <c r="AC32" s="314">
        <v>60429</v>
      </c>
      <c r="AD32" s="313">
        <v>15.3</v>
      </c>
      <c r="AE32" s="313">
        <v>23.4</v>
      </c>
    </row>
    <row r="33" spans="3:31">
      <c r="AA33" s="313">
        <v>25</v>
      </c>
      <c r="AB33" s="314">
        <v>62732</v>
      </c>
      <c r="AC33" s="314">
        <v>59715</v>
      </c>
      <c r="AD33" s="313">
        <v>15.3</v>
      </c>
      <c r="AE33" s="313">
        <v>23.5</v>
      </c>
    </row>
    <row r="34" spans="3:31">
      <c r="AA34" s="313">
        <v>26</v>
      </c>
      <c r="AB34" s="314">
        <v>62102</v>
      </c>
      <c r="AC34" s="314">
        <v>58974</v>
      </c>
      <c r="AD34" s="313">
        <v>15.2</v>
      </c>
      <c r="AE34" s="313">
        <v>23.5</v>
      </c>
    </row>
    <row r="35" spans="3:31">
      <c r="AA35" s="313">
        <v>27</v>
      </c>
      <c r="AB35" s="313">
        <v>61342</v>
      </c>
      <c r="AC35" s="313">
        <v>58464</v>
      </c>
      <c r="AD35" s="313">
        <v>15.1</v>
      </c>
      <c r="AE35" s="313">
        <v>23.4</v>
      </c>
    </row>
    <row r="36" spans="3:31">
      <c r="C36" s="460" t="s">
        <v>329</v>
      </c>
      <c r="D36" s="460"/>
      <c r="E36" s="460"/>
      <c r="F36" s="460"/>
      <c r="G36" s="460"/>
      <c r="H36" s="460"/>
      <c r="I36" s="460"/>
      <c r="J36" s="460"/>
      <c r="AA36" s="313">
        <v>28</v>
      </c>
      <c r="AB36" s="313">
        <v>60532</v>
      </c>
      <c r="AC36" s="313">
        <v>57672</v>
      </c>
      <c r="AD36" s="317">
        <v>15</v>
      </c>
      <c r="AE36" s="313">
        <v>23.4</v>
      </c>
    </row>
    <row r="37" spans="3:31">
      <c r="AB37" s="313" t="s">
        <v>330</v>
      </c>
      <c r="AC37" s="313" t="s">
        <v>331</v>
      </c>
      <c r="AD37" s="313" t="s">
        <v>332</v>
      </c>
    </row>
    <row r="38" spans="3:31">
      <c r="AA38" s="316">
        <v>30</v>
      </c>
      <c r="AB38" s="314">
        <v>5418</v>
      </c>
      <c r="AC38" s="314">
        <v>6826</v>
      </c>
      <c r="AD38" s="322">
        <v>549</v>
      </c>
    </row>
    <row r="39" spans="3:31">
      <c r="AA39" s="316">
        <v>35</v>
      </c>
      <c r="AB39" s="314">
        <v>6201</v>
      </c>
      <c r="AC39" s="314">
        <v>7310</v>
      </c>
      <c r="AD39" s="322">
        <v>553</v>
      </c>
    </row>
    <row r="40" spans="3:31">
      <c r="AA40" s="316">
        <v>40</v>
      </c>
      <c r="AB40" s="314">
        <v>5715</v>
      </c>
      <c r="AC40" s="314">
        <v>6853</v>
      </c>
      <c r="AD40" s="322">
        <v>541</v>
      </c>
    </row>
    <row r="41" spans="3:31">
      <c r="AA41" s="316">
        <v>45</v>
      </c>
      <c r="AB41" s="314">
        <v>5515</v>
      </c>
      <c r="AC41" s="314">
        <v>6954</v>
      </c>
      <c r="AD41" s="322">
        <v>471</v>
      </c>
    </row>
    <row r="42" spans="3:31">
      <c r="AA42" s="316">
        <v>50</v>
      </c>
      <c r="AB42" s="314">
        <v>5501</v>
      </c>
      <c r="AC42" s="314">
        <v>6996</v>
      </c>
      <c r="AD42" s="322">
        <v>458</v>
      </c>
    </row>
    <row r="43" spans="3:31">
      <c r="AA43" s="316">
        <v>55</v>
      </c>
      <c r="AB43" s="314">
        <v>6027</v>
      </c>
      <c r="AC43" s="314">
        <v>7752</v>
      </c>
      <c r="AD43" s="322">
        <v>464</v>
      </c>
    </row>
    <row r="44" spans="3:31">
      <c r="AA44" s="316">
        <v>60</v>
      </c>
      <c r="AB44" s="314">
        <v>6195</v>
      </c>
      <c r="AC44" s="314">
        <v>8097</v>
      </c>
      <c r="AD44" s="322">
        <v>470</v>
      </c>
    </row>
    <row r="45" spans="3:31">
      <c r="AA45" s="323" t="s">
        <v>333</v>
      </c>
      <c r="AB45" s="314">
        <v>6195</v>
      </c>
      <c r="AC45" s="314">
        <v>8373</v>
      </c>
      <c r="AD45" s="322">
        <v>471</v>
      </c>
    </row>
    <row r="46" spans="3:31">
      <c r="AA46" s="316">
        <v>2</v>
      </c>
      <c r="AB46" s="314">
        <v>6237</v>
      </c>
      <c r="AC46" s="314">
        <v>8445</v>
      </c>
      <c r="AD46" s="322">
        <v>471</v>
      </c>
    </row>
    <row r="47" spans="3:31">
      <c r="AA47" s="316">
        <v>3</v>
      </c>
      <c r="AB47" s="314">
        <v>6246</v>
      </c>
      <c r="AC47" s="314">
        <v>8561</v>
      </c>
      <c r="AD47" s="322">
        <v>475</v>
      </c>
    </row>
    <row r="48" spans="3:31">
      <c r="AA48" s="316">
        <v>4</v>
      </c>
      <c r="AB48" s="314">
        <v>6179</v>
      </c>
      <c r="AC48" s="314">
        <v>8518</v>
      </c>
      <c r="AD48" s="322">
        <v>476</v>
      </c>
    </row>
    <row r="49" spans="27:30">
      <c r="AA49" s="316">
        <v>5</v>
      </c>
      <c r="AB49" s="314">
        <v>6109</v>
      </c>
      <c r="AC49" s="314">
        <v>8522</v>
      </c>
      <c r="AD49" s="322">
        <v>474</v>
      </c>
    </row>
    <row r="50" spans="27:30">
      <c r="AA50" s="316">
        <v>6</v>
      </c>
      <c r="AB50" s="314">
        <v>6027</v>
      </c>
      <c r="AC50" s="314">
        <v>8478</v>
      </c>
      <c r="AD50" s="322">
        <v>473</v>
      </c>
    </row>
    <row r="51" spans="27:30">
      <c r="AA51" s="316">
        <v>7</v>
      </c>
      <c r="AB51" s="314">
        <v>5976</v>
      </c>
      <c r="AC51" s="314">
        <v>8471</v>
      </c>
      <c r="AD51" s="322">
        <v>475</v>
      </c>
    </row>
    <row r="52" spans="27:30">
      <c r="AA52" s="316">
        <v>8</v>
      </c>
      <c r="AB52" s="314">
        <v>5877</v>
      </c>
      <c r="AC52" s="314">
        <v>8409</v>
      </c>
      <c r="AD52" s="322">
        <v>476</v>
      </c>
    </row>
    <row r="53" spans="27:30">
      <c r="AA53" s="316">
        <v>9</v>
      </c>
      <c r="AB53" s="314">
        <v>5756</v>
      </c>
      <c r="AC53" s="314">
        <v>8271</v>
      </c>
      <c r="AD53" s="322">
        <v>476</v>
      </c>
    </row>
    <row r="54" spans="27:30">
      <c r="AA54" s="316">
        <v>10</v>
      </c>
      <c r="AB54" s="314">
        <v>5694</v>
      </c>
      <c r="AC54" s="314">
        <v>8199</v>
      </c>
      <c r="AD54" s="322">
        <v>474</v>
      </c>
    </row>
    <row r="55" spans="27:30">
      <c r="AA55" s="316">
        <v>11</v>
      </c>
      <c r="AB55" s="314">
        <v>5618</v>
      </c>
      <c r="AC55" s="314">
        <v>8145</v>
      </c>
      <c r="AD55" s="322">
        <v>471</v>
      </c>
    </row>
    <row r="56" spans="27:30">
      <c r="AA56" s="313">
        <v>12</v>
      </c>
      <c r="AB56" s="314">
        <v>5542</v>
      </c>
      <c r="AC56" s="314">
        <v>8100</v>
      </c>
      <c r="AD56" s="322">
        <v>470</v>
      </c>
    </row>
    <row r="57" spans="27:30">
      <c r="AA57" s="313">
        <v>13</v>
      </c>
      <c r="AB57" s="314">
        <v>5505</v>
      </c>
      <c r="AC57" s="314">
        <v>8074</v>
      </c>
      <c r="AD57" s="322">
        <v>471</v>
      </c>
    </row>
    <row r="58" spans="27:30">
      <c r="AA58" s="313">
        <v>14</v>
      </c>
      <c r="AB58" s="324">
        <v>5448</v>
      </c>
      <c r="AC58" s="324">
        <v>8108</v>
      </c>
      <c r="AD58" s="322">
        <v>469</v>
      </c>
    </row>
    <row r="59" spans="27:30">
      <c r="AA59" s="313">
        <v>15</v>
      </c>
      <c r="AB59" s="324">
        <v>5421</v>
      </c>
      <c r="AC59" s="324">
        <v>8180</v>
      </c>
      <c r="AD59" s="322">
        <v>469</v>
      </c>
    </row>
    <row r="60" spans="27:30">
      <c r="AA60" s="313">
        <v>16</v>
      </c>
      <c r="AB60" s="314">
        <v>5575</v>
      </c>
      <c r="AC60" s="314">
        <v>8233</v>
      </c>
      <c r="AD60" s="322">
        <v>467</v>
      </c>
    </row>
    <row r="61" spans="27:30">
      <c r="AA61" s="313">
        <v>17</v>
      </c>
      <c r="AB61" s="314">
        <v>5552</v>
      </c>
      <c r="AC61" s="314">
        <v>8265</v>
      </c>
      <c r="AD61" s="322">
        <v>466</v>
      </c>
    </row>
    <row r="62" spans="27:30">
      <c r="AA62" s="313">
        <v>18</v>
      </c>
      <c r="AB62" s="314">
        <v>5571</v>
      </c>
      <c r="AC62" s="314">
        <v>8284</v>
      </c>
      <c r="AD62" s="322">
        <v>465</v>
      </c>
    </row>
    <row r="63" spans="27:30">
      <c r="AA63" s="313">
        <v>19</v>
      </c>
      <c r="AB63" s="314">
        <v>5541</v>
      </c>
      <c r="AC63" s="314">
        <v>8286</v>
      </c>
      <c r="AD63" s="322">
        <v>463</v>
      </c>
    </row>
    <row r="64" spans="27:30">
      <c r="AA64" s="313">
        <v>20</v>
      </c>
      <c r="AB64" s="314">
        <v>5520</v>
      </c>
      <c r="AC64" s="314">
        <v>8233</v>
      </c>
      <c r="AD64" s="313">
        <v>457</v>
      </c>
    </row>
    <row r="65" spans="1:32">
      <c r="AA65" s="313">
        <v>21</v>
      </c>
      <c r="AB65" s="314">
        <v>5480</v>
      </c>
      <c r="AC65" s="314">
        <v>8231</v>
      </c>
      <c r="AD65" s="313">
        <v>456</v>
      </c>
    </row>
    <row r="66" spans="1:32">
      <c r="AA66" s="313">
        <v>22</v>
      </c>
      <c r="AB66" s="314">
        <v>5494</v>
      </c>
      <c r="AC66" s="314">
        <v>8255</v>
      </c>
      <c r="AD66" s="313">
        <v>455</v>
      </c>
    </row>
    <row r="67" spans="1:32">
      <c r="AA67" s="313">
        <v>23</v>
      </c>
      <c r="AB67" s="314">
        <v>5396</v>
      </c>
      <c r="AC67" s="314">
        <v>8179</v>
      </c>
      <c r="AD67" s="313">
        <v>449</v>
      </c>
    </row>
    <row r="68" spans="1:32">
      <c r="AA68" s="313">
        <v>24</v>
      </c>
      <c r="AB68" s="314">
        <v>5295</v>
      </c>
      <c r="AC68" s="314">
        <v>8117</v>
      </c>
      <c r="AD68" s="313">
        <v>438</v>
      </c>
    </row>
    <row r="69" spans="1:32">
      <c r="AA69" s="313">
        <v>25</v>
      </c>
      <c r="AB69" s="314">
        <v>5200</v>
      </c>
      <c r="AC69" s="314">
        <v>7984</v>
      </c>
      <c r="AD69" s="313">
        <v>419</v>
      </c>
    </row>
    <row r="70" spans="1:32" s="312" customFormat="1">
      <c r="A70" s="311"/>
      <c r="Z70" s="313"/>
      <c r="AA70" s="313">
        <v>26</v>
      </c>
      <c r="AB70" s="314">
        <v>5159</v>
      </c>
      <c r="AC70" s="314">
        <v>7957</v>
      </c>
      <c r="AD70" s="313">
        <v>409</v>
      </c>
      <c r="AE70" s="313"/>
      <c r="AF70" s="313"/>
    </row>
    <row r="71" spans="1:32">
      <c r="AA71" s="313">
        <v>27</v>
      </c>
      <c r="AB71" s="313">
        <v>5109</v>
      </c>
      <c r="AC71" s="313">
        <v>7928</v>
      </c>
      <c r="AD71" s="313">
        <v>404</v>
      </c>
    </row>
    <row r="72" spans="1:32">
      <c r="AA72" s="313">
        <v>28</v>
      </c>
      <c r="AB72" s="313">
        <v>5060</v>
      </c>
      <c r="AC72" s="313">
        <v>7888</v>
      </c>
      <c r="AD72" s="313">
        <v>399</v>
      </c>
    </row>
  </sheetData>
  <mergeCells count="2">
    <mergeCell ref="B1:K1"/>
    <mergeCell ref="C36:J36"/>
  </mergeCells>
  <phoneticPr fontId="2"/>
  <printOptions horizontalCentered="1" verticalCentered="1"/>
  <pageMargins left="0.59055118110236227" right="0.59055118110236227" top="0.78740157480314965" bottom="0.39370078740157483"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155"/>
  <sheetViews>
    <sheetView showGridLines="0" zoomScaleNormal="100" zoomScaleSheetLayoutView="100" zoomScalePageLayoutView="80" workbookViewId="0">
      <selection activeCell="A2" sqref="A2"/>
    </sheetView>
  </sheetViews>
  <sheetFormatPr defaultColWidth="9" defaultRowHeight="13.5"/>
  <cols>
    <col min="1" max="1" width="9" style="17"/>
    <col min="2" max="2" width="4.375" style="17" customWidth="1"/>
    <col min="3" max="3" width="6.625" style="17" customWidth="1"/>
    <col min="4" max="4" width="8.875" style="17" customWidth="1"/>
    <col min="5" max="5" width="8.625" style="17" customWidth="1"/>
    <col min="6" max="6" width="8.375" style="17" customWidth="1"/>
    <col min="7" max="7" width="10.625" style="17" customWidth="1"/>
    <col min="8" max="8" width="9.25" style="17" bestFit="1" customWidth="1"/>
    <col min="9" max="9" width="8.625" style="17" customWidth="1"/>
    <col min="10" max="10" width="8.375" style="17" customWidth="1"/>
    <col min="11" max="11" width="8" style="17" customWidth="1"/>
    <col min="12" max="12" width="8.75" style="17" customWidth="1"/>
    <col min="13" max="14" width="8.125" style="17" customWidth="1"/>
    <col min="15" max="16" width="9" style="17"/>
    <col min="17" max="17" width="6.625" style="17" customWidth="1"/>
    <col min="18" max="18" width="4.125" style="17" customWidth="1"/>
    <col min="19" max="19" width="9" style="17"/>
    <col min="20" max="20" width="8.75" style="17" customWidth="1"/>
    <col min="21" max="21" width="8" style="17" customWidth="1"/>
    <col min="22" max="22" width="6.625" style="17" customWidth="1"/>
    <col min="23" max="24" width="7" style="17" customWidth="1"/>
    <col min="25" max="16384" width="9" style="17"/>
  </cols>
  <sheetData>
    <row r="1" spans="1:14" ht="25.5" customHeight="1">
      <c r="A1" s="22" t="s">
        <v>321</v>
      </c>
    </row>
    <row r="2" spans="1:14" ht="21" customHeight="1">
      <c r="A2" s="23"/>
    </row>
    <row r="3" spans="1:14" s="25" customFormat="1" ht="40.5" customHeight="1">
      <c r="A3" s="444" t="s">
        <v>3</v>
      </c>
      <c r="B3" s="444"/>
      <c r="C3" s="444"/>
      <c r="D3" s="444"/>
      <c r="E3" s="444"/>
      <c r="F3" s="444"/>
      <c r="G3" s="444"/>
      <c r="H3" s="444"/>
      <c r="I3" s="444"/>
      <c r="J3" s="444"/>
      <c r="K3" s="444"/>
      <c r="L3" s="444"/>
      <c r="M3" s="444"/>
      <c r="N3" s="444"/>
    </row>
    <row r="4" spans="1:14" s="25" customFormat="1" ht="30" customHeight="1">
      <c r="A4" s="445" t="s">
        <v>165</v>
      </c>
      <c r="B4" s="446"/>
      <c r="C4" s="451" t="s">
        <v>42</v>
      </c>
      <c r="D4" s="446"/>
      <c r="E4" s="451" t="s">
        <v>43</v>
      </c>
      <c r="F4" s="446"/>
      <c r="G4" s="451" t="s">
        <v>95</v>
      </c>
      <c r="H4" s="446"/>
      <c r="I4" s="451" t="s">
        <v>35</v>
      </c>
      <c r="J4" s="446"/>
      <c r="K4" s="451" t="s">
        <v>36</v>
      </c>
      <c r="L4" s="446"/>
      <c r="M4" s="451" t="s">
        <v>37</v>
      </c>
      <c r="N4" s="445"/>
    </row>
    <row r="5" spans="1:14" s="25" customFormat="1" ht="30" customHeight="1">
      <c r="A5" s="447"/>
      <c r="B5" s="448"/>
      <c r="C5" s="29"/>
      <c r="D5" s="30"/>
      <c r="E5" s="29"/>
      <c r="F5" s="30"/>
      <c r="G5" s="29"/>
      <c r="H5" s="30"/>
      <c r="I5" s="29"/>
      <c r="J5" s="30"/>
      <c r="K5" s="452" t="s">
        <v>156</v>
      </c>
      <c r="L5" s="453"/>
      <c r="M5" s="452" t="s">
        <v>157</v>
      </c>
      <c r="N5" s="454"/>
    </row>
    <row r="6" spans="1:14" s="25" customFormat="1" ht="22.5" customHeight="1">
      <c r="A6" s="447"/>
      <c r="B6" s="448"/>
      <c r="C6" s="29"/>
      <c r="D6" s="32" t="s">
        <v>45</v>
      </c>
      <c r="E6" s="29"/>
      <c r="F6" s="32" t="s">
        <v>45</v>
      </c>
      <c r="G6" s="29"/>
      <c r="H6" s="32" t="s">
        <v>45</v>
      </c>
      <c r="I6" s="29"/>
      <c r="J6" s="32" t="s">
        <v>45</v>
      </c>
      <c r="K6" s="29"/>
      <c r="L6" s="32" t="s">
        <v>45</v>
      </c>
      <c r="M6" s="29"/>
      <c r="N6" s="27" t="s">
        <v>45</v>
      </c>
    </row>
    <row r="7" spans="1:14" s="25" customFormat="1" ht="22.5" customHeight="1">
      <c r="A7" s="449"/>
      <c r="B7" s="450"/>
      <c r="C7" s="33"/>
      <c r="D7" s="34" t="s">
        <v>91</v>
      </c>
      <c r="E7" s="33"/>
      <c r="F7" s="34" t="s">
        <v>92</v>
      </c>
      <c r="G7" s="33"/>
      <c r="H7" s="34" t="s">
        <v>92</v>
      </c>
      <c r="I7" s="33"/>
      <c r="J7" s="34" t="s">
        <v>92</v>
      </c>
      <c r="K7" s="33"/>
      <c r="L7" s="34" t="s">
        <v>91</v>
      </c>
      <c r="M7" s="33"/>
      <c r="N7" s="35" t="s">
        <v>91</v>
      </c>
    </row>
    <row r="8" spans="1:14" s="25" customFormat="1" ht="24" customHeight="1">
      <c r="A8" s="30"/>
      <c r="B8" s="30"/>
      <c r="C8" s="36" t="s">
        <v>46</v>
      </c>
      <c r="D8" s="9" t="s">
        <v>134</v>
      </c>
      <c r="E8" s="18" t="s">
        <v>47</v>
      </c>
      <c r="F8" s="18" t="s">
        <v>48</v>
      </c>
      <c r="G8" s="18" t="s">
        <v>94</v>
      </c>
      <c r="H8" s="18" t="s">
        <v>48</v>
      </c>
      <c r="I8" s="18" t="s">
        <v>86</v>
      </c>
      <c r="J8" s="18" t="s">
        <v>48</v>
      </c>
      <c r="K8" s="37" t="s">
        <v>49</v>
      </c>
      <c r="L8" s="37" t="s">
        <v>49</v>
      </c>
      <c r="M8" s="18" t="s">
        <v>49</v>
      </c>
      <c r="N8" s="18" t="s">
        <v>49</v>
      </c>
    </row>
    <row r="9" spans="1:14" ht="24" customHeight="1">
      <c r="A9" s="9" t="s">
        <v>153</v>
      </c>
      <c r="B9" s="38">
        <v>23</v>
      </c>
      <c r="C9" s="46">
        <v>224</v>
      </c>
      <c r="D9" s="88" t="s">
        <v>50</v>
      </c>
      <c r="E9" s="89">
        <v>2404</v>
      </c>
      <c r="F9" s="41">
        <v>0.8</v>
      </c>
      <c r="G9" s="90">
        <v>65063</v>
      </c>
      <c r="H9" s="41">
        <v>-0.6</v>
      </c>
      <c r="I9" s="89">
        <v>4918</v>
      </c>
      <c r="J9" s="48">
        <v>1.2</v>
      </c>
      <c r="K9" s="91">
        <v>27.1</v>
      </c>
      <c r="L9" s="87">
        <v>-0.4</v>
      </c>
      <c r="M9" s="92">
        <v>13.2</v>
      </c>
      <c r="N9" s="41">
        <v>-0.3</v>
      </c>
    </row>
    <row r="10" spans="1:14" ht="24" customHeight="1">
      <c r="A10" s="43"/>
      <c r="B10" s="38">
        <v>24</v>
      </c>
      <c r="C10" s="46">
        <v>220</v>
      </c>
      <c r="D10" s="87">
        <v>-4</v>
      </c>
      <c r="E10" s="56">
        <v>2387</v>
      </c>
      <c r="F10" s="41">
        <v>-0.7</v>
      </c>
      <c r="G10" s="93">
        <v>64906</v>
      </c>
      <c r="H10" s="41">
        <v>-0.2</v>
      </c>
      <c r="I10" s="56">
        <v>4921</v>
      </c>
      <c r="J10" s="41">
        <v>0.1</v>
      </c>
      <c r="K10" s="91">
        <v>27.2</v>
      </c>
      <c r="L10" s="41">
        <v>9.9999999999997868E-2</v>
      </c>
      <c r="M10" s="92">
        <v>13.2</v>
      </c>
      <c r="N10" s="48" t="s">
        <v>50</v>
      </c>
    </row>
    <row r="11" spans="1:14" ht="24" customHeight="1">
      <c r="A11" s="43"/>
      <c r="B11" s="38">
        <v>25</v>
      </c>
      <c r="C11" s="46">
        <v>216</v>
      </c>
      <c r="D11" s="88">
        <v>-4</v>
      </c>
      <c r="E11" s="47">
        <v>2378</v>
      </c>
      <c r="F11" s="41">
        <v>-0.4</v>
      </c>
      <c r="G11" s="47">
        <v>64862</v>
      </c>
      <c r="H11" s="41">
        <v>-0.1</v>
      </c>
      <c r="I11" s="47">
        <v>4921</v>
      </c>
      <c r="J11" s="41" t="s">
        <v>50</v>
      </c>
      <c r="K11" s="94">
        <v>27.3</v>
      </c>
      <c r="L11" s="41">
        <v>0.1</v>
      </c>
      <c r="M11" s="92">
        <v>13.1806543385491</v>
      </c>
      <c r="N11" s="87" t="s">
        <v>50</v>
      </c>
    </row>
    <row r="12" spans="1:14" ht="24" customHeight="1">
      <c r="A12" s="9"/>
      <c r="B12" s="38">
        <v>26</v>
      </c>
      <c r="C12" s="46">
        <v>215</v>
      </c>
      <c r="D12" s="95">
        <v>-1</v>
      </c>
      <c r="E12" s="47">
        <v>2385</v>
      </c>
      <c r="F12" s="41">
        <v>0.3</v>
      </c>
      <c r="G12" s="47">
        <v>64499</v>
      </c>
      <c r="H12" s="41">
        <v>-0.6</v>
      </c>
      <c r="I12" s="47">
        <v>4930</v>
      </c>
      <c r="J12" s="87">
        <v>0</v>
      </c>
      <c r="K12" s="52">
        <v>27</v>
      </c>
      <c r="L12" s="41">
        <v>-0.27586206896549825</v>
      </c>
      <c r="M12" s="92">
        <v>13.1</v>
      </c>
      <c r="N12" s="87">
        <v>-8.0654338549075888E-2</v>
      </c>
    </row>
    <row r="13" spans="1:14" ht="24" customHeight="1">
      <c r="A13" s="9"/>
      <c r="B13" s="38">
        <v>27</v>
      </c>
      <c r="C13" s="46">
        <v>213</v>
      </c>
      <c r="D13" s="88">
        <v>-2</v>
      </c>
      <c r="E13" s="47">
        <v>2376</v>
      </c>
      <c r="F13" s="41">
        <v>-0.4</v>
      </c>
      <c r="G13" s="47">
        <v>63782</v>
      </c>
      <c r="H13" s="41">
        <v>-1.1000000000000001</v>
      </c>
      <c r="I13" s="47">
        <v>4954</v>
      </c>
      <c r="J13" s="41">
        <v>0.5</v>
      </c>
      <c r="K13" s="181">
        <v>26.8</v>
      </c>
      <c r="L13" s="41">
        <v>-0.19999999999999929</v>
      </c>
      <c r="M13" s="182">
        <v>12.9</v>
      </c>
      <c r="N13" s="41">
        <v>-0.19999999999999929</v>
      </c>
    </row>
    <row r="14" spans="1:14" ht="24" customHeight="1">
      <c r="A14" s="9"/>
      <c r="B14" s="38"/>
      <c r="C14" s="46"/>
      <c r="D14" s="96"/>
      <c r="E14" s="56"/>
      <c r="F14" s="97"/>
      <c r="G14" s="98"/>
      <c r="H14" s="41"/>
      <c r="I14" s="56"/>
      <c r="J14" s="97"/>
      <c r="K14" s="91"/>
      <c r="L14" s="41"/>
      <c r="M14" s="91"/>
      <c r="N14" s="41"/>
    </row>
    <row r="15" spans="1:14" ht="24" customHeight="1">
      <c r="A15" s="54"/>
      <c r="B15" s="242">
        <v>28</v>
      </c>
      <c r="C15" s="243">
        <f>SUM(C16:C18)</f>
        <v>213</v>
      </c>
      <c r="D15" s="258" t="s">
        <v>171</v>
      </c>
      <c r="E15" s="245">
        <f>SUM(E16:E18)</f>
        <v>2372</v>
      </c>
      <c r="F15" s="246">
        <v>-0.2</v>
      </c>
      <c r="G15" s="245">
        <f>SUM(G16:G18)</f>
        <v>62855</v>
      </c>
      <c r="H15" s="246">
        <v>-1.5</v>
      </c>
      <c r="I15" s="245">
        <f>SUM(I16:I18)</f>
        <v>4985</v>
      </c>
      <c r="J15" s="246">
        <v>0.6</v>
      </c>
      <c r="K15" s="259">
        <v>26.5</v>
      </c>
      <c r="L15" s="246">
        <v>-0.3</v>
      </c>
      <c r="M15" s="248">
        <v>12.6</v>
      </c>
      <c r="N15" s="246">
        <v>-0.3</v>
      </c>
    </row>
    <row r="16" spans="1:14" ht="24" customHeight="1">
      <c r="A16" s="9" t="s">
        <v>110</v>
      </c>
      <c r="B16" s="55" t="s">
        <v>111</v>
      </c>
      <c r="C16" s="46">
        <v>1</v>
      </c>
      <c r="D16" s="88" t="s">
        <v>50</v>
      </c>
      <c r="E16" s="56">
        <v>12</v>
      </c>
      <c r="F16" s="41" t="s">
        <v>50</v>
      </c>
      <c r="G16" s="56">
        <v>454</v>
      </c>
      <c r="H16" s="41">
        <v>-0.4</v>
      </c>
      <c r="I16" s="56">
        <v>23</v>
      </c>
      <c r="J16" s="41" t="s">
        <v>50</v>
      </c>
      <c r="K16" s="260">
        <v>37.799999999999997</v>
      </c>
      <c r="L16" s="41" t="s">
        <v>191</v>
      </c>
      <c r="M16" s="48">
        <v>19.7</v>
      </c>
      <c r="N16" s="41">
        <v>-0.1</v>
      </c>
    </row>
    <row r="17" spans="1:14" ht="24" customHeight="1">
      <c r="A17" s="57" t="s">
        <v>112</v>
      </c>
      <c r="B17" s="55" t="s">
        <v>111</v>
      </c>
      <c r="C17" s="46">
        <v>205</v>
      </c>
      <c r="D17" s="88" t="s">
        <v>50</v>
      </c>
      <c r="E17" s="56">
        <v>2310</v>
      </c>
      <c r="F17" s="41">
        <v>-0.1</v>
      </c>
      <c r="G17" s="56">
        <v>61026</v>
      </c>
      <c r="H17" s="41">
        <v>-1.4</v>
      </c>
      <c r="I17" s="56">
        <v>4859</v>
      </c>
      <c r="J17" s="41">
        <v>0.7</v>
      </c>
      <c r="K17" s="261">
        <v>26.4</v>
      </c>
      <c r="L17" s="41">
        <v>-0.4</v>
      </c>
      <c r="M17" s="48">
        <v>12.6</v>
      </c>
      <c r="N17" s="41">
        <v>-0.2</v>
      </c>
    </row>
    <row r="18" spans="1:14" ht="24" customHeight="1">
      <c r="A18" s="24" t="s">
        <v>154</v>
      </c>
      <c r="B18" s="185" t="s">
        <v>111</v>
      </c>
      <c r="C18" s="251">
        <v>7</v>
      </c>
      <c r="D18" s="262" t="s">
        <v>50</v>
      </c>
      <c r="E18" s="253">
        <v>50</v>
      </c>
      <c r="F18" s="255">
        <v>-2</v>
      </c>
      <c r="G18" s="253">
        <v>1375</v>
      </c>
      <c r="H18" s="255">
        <v>-4.7</v>
      </c>
      <c r="I18" s="253">
        <v>103</v>
      </c>
      <c r="J18" s="255">
        <v>-4.5999999999999996</v>
      </c>
      <c r="K18" s="263">
        <v>27.5</v>
      </c>
      <c r="L18" s="255">
        <v>-0.8</v>
      </c>
      <c r="M18" s="255">
        <v>13.3</v>
      </c>
      <c r="N18" s="255" t="s">
        <v>192</v>
      </c>
    </row>
    <row r="19" spans="1:14" ht="21.75" customHeight="1">
      <c r="A19" s="58"/>
      <c r="B19" s="59"/>
      <c r="C19" s="60"/>
      <c r="D19" s="62"/>
      <c r="E19" s="61"/>
      <c r="F19" s="62"/>
      <c r="G19" s="61"/>
      <c r="H19" s="62"/>
      <c r="I19" s="61"/>
      <c r="J19" s="62"/>
      <c r="K19" s="62"/>
      <c r="L19" s="62"/>
      <c r="M19" s="63"/>
      <c r="N19" s="62"/>
    </row>
    <row r="20" spans="1:14" ht="23.25" customHeight="1">
      <c r="A20" s="64"/>
    </row>
    <row r="21" spans="1:14" ht="21" customHeight="1">
      <c r="A21" s="16" t="s">
        <v>279</v>
      </c>
      <c r="B21" s="9"/>
      <c r="C21" s="9"/>
      <c r="D21" s="9"/>
      <c r="E21" s="9"/>
      <c r="F21" s="9"/>
      <c r="G21" s="9"/>
      <c r="H21" s="9"/>
      <c r="I21" s="9"/>
      <c r="J21" s="9"/>
      <c r="K21" s="9"/>
      <c r="L21" s="9"/>
      <c r="M21" s="9"/>
      <c r="N21" s="9"/>
    </row>
    <row r="22" spans="1:14" ht="21" customHeight="1">
      <c r="A22" s="9" t="s">
        <v>193</v>
      </c>
      <c r="B22" s="9"/>
      <c r="C22" s="9"/>
      <c r="D22" s="9"/>
      <c r="E22" s="9"/>
      <c r="F22" s="9"/>
      <c r="G22" s="9"/>
      <c r="H22" s="9"/>
      <c r="I22" s="9"/>
      <c r="J22" s="9"/>
      <c r="K22" s="9"/>
      <c r="L22" s="9"/>
      <c r="M22" s="9"/>
      <c r="N22" s="9"/>
    </row>
    <row r="23" spans="1:14" ht="21" customHeight="1">
      <c r="A23" s="9"/>
      <c r="B23" s="9"/>
      <c r="C23" s="9"/>
      <c r="D23" s="9"/>
      <c r="E23" s="9"/>
      <c r="F23" s="9"/>
      <c r="G23" s="9"/>
      <c r="H23" s="9"/>
      <c r="I23" s="9"/>
      <c r="J23" s="9"/>
      <c r="K23" s="9"/>
      <c r="L23" s="9"/>
      <c r="M23" s="9"/>
      <c r="N23" s="9"/>
    </row>
    <row r="24" spans="1:14" ht="21" customHeight="1">
      <c r="A24" s="16" t="s">
        <v>280</v>
      </c>
      <c r="B24" s="9"/>
      <c r="C24" s="9"/>
      <c r="D24" s="9"/>
      <c r="E24" s="9"/>
      <c r="F24" s="9"/>
      <c r="G24" s="9"/>
      <c r="H24" s="9"/>
      <c r="I24" s="9"/>
      <c r="J24" s="9"/>
      <c r="K24" s="9"/>
      <c r="L24" s="9"/>
      <c r="M24" s="9"/>
      <c r="N24" s="9"/>
    </row>
    <row r="25" spans="1:14" ht="21" customHeight="1">
      <c r="A25" s="39" t="s">
        <v>194</v>
      </c>
      <c r="B25" s="9"/>
      <c r="C25" s="9"/>
      <c r="D25" s="9"/>
      <c r="E25" s="9"/>
      <c r="F25" s="9"/>
      <c r="G25" s="9"/>
      <c r="H25" s="9"/>
      <c r="I25" s="9"/>
      <c r="J25" s="9"/>
      <c r="K25" s="9"/>
      <c r="L25" s="9"/>
      <c r="M25" s="9"/>
      <c r="N25" s="9"/>
    </row>
    <row r="26" spans="1:14" ht="21" customHeight="1">
      <c r="A26" s="57" t="s">
        <v>195</v>
      </c>
      <c r="B26" s="9"/>
      <c r="C26" s="9"/>
      <c r="D26" s="9"/>
      <c r="E26" s="9"/>
      <c r="F26" s="9"/>
      <c r="G26" s="9"/>
      <c r="H26" s="9"/>
      <c r="I26" s="9"/>
      <c r="J26" s="9"/>
      <c r="K26" s="9"/>
      <c r="L26" s="9"/>
      <c r="M26" s="9"/>
      <c r="N26" s="9"/>
    </row>
    <row r="27" spans="1:14" ht="21" customHeight="1">
      <c r="A27" s="9" t="s">
        <v>172</v>
      </c>
      <c r="B27" s="9"/>
      <c r="C27" s="9"/>
      <c r="D27" s="9"/>
      <c r="E27" s="9"/>
      <c r="F27" s="9"/>
      <c r="G27" s="9"/>
      <c r="H27" s="9"/>
      <c r="I27" s="9"/>
      <c r="J27" s="9"/>
      <c r="K27" s="9"/>
      <c r="L27" s="9"/>
      <c r="M27" s="9"/>
      <c r="N27" s="9"/>
    </row>
    <row r="28" spans="1:14" ht="21" customHeight="1">
      <c r="A28" s="9" t="s">
        <v>4</v>
      </c>
      <c r="B28" s="9"/>
      <c r="C28" s="9"/>
      <c r="D28" s="9"/>
      <c r="E28" s="9"/>
      <c r="F28" s="9"/>
      <c r="G28" s="9"/>
      <c r="H28" s="9"/>
      <c r="I28" s="9"/>
      <c r="J28" s="9"/>
      <c r="K28" s="9"/>
      <c r="L28" s="9"/>
      <c r="M28" s="9"/>
      <c r="N28" s="9"/>
    </row>
    <row r="29" spans="1:14" ht="21" customHeight="1">
      <c r="A29" s="16" t="s">
        <v>281</v>
      </c>
      <c r="B29" s="9"/>
      <c r="C29" s="9"/>
      <c r="D29" s="9"/>
      <c r="E29" s="9"/>
      <c r="F29" s="9"/>
      <c r="G29" s="9"/>
      <c r="H29" s="9"/>
      <c r="I29" s="9"/>
      <c r="J29" s="9"/>
      <c r="K29" s="9"/>
      <c r="L29" s="9"/>
      <c r="M29" s="9"/>
      <c r="N29" s="9"/>
    </row>
    <row r="30" spans="1:14" ht="21" customHeight="1">
      <c r="A30" s="9" t="s">
        <v>196</v>
      </c>
      <c r="B30" s="9"/>
      <c r="C30" s="9"/>
      <c r="D30" s="9"/>
      <c r="E30" s="9"/>
      <c r="F30" s="9"/>
      <c r="G30" s="9"/>
      <c r="H30" s="9"/>
      <c r="I30" s="9"/>
      <c r="J30" s="9"/>
      <c r="K30" s="9"/>
      <c r="L30" s="9"/>
      <c r="M30" s="9"/>
      <c r="N30" s="9"/>
    </row>
    <row r="31" spans="1:14" ht="21" customHeight="1">
      <c r="A31" s="9" t="s">
        <v>168</v>
      </c>
      <c r="B31" s="9"/>
      <c r="C31" s="9"/>
      <c r="D31" s="9"/>
      <c r="E31" s="9"/>
      <c r="F31" s="9"/>
      <c r="G31" s="9"/>
      <c r="H31" s="9"/>
      <c r="I31" s="9"/>
      <c r="J31" s="9"/>
      <c r="K31" s="9"/>
      <c r="L31" s="9"/>
      <c r="M31" s="9"/>
      <c r="N31" s="9"/>
    </row>
    <row r="32" spans="1:14" ht="21" customHeight="1">
      <c r="A32" s="9" t="s">
        <v>314</v>
      </c>
      <c r="B32" s="9"/>
      <c r="C32" s="9"/>
      <c r="D32" s="9"/>
      <c r="E32" s="9"/>
      <c r="F32" s="9"/>
      <c r="G32" s="9"/>
      <c r="H32" s="9"/>
      <c r="I32" s="9"/>
      <c r="J32" s="9"/>
      <c r="K32" s="9"/>
      <c r="L32" s="9"/>
      <c r="M32" s="9"/>
      <c r="N32" s="9"/>
    </row>
    <row r="33" spans="1:14" ht="21" customHeight="1">
      <c r="A33" s="9" t="s">
        <v>315</v>
      </c>
      <c r="B33" s="9"/>
      <c r="C33" s="9"/>
      <c r="D33" s="9"/>
      <c r="E33" s="9"/>
      <c r="F33" s="9"/>
      <c r="G33" s="9"/>
      <c r="H33" s="9"/>
      <c r="I33" s="9"/>
      <c r="J33" s="9"/>
      <c r="K33" s="9"/>
      <c r="L33" s="9"/>
      <c r="M33" s="9"/>
      <c r="N33" s="9"/>
    </row>
    <row r="34" spans="1:14" ht="21" customHeight="1">
      <c r="A34" s="9" t="s">
        <v>197</v>
      </c>
      <c r="B34" s="9"/>
      <c r="C34" s="9"/>
      <c r="D34" s="9"/>
      <c r="E34" s="9"/>
      <c r="F34" s="9"/>
      <c r="G34" s="9"/>
      <c r="H34" s="9"/>
      <c r="I34" s="9"/>
      <c r="J34" s="9"/>
      <c r="K34" s="9"/>
      <c r="L34" s="9"/>
      <c r="M34" s="9"/>
      <c r="N34" s="9"/>
    </row>
    <row r="35" spans="1:14" ht="21" customHeight="1">
      <c r="A35" s="9" t="s">
        <v>198</v>
      </c>
      <c r="B35" s="9"/>
      <c r="C35" s="9"/>
      <c r="D35" s="9"/>
      <c r="E35" s="9"/>
      <c r="F35" s="9"/>
      <c r="G35" s="9"/>
      <c r="H35" s="9"/>
      <c r="I35" s="9"/>
      <c r="J35" s="9"/>
      <c r="K35" s="9"/>
      <c r="L35" s="9"/>
      <c r="M35" s="9"/>
      <c r="N35" s="9"/>
    </row>
    <row r="36" spans="1:14" ht="21" customHeight="1">
      <c r="A36" s="9" t="s">
        <v>4</v>
      </c>
      <c r="B36" s="9"/>
      <c r="C36" s="9"/>
      <c r="D36" s="9"/>
      <c r="E36" s="9"/>
      <c r="F36" s="9"/>
      <c r="G36" s="9"/>
      <c r="H36" s="9"/>
      <c r="I36" s="9"/>
      <c r="J36" s="9"/>
      <c r="K36" s="9"/>
      <c r="L36" s="9"/>
      <c r="M36" s="9"/>
      <c r="N36" s="9"/>
    </row>
    <row r="37" spans="1:14" ht="21" customHeight="1">
      <c r="A37" s="16" t="s">
        <v>282</v>
      </c>
      <c r="B37" s="9"/>
      <c r="C37" s="9"/>
      <c r="D37" s="9"/>
      <c r="E37" s="9"/>
      <c r="F37" s="9"/>
      <c r="G37" s="9"/>
      <c r="H37" s="9"/>
      <c r="I37" s="9"/>
      <c r="J37" s="9"/>
      <c r="K37" s="9"/>
      <c r="L37" s="9"/>
      <c r="M37" s="9"/>
      <c r="N37" s="9"/>
    </row>
    <row r="38" spans="1:14" ht="21" customHeight="1">
      <c r="A38" s="39" t="s">
        <v>199</v>
      </c>
      <c r="B38" s="9"/>
      <c r="C38" s="9"/>
      <c r="D38" s="9"/>
      <c r="E38" s="9"/>
      <c r="F38" s="9"/>
      <c r="G38" s="9"/>
      <c r="H38" s="9"/>
      <c r="I38" s="9"/>
      <c r="J38" s="9"/>
      <c r="K38" s="9"/>
      <c r="L38" s="9"/>
      <c r="M38" s="9"/>
      <c r="N38" s="9"/>
    </row>
    <row r="39" spans="1:14" ht="21" customHeight="1">
      <c r="A39" s="9" t="s">
        <v>200</v>
      </c>
      <c r="B39" s="9"/>
      <c r="C39" s="9"/>
      <c r="D39" s="9"/>
      <c r="E39" s="9"/>
      <c r="F39" s="9"/>
      <c r="G39" s="9"/>
      <c r="H39" s="9"/>
      <c r="I39" s="9"/>
      <c r="J39" s="9"/>
      <c r="K39" s="9"/>
      <c r="L39" s="9"/>
      <c r="M39" s="9"/>
      <c r="N39" s="9"/>
    </row>
    <row r="40" spans="1:14" ht="21" customHeight="1">
      <c r="A40" s="9" t="s">
        <v>173</v>
      </c>
      <c r="B40" s="9"/>
      <c r="C40" s="9"/>
      <c r="D40" s="9"/>
      <c r="E40" s="9"/>
      <c r="F40" s="9"/>
      <c r="G40" s="9"/>
      <c r="H40" s="9"/>
      <c r="I40" s="9"/>
      <c r="J40" s="9"/>
      <c r="K40" s="9"/>
      <c r="L40" s="9"/>
      <c r="M40" s="9"/>
      <c r="N40" s="9"/>
    </row>
    <row r="41" spans="1:14" ht="14.45" customHeight="1">
      <c r="A41" s="9"/>
      <c r="B41" s="9"/>
      <c r="C41" s="9"/>
      <c r="D41" s="9"/>
      <c r="E41" s="9"/>
      <c r="F41" s="9"/>
      <c r="G41" s="9"/>
      <c r="H41" s="9"/>
      <c r="I41" s="9"/>
      <c r="J41" s="9"/>
      <c r="K41" s="9"/>
      <c r="L41" s="9"/>
      <c r="M41" s="9"/>
      <c r="N41" s="9"/>
    </row>
    <row r="42" spans="1:14" ht="14.45" customHeight="1">
      <c r="A42" s="9"/>
      <c r="B42" s="9"/>
      <c r="C42" s="9"/>
      <c r="D42" s="9"/>
      <c r="E42" s="9"/>
      <c r="F42" s="9"/>
      <c r="G42" s="9"/>
      <c r="H42" s="9"/>
      <c r="I42" s="9"/>
      <c r="J42" s="9"/>
      <c r="K42" s="9"/>
      <c r="L42" s="9"/>
      <c r="M42" s="9"/>
      <c r="N42" s="9"/>
    </row>
    <row r="43" spans="1:14" ht="15">
      <c r="A43" s="9"/>
      <c r="B43" s="9"/>
      <c r="C43" s="9"/>
      <c r="D43" s="9"/>
      <c r="E43" s="9"/>
      <c r="F43" s="9"/>
      <c r="G43" s="9"/>
      <c r="H43" s="9"/>
      <c r="I43" s="9"/>
      <c r="J43" s="9"/>
      <c r="K43" s="9"/>
      <c r="L43" s="9"/>
      <c r="M43" s="9"/>
      <c r="N43" s="9"/>
    </row>
    <row r="44" spans="1:14" ht="15.75" customHeight="1">
      <c r="A44" s="9"/>
      <c r="B44" s="9"/>
      <c r="C44" s="9"/>
      <c r="D44" s="9"/>
      <c r="E44" s="9"/>
      <c r="F44" s="9"/>
      <c r="G44" s="9"/>
      <c r="H44" s="9"/>
      <c r="I44" s="9"/>
      <c r="J44" s="9"/>
      <c r="K44" s="9"/>
      <c r="L44" s="9"/>
      <c r="M44" s="9"/>
      <c r="N44" s="9"/>
    </row>
    <row r="45" spans="1:14" ht="15">
      <c r="A45" s="9"/>
      <c r="B45" s="9"/>
      <c r="C45" s="9"/>
      <c r="D45" s="9"/>
      <c r="E45" s="9"/>
      <c r="F45" s="9"/>
      <c r="G45" s="9"/>
      <c r="H45" s="9"/>
      <c r="I45" s="9"/>
      <c r="J45" s="9"/>
      <c r="K45" s="9"/>
      <c r="L45" s="9"/>
      <c r="M45" s="9"/>
      <c r="N45" s="9"/>
    </row>
    <row r="46" spans="1:14" ht="15">
      <c r="A46" s="9"/>
      <c r="B46" s="9"/>
      <c r="C46" s="9"/>
      <c r="D46" s="9"/>
      <c r="E46" s="9"/>
      <c r="F46" s="9"/>
      <c r="G46" s="9"/>
      <c r="H46" s="9"/>
      <c r="I46" s="9"/>
      <c r="J46" s="9"/>
      <c r="K46" s="9"/>
      <c r="L46" s="9"/>
      <c r="M46" s="9"/>
      <c r="N46" s="9"/>
    </row>
    <row r="47" spans="1:14" ht="15">
      <c r="A47" s="9"/>
      <c r="B47" s="9"/>
      <c r="C47" s="9"/>
      <c r="D47" s="9"/>
      <c r="E47" s="9"/>
      <c r="F47" s="9"/>
      <c r="G47" s="9"/>
      <c r="H47" s="9"/>
      <c r="I47" s="9"/>
      <c r="J47" s="9"/>
      <c r="K47" s="9"/>
      <c r="L47" s="9"/>
      <c r="M47" s="9"/>
      <c r="N47" s="9"/>
    </row>
    <row r="48" spans="1:14" ht="15">
      <c r="A48" s="9"/>
      <c r="B48" s="9"/>
      <c r="C48" s="9"/>
      <c r="D48" s="9"/>
      <c r="E48" s="9"/>
      <c r="F48" s="9"/>
      <c r="G48" s="9"/>
      <c r="H48" s="9"/>
      <c r="I48" s="9"/>
      <c r="J48" s="9"/>
      <c r="K48" s="9"/>
      <c r="L48" s="9"/>
      <c r="M48" s="9"/>
      <c r="N48" s="9"/>
    </row>
    <row r="49" spans="1:14" ht="15">
      <c r="A49" s="9"/>
      <c r="B49" s="9"/>
      <c r="C49" s="9"/>
      <c r="D49" s="9"/>
      <c r="E49" s="9"/>
      <c r="F49" s="9"/>
      <c r="G49" s="9"/>
      <c r="H49" s="9"/>
      <c r="I49" s="9"/>
      <c r="J49" s="9"/>
      <c r="K49" s="9"/>
      <c r="L49" s="9"/>
      <c r="M49" s="9"/>
      <c r="N49" s="9"/>
    </row>
    <row r="50" spans="1:14" ht="15">
      <c r="A50" s="9"/>
      <c r="B50" s="9"/>
      <c r="C50" s="9"/>
      <c r="D50" s="9"/>
      <c r="E50" s="9"/>
      <c r="F50" s="9"/>
      <c r="G50" s="9"/>
      <c r="H50" s="9"/>
      <c r="I50" s="9"/>
      <c r="J50" s="9"/>
      <c r="K50" s="9"/>
      <c r="L50" s="9"/>
      <c r="M50" s="9"/>
      <c r="N50" s="9"/>
    </row>
    <row r="51" spans="1:14" ht="15">
      <c r="A51" s="9"/>
      <c r="B51" s="9"/>
      <c r="C51" s="9"/>
      <c r="D51" s="9"/>
      <c r="E51" s="9"/>
      <c r="F51" s="9"/>
      <c r="G51" s="9"/>
      <c r="H51" s="9"/>
      <c r="I51" s="9"/>
      <c r="J51" s="9"/>
      <c r="K51" s="9"/>
      <c r="L51" s="9"/>
      <c r="M51" s="9"/>
      <c r="N51" s="9"/>
    </row>
    <row r="52" spans="1:14" ht="15">
      <c r="A52" s="9"/>
      <c r="B52" s="9"/>
      <c r="C52" s="9"/>
      <c r="D52" s="9"/>
      <c r="E52" s="9"/>
      <c r="F52" s="9"/>
      <c r="G52" s="9"/>
      <c r="H52" s="9"/>
      <c r="I52" s="9"/>
      <c r="J52" s="9"/>
      <c r="K52" s="9"/>
      <c r="L52" s="9"/>
      <c r="M52" s="9"/>
      <c r="N52" s="9"/>
    </row>
    <row r="53" spans="1:14" ht="15">
      <c r="A53" s="9"/>
      <c r="B53" s="9"/>
      <c r="C53" s="9"/>
      <c r="D53" s="9"/>
      <c r="E53" s="9"/>
      <c r="F53" s="9"/>
      <c r="G53" s="9"/>
      <c r="H53" s="9"/>
      <c r="I53" s="9"/>
      <c r="J53" s="9"/>
      <c r="K53" s="9"/>
      <c r="L53" s="9"/>
      <c r="M53" s="9"/>
      <c r="N53" s="9"/>
    </row>
    <row r="54" spans="1:14" ht="17.25">
      <c r="A54" s="65"/>
      <c r="B54" s="65"/>
      <c r="C54" s="65"/>
      <c r="D54" s="65"/>
      <c r="E54" s="65"/>
      <c r="F54" s="65"/>
      <c r="G54" s="65"/>
      <c r="H54" s="65"/>
      <c r="I54" s="65"/>
      <c r="J54" s="65"/>
      <c r="K54" s="65"/>
      <c r="L54" s="65"/>
      <c r="M54" s="65"/>
      <c r="N54" s="65"/>
    </row>
    <row r="55" spans="1:14" ht="17.25">
      <c r="A55" s="65"/>
      <c r="B55" s="65"/>
      <c r="C55" s="65"/>
      <c r="D55" s="65"/>
      <c r="E55" s="65"/>
      <c r="F55" s="65"/>
      <c r="G55" s="65"/>
      <c r="H55" s="65"/>
      <c r="I55" s="65"/>
      <c r="J55" s="65"/>
      <c r="K55" s="65"/>
      <c r="L55" s="65"/>
      <c r="M55" s="65"/>
      <c r="N55" s="65"/>
    </row>
    <row r="60" spans="1:14" ht="14.25" customHeight="1"/>
    <row r="61" spans="1:14" ht="23.25" customHeight="1">
      <c r="A61" s="17" t="s">
        <v>5</v>
      </c>
    </row>
    <row r="65" ht="20.100000000000001" customHeight="1"/>
    <row r="66" ht="15.95" customHeight="1"/>
    <row r="67" ht="15.95" customHeight="1"/>
    <row r="68" ht="15.95" customHeight="1"/>
    <row r="69" ht="15.95" customHeight="1"/>
    <row r="70" ht="15.95" customHeight="1"/>
    <row r="71" ht="24" customHeight="1"/>
    <row r="72" ht="18" customHeight="1"/>
    <row r="73" ht="15.95" customHeight="1"/>
    <row r="74" ht="15.95" customHeight="1"/>
    <row r="75" ht="15.95" customHeight="1"/>
    <row r="76" ht="15.95" customHeight="1"/>
    <row r="77" ht="15.95" customHeight="1"/>
    <row r="78" ht="15.95" customHeight="1"/>
    <row r="79" ht="15.95" customHeight="1"/>
    <row r="80" ht="15.95" customHeight="1"/>
    <row r="139" spans="17:24">
      <c r="Q139" s="66"/>
      <c r="R139" s="66"/>
      <c r="S139" s="66"/>
      <c r="T139" s="66"/>
      <c r="U139" s="66"/>
      <c r="V139" s="66"/>
      <c r="W139" s="66"/>
      <c r="X139" s="66"/>
    </row>
    <row r="140" spans="17:24">
      <c r="Q140" s="70"/>
      <c r="R140" s="70"/>
      <c r="S140" s="71"/>
      <c r="T140" s="70"/>
      <c r="U140" s="71"/>
      <c r="V140" s="70"/>
      <c r="W140" s="70"/>
      <c r="X140" s="70"/>
    </row>
    <row r="141" spans="17:24">
      <c r="S141" s="72"/>
      <c r="T141" s="73"/>
      <c r="U141" s="74" t="s">
        <v>51</v>
      </c>
      <c r="V141" s="75"/>
      <c r="W141" s="75"/>
      <c r="X141" s="75"/>
    </row>
    <row r="142" spans="17:24">
      <c r="Q142" s="17" t="s">
        <v>52</v>
      </c>
      <c r="S142" s="72" t="s">
        <v>53</v>
      </c>
      <c r="T142" s="72" t="s">
        <v>54</v>
      </c>
      <c r="U142" s="76"/>
      <c r="V142" s="73"/>
      <c r="W142" s="73"/>
      <c r="X142" s="73"/>
    </row>
    <row r="143" spans="17:24">
      <c r="S143" s="72"/>
      <c r="T143" s="72" t="s">
        <v>55</v>
      </c>
      <c r="U143" s="455" t="s">
        <v>56</v>
      </c>
      <c r="V143" s="72" t="s">
        <v>57</v>
      </c>
      <c r="W143" s="455" t="s">
        <v>87</v>
      </c>
      <c r="X143" s="442" t="s">
        <v>58</v>
      </c>
    </row>
    <row r="144" spans="17:24">
      <c r="Q144" s="73"/>
      <c r="R144" s="73"/>
      <c r="S144" s="76"/>
      <c r="T144" s="76" t="s">
        <v>59</v>
      </c>
      <c r="U144" s="456"/>
      <c r="V144" s="76" t="s">
        <v>60</v>
      </c>
      <c r="W144" s="457"/>
      <c r="X144" s="443"/>
    </row>
    <row r="145" spans="17:24">
      <c r="S145" s="77" t="s">
        <v>61</v>
      </c>
      <c r="T145" s="21" t="s">
        <v>62</v>
      </c>
    </row>
    <row r="146" spans="17:24">
      <c r="Q146" s="17" t="s">
        <v>63</v>
      </c>
      <c r="R146" s="78">
        <v>6</v>
      </c>
      <c r="S146" s="79" t="s">
        <v>64</v>
      </c>
      <c r="T146" s="80" t="s">
        <v>65</v>
      </c>
      <c r="U146" s="80" t="s">
        <v>66</v>
      </c>
      <c r="V146" s="80" t="s">
        <v>67</v>
      </c>
      <c r="W146" s="80" t="s">
        <v>68</v>
      </c>
      <c r="X146" s="80" t="s">
        <v>69</v>
      </c>
    </row>
    <row r="147" spans="17:24">
      <c r="R147" s="78"/>
      <c r="S147" s="81" t="s">
        <v>70</v>
      </c>
      <c r="T147" s="82" t="s">
        <v>71</v>
      </c>
      <c r="U147" s="82" t="s">
        <v>72</v>
      </c>
      <c r="V147" s="82" t="s">
        <v>73</v>
      </c>
      <c r="W147" s="82" t="s">
        <v>74</v>
      </c>
      <c r="X147" s="82" t="s">
        <v>75</v>
      </c>
    </row>
    <row r="148" spans="17:24">
      <c r="R148" s="78">
        <v>7</v>
      </c>
      <c r="S148" s="79" t="s">
        <v>76</v>
      </c>
      <c r="T148" s="80" t="s">
        <v>77</v>
      </c>
      <c r="U148" s="80" t="s">
        <v>78</v>
      </c>
      <c r="V148" s="80" t="s">
        <v>67</v>
      </c>
      <c r="W148" s="80" t="s">
        <v>79</v>
      </c>
      <c r="X148" s="80" t="s">
        <v>80</v>
      </c>
    </row>
    <row r="149" spans="17:24">
      <c r="R149" s="66"/>
      <c r="S149" s="81" t="s">
        <v>81</v>
      </c>
      <c r="T149" s="83" t="s">
        <v>82</v>
      </c>
      <c r="U149" s="83" t="s">
        <v>83</v>
      </c>
      <c r="V149" s="83" t="s">
        <v>73</v>
      </c>
      <c r="W149" s="83" t="s">
        <v>84</v>
      </c>
      <c r="X149" s="83" t="s">
        <v>85</v>
      </c>
    </row>
    <row r="150" spans="17:24">
      <c r="R150" s="67">
        <v>8</v>
      </c>
      <c r="S150" s="79" t="s">
        <v>117</v>
      </c>
      <c r="T150" s="68" t="s">
        <v>118</v>
      </c>
      <c r="U150" s="68" t="s">
        <v>119</v>
      </c>
      <c r="V150" s="68" t="s">
        <v>67</v>
      </c>
      <c r="W150" s="68" t="s">
        <v>120</v>
      </c>
      <c r="X150" s="68" t="s">
        <v>121</v>
      </c>
    </row>
    <row r="151" spans="17:24">
      <c r="R151" s="66"/>
      <c r="S151" s="81" t="s">
        <v>122</v>
      </c>
      <c r="T151" s="83" t="s">
        <v>123</v>
      </c>
      <c r="U151" s="83" t="s">
        <v>124</v>
      </c>
      <c r="V151" s="83" t="s">
        <v>73</v>
      </c>
      <c r="W151" s="83" t="s">
        <v>125</v>
      </c>
      <c r="X151" s="83" t="s">
        <v>126</v>
      </c>
    </row>
    <row r="152" spans="17:24">
      <c r="R152" s="78">
        <v>9</v>
      </c>
      <c r="S152" s="79" t="s">
        <v>127</v>
      </c>
      <c r="T152" s="80" t="s">
        <v>128</v>
      </c>
      <c r="U152" s="80" t="s">
        <v>129</v>
      </c>
      <c r="V152" s="80" t="s">
        <v>130</v>
      </c>
      <c r="W152" s="80" t="s">
        <v>6</v>
      </c>
      <c r="X152" s="80" t="s">
        <v>7</v>
      </c>
    </row>
    <row r="153" spans="17:24">
      <c r="R153" s="66"/>
      <c r="S153" s="81" t="s">
        <v>8</v>
      </c>
      <c r="T153" s="83" t="s">
        <v>9</v>
      </c>
      <c r="U153" s="83" t="s">
        <v>10</v>
      </c>
      <c r="V153" s="83" t="s">
        <v>11</v>
      </c>
      <c r="W153" s="83" t="s">
        <v>12</v>
      </c>
      <c r="X153" s="83" t="s">
        <v>13</v>
      </c>
    </row>
    <row r="154" spans="17:24">
      <c r="R154" s="67">
        <v>10</v>
      </c>
      <c r="S154" s="79" t="s">
        <v>14</v>
      </c>
      <c r="T154" s="68" t="s">
        <v>15</v>
      </c>
      <c r="U154" s="68" t="s">
        <v>16</v>
      </c>
      <c r="V154" s="68" t="s">
        <v>130</v>
      </c>
      <c r="W154" s="68" t="s">
        <v>17</v>
      </c>
      <c r="X154" s="68" t="s">
        <v>18</v>
      </c>
    </row>
    <row r="155" spans="17:24">
      <c r="Q155" s="73"/>
      <c r="R155" s="73"/>
      <c r="S155" s="84" t="s">
        <v>19</v>
      </c>
      <c r="T155" s="85" t="s">
        <v>9</v>
      </c>
      <c r="U155" s="85" t="s">
        <v>20</v>
      </c>
      <c r="V155" s="85" t="s">
        <v>11</v>
      </c>
      <c r="W155" s="85" t="s">
        <v>21</v>
      </c>
      <c r="X155" s="86" t="s">
        <v>22</v>
      </c>
    </row>
  </sheetData>
  <mergeCells count="13">
    <mergeCell ref="X143:X144"/>
    <mergeCell ref="A3:N3"/>
    <mergeCell ref="A4:B7"/>
    <mergeCell ref="C4:D4"/>
    <mergeCell ref="E4:F4"/>
    <mergeCell ref="G4:H4"/>
    <mergeCell ref="I4:J4"/>
    <mergeCell ref="K5:L5"/>
    <mergeCell ref="M5:N5"/>
    <mergeCell ref="U143:U144"/>
    <mergeCell ref="W143:W144"/>
    <mergeCell ref="K4:L4"/>
    <mergeCell ref="M4:N4"/>
  </mergeCells>
  <phoneticPr fontId="2"/>
  <pageMargins left="0.59055118110236227" right="0.59055118110236227" top="0.78740157480314965" bottom="0.39370078740157483" header="0.51181102362204722" footer="0.39370078740157483"/>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I72"/>
  <sheetViews>
    <sheetView showGridLines="0" zoomScaleNormal="100" zoomScaleSheetLayoutView="100" workbookViewId="0"/>
  </sheetViews>
  <sheetFormatPr defaultRowHeight="13.5"/>
  <cols>
    <col min="1" max="1" width="9" style="304"/>
    <col min="4" max="4" width="4" customWidth="1"/>
    <col min="5" max="5" width="9.125" bestFit="1" customWidth="1"/>
    <col min="6" max="6" width="3.5" customWidth="1"/>
    <col min="7" max="10" width="9.125" bestFit="1" customWidth="1"/>
    <col min="21" max="21" width="9" style="313"/>
    <col min="22" max="22" width="3.5" style="313" customWidth="1"/>
    <col min="23" max="28" width="1.25" style="313" customWidth="1"/>
    <col min="29" max="29" width="9.25" bestFit="1" customWidth="1"/>
    <col min="32" max="32" width="8.75" customWidth="1"/>
    <col min="33" max="33" width="9.75" bestFit="1" customWidth="1"/>
  </cols>
  <sheetData>
    <row r="1" spans="1:35">
      <c r="A1" s="302"/>
      <c r="B1" s="458" t="s">
        <v>334</v>
      </c>
      <c r="C1" s="459"/>
      <c r="D1" s="459"/>
      <c r="E1" s="459"/>
      <c r="F1" s="459"/>
      <c r="G1" s="459"/>
      <c r="H1" s="459"/>
      <c r="I1" s="459"/>
      <c r="J1" s="459"/>
      <c r="K1" s="459"/>
      <c r="W1" s="315"/>
      <c r="X1" s="315" t="s">
        <v>324</v>
      </c>
      <c r="Y1" s="315" t="s">
        <v>325</v>
      </c>
      <c r="Z1" s="313" t="s">
        <v>335</v>
      </c>
      <c r="AA1" s="313" t="s">
        <v>336</v>
      </c>
      <c r="AB1" s="315"/>
      <c r="AC1" s="304"/>
      <c r="AD1" s="304"/>
      <c r="AE1" s="304"/>
      <c r="AF1" s="304"/>
      <c r="AG1" s="304"/>
      <c r="AH1" s="304"/>
      <c r="AI1" s="304"/>
    </row>
    <row r="2" spans="1:35">
      <c r="A2" s="310"/>
      <c r="B2" s="306"/>
      <c r="W2" s="316">
        <v>30</v>
      </c>
      <c r="X2" s="314">
        <v>59316</v>
      </c>
      <c r="Y2" s="314">
        <v>57118</v>
      </c>
      <c r="Z2" s="317">
        <v>29.1</v>
      </c>
      <c r="AA2" s="317">
        <v>49.1</v>
      </c>
      <c r="AB2" s="314"/>
      <c r="AC2" s="304"/>
      <c r="AD2" s="304"/>
      <c r="AE2" s="304"/>
      <c r="AF2" s="304"/>
      <c r="AG2" s="304"/>
      <c r="AH2" s="304"/>
      <c r="AI2" s="304"/>
    </row>
    <row r="3" spans="1:35">
      <c r="A3" s="310"/>
      <c r="B3" s="306"/>
      <c r="W3" s="316">
        <v>35</v>
      </c>
      <c r="X3" s="314">
        <v>56059</v>
      </c>
      <c r="Y3" s="314">
        <v>53250</v>
      </c>
      <c r="Z3" s="317">
        <v>28.4</v>
      </c>
      <c r="AA3" s="317">
        <v>45.5</v>
      </c>
      <c r="AB3" s="314"/>
    </row>
    <row r="4" spans="1:35">
      <c r="A4" s="310"/>
      <c r="B4" s="306"/>
      <c r="W4" s="316">
        <v>40</v>
      </c>
      <c r="X4" s="314">
        <v>66409</v>
      </c>
      <c r="Y4" s="314">
        <v>64436</v>
      </c>
      <c r="Z4" s="317">
        <v>26.3</v>
      </c>
      <c r="AA4" s="317">
        <v>41.7</v>
      </c>
      <c r="AB4" s="314"/>
    </row>
    <row r="5" spans="1:35">
      <c r="A5" s="310"/>
      <c r="B5" s="306"/>
      <c r="W5" s="316">
        <v>45</v>
      </c>
      <c r="X5" s="314">
        <v>51600</v>
      </c>
      <c r="Y5" s="314">
        <v>49163</v>
      </c>
      <c r="Z5" s="317">
        <v>21</v>
      </c>
      <c r="AA5" s="317">
        <v>36.5</v>
      </c>
      <c r="AB5" s="314"/>
    </row>
    <row r="6" spans="1:35">
      <c r="A6" s="310"/>
      <c r="B6" s="306"/>
      <c r="W6" s="316">
        <v>50</v>
      </c>
      <c r="X6" s="314">
        <v>45729</v>
      </c>
      <c r="Y6" s="314">
        <v>43579</v>
      </c>
      <c r="Z6" s="317">
        <v>20.5</v>
      </c>
      <c r="AA6" s="317">
        <v>36.9</v>
      </c>
      <c r="AB6" s="314"/>
    </row>
    <row r="7" spans="1:35">
      <c r="A7" s="310"/>
      <c r="B7" s="306"/>
      <c r="W7" s="316">
        <v>55</v>
      </c>
      <c r="X7" s="314">
        <v>44242</v>
      </c>
      <c r="Y7" s="314">
        <v>42468</v>
      </c>
      <c r="Z7" s="317">
        <v>19.7</v>
      </c>
      <c r="AA7" s="317">
        <v>36.6</v>
      </c>
      <c r="AB7" s="314"/>
    </row>
    <row r="8" spans="1:35">
      <c r="A8" s="310"/>
      <c r="B8" s="306"/>
      <c r="W8" s="316">
        <v>60</v>
      </c>
      <c r="X8" s="314">
        <v>51088</v>
      </c>
      <c r="Y8" s="314">
        <v>48799</v>
      </c>
      <c r="Z8" s="317">
        <v>20.399999999999999</v>
      </c>
      <c r="AA8" s="317">
        <v>37.4</v>
      </c>
      <c r="AB8" s="314"/>
    </row>
    <row r="9" spans="1:35">
      <c r="A9" s="310"/>
      <c r="B9" s="306"/>
      <c r="W9" s="318" t="s">
        <v>328</v>
      </c>
      <c r="X9" s="314">
        <v>51900</v>
      </c>
      <c r="Y9" s="314">
        <v>49549</v>
      </c>
      <c r="Z9" s="317">
        <v>19.600000000000001</v>
      </c>
      <c r="AA9" s="317">
        <v>36</v>
      </c>
      <c r="AB9" s="314"/>
    </row>
    <row r="10" spans="1:35">
      <c r="A10" s="310"/>
      <c r="B10" s="306"/>
      <c r="W10" s="316">
        <v>2</v>
      </c>
      <c r="X10" s="314">
        <v>51299</v>
      </c>
      <c r="Y10" s="314">
        <v>48503</v>
      </c>
      <c r="Z10" s="317">
        <v>18.5</v>
      </c>
      <c r="AA10" s="317">
        <v>34.799999999999997</v>
      </c>
      <c r="AB10" s="314"/>
    </row>
    <row r="11" spans="1:35">
      <c r="A11" s="310"/>
      <c r="B11" s="306"/>
      <c r="W11" s="316">
        <v>3</v>
      </c>
      <c r="X11" s="314">
        <v>50915</v>
      </c>
      <c r="Y11" s="314">
        <v>48013</v>
      </c>
      <c r="Z11" s="317">
        <v>18.100000000000001</v>
      </c>
      <c r="AA11" s="317">
        <v>33.9</v>
      </c>
      <c r="AB11" s="314"/>
    </row>
    <row r="12" spans="1:35">
      <c r="A12" s="310"/>
      <c r="B12" s="306"/>
      <c r="W12" s="316">
        <v>4</v>
      </c>
      <c r="X12" s="314">
        <v>50328</v>
      </c>
      <c r="Y12" s="314">
        <v>47647</v>
      </c>
      <c r="Z12" s="317">
        <v>17.899999999999999</v>
      </c>
      <c r="AA12" s="317">
        <v>33.6</v>
      </c>
      <c r="AB12" s="314"/>
    </row>
    <row r="13" spans="1:35">
      <c r="A13" s="310"/>
      <c r="B13" s="306"/>
      <c r="W13" s="316">
        <v>5</v>
      </c>
      <c r="X13" s="314">
        <v>49436</v>
      </c>
      <c r="Y13" s="314">
        <v>46971</v>
      </c>
      <c r="Z13" s="317">
        <v>17.7</v>
      </c>
      <c r="AA13" s="317">
        <v>33.6</v>
      </c>
      <c r="AB13" s="314"/>
    </row>
    <row r="14" spans="1:35">
      <c r="A14" s="310"/>
      <c r="B14" s="306"/>
      <c r="W14" s="316">
        <v>6</v>
      </c>
      <c r="X14" s="314">
        <v>48167</v>
      </c>
      <c r="Y14" s="314">
        <v>46183</v>
      </c>
      <c r="Z14" s="317">
        <v>17.399999999999999</v>
      </c>
      <c r="AA14" s="317">
        <v>33.200000000000003</v>
      </c>
      <c r="AB14" s="314"/>
    </row>
    <row r="15" spans="1:35">
      <c r="A15" s="310"/>
      <c r="B15" s="306"/>
      <c r="W15" s="316">
        <v>7</v>
      </c>
      <c r="X15" s="314">
        <v>47632</v>
      </c>
      <c r="Y15" s="314">
        <v>45642</v>
      </c>
      <c r="Z15" s="317">
        <v>17.100000000000001</v>
      </c>
      <c r="AA15" s="317">
        <v>33</v>
      </c>
      <c r="AB15" s="314"/>
    </row>
    <row r="16" spans="1:35">
      <c r="A16" s="310"/>
      <c r="B16" s="306"/>
      <c r="W16" s="316">
        <v>8</v>
      </c>
      <c r="X16" s="314">
        <v>47062</v>
      </c>
      <c r="Y16" s="314">
        <v>45436</v>
      </c>
      <c r="Z16" s="317">
        <v>16.899999999999999</v>
      </c>
      <c r="AA16" s="317">
        <v>32.799999999999997</v>
      </c>
      <c r="AB16" s="314"/>
    </row>
    <row r="17" spans="1:28">
      <c r="A17" s="325"/>
      <c r="B17" s="306"/>
      <c r="W17" s="316">
        <v>9</v>
      </c>
      <c r="X17" s="314">
        <v>46618</v>
      </c>
      <c r="Y17" s="314">
        <v>44730</v>
      </c>
      <c r="Z17" s="317">
        <v>16.8</v>
      </c>
      <c r="AA17" s="317">
        <v>32.799999999999997</v>
      </c>
      <c r="AB17" s="319"/>
    </row>
    <row r="18" spans="1:28">
      <c r="A18" s="325"/>
      <c r="B18" s="306"/>
      <c r="W18" s="316">
        <v>10</v>
      </c>
      <c r="X18" s="314">
        <v>45268</v>
      </c>
      <c r="Y18" s="314">
        <v>43394</v>
      </c>
      <c r="Z18" s="317">
        <v>16.600000000000001</v>
      </c>
      <c r="AA18" s="317">
        <v>32.299999999999997</v>
      </c>
      <c r="AB18" s="319"/>
    </row>
    <row r="19" spans="1:28">
      <c r="A19" s="325"/>
      <c r="B19" s="306"/>
      <c r="W19" s="316">
        <v>11</v>
      </c>
      <c r="X19" s="314">
        <v>43939</v>
      </c>
      <c r="Y19" s="314">
        <v>41756</v>
      </c>
      <c r="Z19" s="317">
        <v>16.2</v>
      </c>
      <c r="AA19" s="317">
        <v>31.7</v>
      </c>
      <c r="AB19" s="319"/>
    </row>
    <row r="20" spans="1:28">
      <c r="W20" s="316">
        <v>12</v>
      </c>
      <c r="X20" s="314">
        <v>42382</v>
      </c>
      <c r="Y20" s="314">
        <v>40216</v>
      </c>
      <c r="Z20" s="313">
        <v>15.9</v>
      </c>
      <c r="AA20" s="317">
        <v>31.2</v>
      </c>
    </row>
    <row r="21" spans="1:28">
      <c r="W21" s="316">
        <v>13</v>
      </c>
      <c r="X21" s="320">
        <v>40918</v>
      </c>
      <c r="Y21" s="320">
        <v>38706</v>
      </c>
      <c r="Z21" s="321">
        <v>15.4</v>
      </c>
      <c r="AA21" s="321">
        <v>30.7</v>
      </c>
    </row>
    <row r="22" spans="1:28">
      <c r="W22" s="316">
        <v>14</v>
      </c>
      <c r="X22" s="314">
        <v>39240</v>
      </c>
      <c r="Y22" s="314">
        <v>37291</v>
      </c>
      <c r="Z22" s="317">
        <v>14.8</v>
      </c>
      <c r="AA22" s="317">
        <v>30.2</v>
      </c>
    </row>
    <row r="23" spans="1:28">
      <c r="W23" s="316">
        <v>15</v>
      </c>
      <c r="X23" s="314">
        <v>37754</v>
      </c>
      <c r="Y23" s="314">
        <v>35648</v>
      </c>
      <c r="Z23" s="317">
        <v>14.5</v>
      </c>
      <c r="AA23" s="317">
        <v>29.9</v>
      </c>
    </row>
    <row r="24" spans="1:28">
      <c r="W24" s="313">
        <v>16</v>
      </c>
      <c r="X24" s="314">
        <v>36560</v>
      </c>
      <c r="Y24" s="314">
        <v>34796</v>
      </c>
      <c r="Z24" s="317">
        <v>14.2</v>
      </c>
      <c r="AA24" s="317">
        <v>29.5</v>
      </c>
    </row>
    <row r="25" spans="1:28">
      <c r="W25" s="316">
        <v>17</v>
      </c>
      <c r="X25" s="314">
        <v>35758</v>
      </c>
      <c r="Y25" s="314">
        <v>34202</v>
      </c>
      <c r="Z25" s="317">
        <v>14</v>
      </c>
      <c r="AA25" s="317">
        <v>29.2</v>
      </c>
    </row>
    <row r="26" spans="1:28">
      <c r="W26" s="316">
        <v>18</v>
      </c>
      <c r="X26" s="314">
        <v>34861</v>
      </c>
      <c r="Y26" s="314">
        <v>33538</v>
      </c>
      <c r="Z26" s="317">
        <v>13.9</v>
      </c>
      <c r="AA26" s="317">
        <v>29.1</v>
      </c>
    </row>
    <row r="27" spans="1:28">
      <c r="W27" s="316">
        <v>19</v>
      </c>
      <c r="X27" s="314">
        <v>34528</v>
      </c>
      <c r="Y27" s="314">
        <v>33164</v>
      </c>
      <c r="Z27" s="317">
        <v>13.8</v>
      </c>
      <c r="AA27" s="317">
        <v>28.5</v>
      </c>
    </row>
    <row r="28" spans="1:28">
      <c r="W28" s="313">
        <v>20</v>
      </c>
      <c r="X28" s="314">
        <v>33998</v>
      </c>
      <c r="Y28" s="314">
        <v>32634</v>
      </c>
      <c r="Z28" s="313">
        <v>13.6</v>
      </c>
      <c r="AA28" s="313">
        <v>27.7</v>
      </c>
    </row>
    <row r="29" spans="1:28">
      <c r="W29" s="313">
        <v>21</v>
      </c>
      <c r="X29" s="314">
        <v>33901</v>
      </c>
      <c r="Y29" s="314">
        <v>32605</v>
      </c>
      <c r="Z29" s="313">
        <v>13.6</v>
      </c>
      <c r="AA29" s="313">
        <v>27.5</v>
      </c>
    </row>
    <row r="30" spans="1:28">
      <c r="W30" s="313">
        <v>22</v>
      </c>
      <c r="X30" s="314">
        <v>33495</v>
      </c>
      <c r="Y30" s="314">
        <v>31985</v>
      </c>
      <c r="Z30" s="313">
        <v>13.5</v>
      </c>
      <c r="AA30" s="313">
        <v>27.5</v>
      </c>
    </row>
    <row r="31" spans="1:28">
      <c r="W31" s="313">
        <v>23</v>
      </c>
      <c r="X31" s="314">
        <v>33368</v>
      </c>
      <c r="Y31" s="314">
        <v>31695</v>
      </c>
      <c r="Z31" s="313">
        <v>13.2</v>
      </c>
      <c r="AA31" s="313">
        <v>27.1</v>
      </c>
    </row>
    <row r="32" spans="1:28">
      <c r="W32" s="313">
        <v>24</v>
      </c>
      <c r="X32" s="314">
        <v>33470</v>
      </c>
      <c r="Y32" s="314">
        <v>31436</v>
      </c>
      <c r="Z32" s="313">
        <v>13.2</v>
      </c>
      <c r="AA32" s="313">
        <v>27.2</v>
      </c>
    </row>
    <row r="33" spans="3:27">
      <c r="W33" s="313">
        <v>25</v>
      </c>
      <c r="X33" s="314">
        <v>33386</v>
      </c>
      <c r="Y33" s="314">
        <v>31476</v>
      </c>
      <c r="Z33" s="313">
        <v>13.2</v>
      </c>
      <c r="AA33" s="313">
        <v>27.3</v>
      </c>
    </row>
    <row r="34" spans="3:27">
      <c r="W34" s="313">
        <v>26</v>
      </c>
      <c r="X34" s="314">
        <v>33174</v>
      </c>
      <c r="Y34" s="314">
        <v>31325</v>
      </c>
      <c r="Z34" s="313">
        <v>13.1</v>
      </c>
      <c r="AA34" s="326">
        <v>27</v>
      </c>
    </row>
    <row r="35" spans="3:27">
      <c r="W35" s="313">
        <v>27</v>
      </c>
      <c r="X35" s="313">
        <v>32687</v>
      </c>
      <c r="Y35" s="313">
        <v>31095</v>
      </c>
      <c r="Z35" s="313">
        <v>12.9</v>
      </c>
      <c r="AA35" s="313">
        <v>26.8</v>
      </c>
    </row>
    <row r="36" spans="3:27">
      <c r="C36" s="460" t="s">
        <v>337</v>
      </c>
      <c r="D36" s="460"/>
      <c r="E36" s="460"/>
      <c r="F36" s="460"/>
      <c r="G36" s="460"/>
      <c r="H36" s="460"/>
      <c r="I36" s="460"/>
      <c r="J36" s="460"/>
      <c r="W36" s="313">
        <v>28</v>
      </c>
      <c r="X36" s="313">
        <v>32149</v>
      </c>
      <c r="Y36" s="313">
        <v>30706</v>
      </c>
      <c r="Z36" s="313">
        <v>12.6</v>
      </c>
      <c r="AA36" s="313">
        <v>26.5</v>
      </c>
    </row>
    <row r="37" spans="3:27">
      <c r="X37" s="313" t="s">
        <v>330</v>
      </c>
      <c r="Y37" s="313" t="s">
        <v>331</v>
      </c>
      <c r="Z37" s="313" t="s">
        <v>332</v>
      </c>
    </row>
    <row r="38" spans="3:27">
      <c r="W38" s="316">
        <v>30</v>
      </c>
      <c r="X38" s="314">
        <v>2439</v>
      </c>
      <c r="Y38" s="314">
        <v>4107</v>
      </c>
      <c r="Z38" s="322">
        <v>236</v>
      </c>
    </row>
    <row r="39" spans="3:27">
      <c r="W39" s="316">
        <v>35</v>
      </c>
      <c r="X39" s="314">
        <v>2492</v>
      </c>
      <c r="Y39" s="314">
        <v>3987</v>
      </c>
      <c r="Z39" s="322">
        <v>242</v>
      </c>
    </row>
    <row r="40" spans="3:27">
      <c r="W40" s="316">
        <v>40</v>
      </c>
      <c r="X40" s="314">
        <v>3137</v>
      </c>
      <c r="Y40" s="314">
        <v>4971</v>
      </c>
      <c r="Z40" s="322">
        <v>236</v>
      </c>
    </row>
    <row r="41" spans="3:27">
      <c r="W41" s="316">
        <v>45</v>
      </c>
      <c r="X41" s="314">
        <v>2761</v>
      </c>
      <c r="Y41" s="314">
        <v>4790</v>
      </c>
      <c r="Z41" s="322">
        <v>217</v>
      </c>
    </row>
    <row r="42" spans="3:27">
      <c r="W42" s="316">
        <v>50</v>
      </c>
      <c r="X42" s="314">
        <v>2417</v>
      </c>
      <c r="Y42" s="314">
        <v>4354</v>
      </c>
      <c r="Z42" s="322">
        <v>206</v>
      </c>
    </row>
    <row r="43" spans="3:27">
      <c r="W43" s="316">
        <v>55</v>
      </c>
      <c r="X43" s="314">
        <v>2366</v>
      </c>
      <c r="Y43" s="314">
        <v>4392</v>
      </c>
      <c r="Z43" s="322">
        <v>212</v>
      </c>
    </row>
    <row r="44" spans="3:27">
      <c r="W44" s="316">
        <v>60</v>
      </c>
      <c r="X44" s="314">
        <v>2671</v>
      </c>
      <c r="Y44" s="314">
        <v>4908</v>
      </c>
      <c r="Z44" s="322">
        <v>221</v>
      </c>
    </row>
    <row r="45" spans="3:27">
      <c r="W45" s="323" t="s">
        <v>338</v>
      </c>
      <c r="X45" s="314">
        <v>2816</v>
      </c>
      <c r="Y45" s="314">
        <v>5185</v>
      </c>
      <c r="Z45" s="322">
        <v>221</v>
      </c>
    </row>
    <row r="46" spans="3:27">
      <c r="W46" s="316">
        <v>2</v>
      </c>
      <c r="X46" s="314">
        <v>2864</v>
      </c>
      <c r="Y46" s="314">
        <v>5399</v>
      </c>
      <c r="Z46" s="322">
        <v>226</v>
      </c>
    </row>
    <row r="47" spans="3:27">
      <c r="W47" s="316">
        <v>3</v>
      </c>
      <c r="X47" s="314">
        <v>2920</v>
      </c>
      <c r="Y47" s="314">
        <v>5458</v>
      </c>
      <c r="Z47" s="322">
        <v>228</v>
      </c>
    </row>
    <row r="48" spans="3:27">
      <c r="W48" s="316">
        <v>4</v>
      </c>
      <c r="X48" s="314">
        <v>2912</v>
      </c>
      <c r="Y48" s="314">
        <v>5481</v>
      </c>
      <c r="Z48" s="322">
        <v>231</v>
      </c>
    </row>
    <row r="49" spans="23:26">
      <c r="W49" s="316">
        <v>5</v>
      </c>
      <c r="X49" s="314">
        <v>2873</v>
      </c>
      <c r="Y49" s="314">
        <v>5454</v>
      </c>
      <c r="Z49" s="322">
        <v>231</v>
      </c>
    </row>
    <row r="50" spans="23:26">
      <c r="W50" s="316">
        <v>6</v>
      </c>
      <c r="X50" s="314">
        <v>2838</v>
      </c>
      <c r="Y50" s="314">
        <v>5438</v>
      </c>
      <c r="Z50" s="322">
        <v>232</v>
      </c>
    </row>
    <row r="51" spans="23:26">
      <c r="W51" s="316">
        <v>7</v>
      </c>
      <c r="X51" s="314">
        <v>2826</v>
      </c>
      <c r="Y51" s="314">
        <v>5466</v>
      </c>
      <c r="Z51" s="322">
        <v>233</v>
      </c>
    </row>
    <row r="52" spans="23:26">
      <c r="W52" s="316">
        <v>8</v>
      </c>
      <c r="X52" s="314">
        <v>2816</v>
      </c>
      <c r="Y52" s="314">
        <v>5465</v>
      </c>
      <c r="Z52" s="322">
        <v>234</v>
      </c>
    </row>
    <row r="53" spans="23:26">
      <c r="W53" s="316">
        <v>9</v>
      </c>
      <c r="X53" s="314">
        <v>2789</v>
      </c>
      <c r="Y53" s="314">
        <v>5445</v>
      </c>
      <c r="Z53" s="322">
        <v>233</v>
      </c>
    </row>
    <row r="54" spans="23:26">
      <c r="W54" s="316">
        <v>10</v>
      </c>
      <c r="X54" s="314">
        <v>2744</v>
      </c>
      <c r="Y54" s="314">
        <v>5334</v>
      </c>
      <c r="Z54" s="322">
        <v>233</v>
      </c>
    </row>
    <row r="55" spans="23:26">
      <c r="W55" s="316">
        <v>11</v>
      </c>
      <c r="X55" s="314">
        <v>2703</v>
      </c>
      <c r="Y55" s="314">
        <v>5302</v>
      </c>
      <c r="Z55" s="322">
        <v>233</v>
      </c>
    </row>
    <row r="56" spans="23:26">
      <c r="W56" s="313">
        <v>12</v>
      </c>
      <c r="X56" s="314">
        <v>2648</v>
      </c>
      <c r="Y56" s="314">
        <v>5195</v>
      </c>
      <c r="Z56" s="322">
        <v>232</v>
      </c>
    </row>
    <row r="57" spans="23:26">
      <c r="W57" s="313">
        <v>13</v>
      </c>
      <c r="X57" s="314">
        <v>2591</v>
      </c>
      <c r="Y57" s="314">
        <v>5186</v>
      </c>
      <c r="Z57" s="322">
        <v>232</v>
      </c>
    </row>
    <row r="58" spans="23:26">
      <c r="W58" s="314">
        <v>14</v>
      </c>
      <c r="X58" s="314">
        <v>2535</v>
      </c>
      <c r="Y58" s="314">
        <v>5167</v>
      </c>
      <c r="Z58" s="327">
        <v>233</v>
      </c>
    </row>
    <row r="59" spans="23:26">
      <c r="W59" s="314">
        <v>15</v>
      </c>
      <c r="X59" s="314">
        <v>2452</v>
      </c>
      <c r="Y59" s="314">
        <v>5070</v>
      </c>
      <c r="Z59" s="327">
        <v>232</v>
      </c>
    </row>
    <row r="60" spans="23:26">
      <c r="W60" s="314">
        <v>16</v>
      </c>
      <c r="X60" s="314">
        <v>2419</v>
      </c>
      <c r="Y60" s="314">
        <v>5025</v>
      </c>
      <c r="Z60" s="327">
        <v>232</v>
      </c>
    </row>
    <row r="61" spans="23:26">
      <c r="W61" s="314">
        <v>17</v>
      </c>
      <c r="X61" s="314">
        <v>2393</v>
      </c>
      <c r="Y61" s="314">
        <v>4989</v>
      </c>
      <c r="Z61" s="327">
        <v>234</v>
      </c>
    </row>
    <row r="62" spans="23:26">
      <c r="W62" s="314">
        <v>18</v>
      </c>
      <c r="X62" s="314">
        <v>2353</v>
      </c>
      <c r="Y62" s="314">
        <v>4904</v>
      </c>
      <c r="Z62" s="327">
        <v>233</v>
      </c>
    </row>
    <row r="63" spans="23:26">
      <c r="W63" s="314">
        <v>19</v>
      </c>
      <c r="X63" s="314">
        <v>2379</v>
      </c>
      <c r="Y63" s="314">
        <v>4888</v>
      </c>
      <c r="Z63" s="327">
        <v>229</v>
      </c>
    </row>
    <row r="64" spans="23:26">
      <c r="W64" s="314">
        <v>20</v>
      </c>
      <c r="X64" s="314">
        <v>2406</v>
      </c>
      <c r="Y64" s="314">
        <v>4888</v>
      </c>
      <c r="Z64" s="322">
        <v>228</v>
      </c>
    </row>
    <row r="65" spans="23:26">
      <c r="W65" s="314">
        <v>21</v>
      </c>
      <c r="X65" s="314">
        <v>2415</v>
      </c>
      <c r="Y65" s="314">
        <v>4900</v>
      </c>
      <c r="Z65" s="322">
        <v>226</v>
      </c>
    </row>
    <row r="66" spans="23:26">
      <c r="W66" s="314">
        <v>22</v>
      </c>
      <c r="X66" s="314">
        <v>2384</v>
      </c>
      <c r="Y66" s="314">
        <v>4860</v>
      </c>
      <c r="Z66" s="322">
        <v>224</v>
      </c>
    </row>
    <row r="67" spans="23:26">
      <c r="W67" s="314">
        <v>23</v>
      </c>
      <c r="X67" s="314">
        <v>2404</v>
      </c>
      <c r="Y67" s="314">
        <v>4918</v>
      </c>
      <c r="Z67" s="322">
        <v>224</v>
      </c>
    </row>
    <row r="68" spans="23:26">
      <c r="W68" s="314">
        <v>24</v>
      </c>
      <c r="X68" s="314">
        <v>2387</v>
      </c>
      <c r="Y68" s="314">
        <v>4921</v>
      </c>
      <c r="Z68" s="322">
        <v>220</v>
      </c>
    </row>
    <row r="69" spans="23:26">
      <c r="W69" s="314">
        <v>25</v>
      </c>
      <c r="X69" s="314">
        <v>2378</v>
      </c>
      <c r="Y69" s="314">
        <v>4921</v>
      </c>
      <c r="Z69" s="322">
        <v>216</v>
      </c>
    </row>
    <row r="70" spans="23:26">
      <c r="W70" s="314">
        <v>26</v>
      </c>
      <c r="X70" s="314">
        <v>2385</v>
      </c>
      <c r="Y70" s="314">
        <v>4930</v>
      </c>
      <c r="Z70" s="322">
        <v>215</v>
      </c>
    </row>
    <row r="71" spans="23:26">
      <c r="W71" s="313">
        <v>27</v>
      </c>
      <c r="X71" s="313">
        <v>2376</v>
      </c>
      <c r="Y71" s="313">
        <v>4954</v>
      </c>
      <c r="Z71" s="322">
        <v>213</v>
      </c>
    </row>
    <row r="72" spans="23:26">
      <c r="W72" s="313">
        <v>28</v>
      </c>
      <c r="X72" s="313">
        <v>2372</v>
      </c>
      <c r="Y72" s="313">
        <v>4985</v>
      </c>
      <c r="Z72" s="322">
        <v>213</v>
      </c>
    </row>
  </sheetData>
  <mergeCells count="2">
    <mergeCell ref="B1:K1"/>
    <mergeCell ref="C36:J36"/>
  </mergeCells>
  <phoneticPr fontId="2"/>
  <printOptions horizontalCentered="1" verticalCentered="1"/>
  <pageMargins left="0.59055118110236227" right="0.59055118110236227" top="0.78740157480314965" bottom="0.39370078740157483" header="0.51181102362204722" footer="0.51181102362204722"/>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T70"/>
  <sheetViews>
    <sheetView showGridLines="0" zoomScaleNormal="100" zoomScaleSheetLayoutView="75" zoomScalePageLayoutView="80" workbookViewId="0">
      <selection activeCell="A2" sqref="A2"/>
    </sheetView>
  </sheetViews>
  <sheetFormatPr defaultColWidth="9" defaultRowHeight="13.5"/>
  <cols>
    <col min="1" max="1" width="9" style="17"/>
    <col min="2" max="2" width="4.375" style="17" customWidth="1"/>
    <col min="3" max="3" width="12.375" style="17" customWidth="1"/>
    <col min="4" max="4" width="10.625" style="17" customWidth="1"/>
    <col min="5" max="12" width="9.875" style="17" customWidth="1"/>
    <col min="13" max="13" width="6.625" style="17" customWidth="1"/>
    <col min="14" max="14" width="4.125" style="17" customWidth="1"/>
    <col min="15" max="15" width="9" style="17"/>
    <col min="16" max="16" width="8.75" style="17" customWidth="1"/>
    <col min="17" max="17" width="8" style="17" customWidth="1"/>
    <col min="18" max="18" width="6.625" style="17" customWidth="1"/>
    <col min="19" max="20" width="7" style="17" customWidth="1"/>
    <col min="21" max="16384" width="9" style="17"/>
  </cols>
  <sheetData>
    <row r="1" spans="1:12" ht="25.5" customHeight="1">
      <c r="A1" s="22" t="s">
        <v>320</v>
      </c>
    </row>
    <row r="2" spans="1:12" ht="17.25" customHeight="1">
      <c r="A2" s="104"/>
    </row>
    <row r="3" spans="1:12" ht="22.5" customHeight="1">
      <c r="A3" s="461" t="s">
        <v>283</v>
      </c>
      <c r="B3" s="461"/>
      <c r="C3" s="461"/>
      <c r="D3" s="461"/>
      <c r="E3" s="461"/>
      <c r="F3" s="461"/>
    </row>
    <row r="4" spans="1:12" s="25" customFormat="1" ht="40.5" customHeight="1">
      <c r="A4" s="444" t="s">
        <v>261</v>
      </c>
      <c r="B4" s="444"/>
      <c r="C4" s="444"/>
      <c r="D4" s="444"/>
      <c r="E4" s="444"/>
      <c r="F4" s="444"/>
      <c r="G4" s="444"/>
      <c r="H4" s="444"/>
      <c r="I4" s="444"/>
      <c r="J4" s="444"/>
      <c r="K4" s="444"/>
      <c r="L4" s="444"/>
    </row>
    <row r="5" spans="1:12" s="25" customFormat="1" ht="30" customHeight="1">
      <c r="A5" s="445" t="s">
        <v>165</v>
      </c>
      <c r="B5" s="446"/>
      <c r="C5" s="451" t="s">
        <v>1</v>
      </c>
      <c r="D5" s="462"/>
      <c r="E5" s="451" t="s">
        <v>95</v>
      </c>
      <c r="F5" s="446"/>
      <c r="G5" s="451" t="s">
        <v>96</v>
      </c>
      <c r="H5" s="446"/>
      <c r="I5" s="451" t="s">
        <v>99</v>
      </c>
      <c r="J5" s="446"/>
      <c r="K5" s="445" t="s">
        <v>90</v>
      </c>
      <c r="L5" s="462"/>
    </row>
    <row r="6" spans="1:12" s="25" customFormat="1" ht="30" customHeight="1">
      <c r="A6" s="447"/>
      <c r="B6" s="448"/>
      <c r="C6" s="29"/>
      <c r="D6" s="30"/>
      <c r="E6" s="29"/>
      <c r="F6" s="31"/>
      <c r="G6" s="29"/>
      <c r="H6" s="31"/>
      <c r="I6" s="452" t="s">
        <v>158</v>
      </c>
      <c r="J6" s="453"/>
      <c r="K6" s="447" t="s">
        <v>88</v>
      </c>
      <c r="L6" s="463"/>
    </row>
    <row r="7" spans="1:12" s="25" customFormat="1" ht="22.5" customHeight="1">
      <c r="A7" s="447"/>
      <c r="B7" s="448"/>
      <c r="C7" s="29"/>
      <c r="D7" s="32" t="s">
        <v>45</v>
      </c>
      <c r="E7" s="29"/>
      <c r="F7" s="32" t="s">
        <v>45</v>
      </c>
      <c r="G7" s="29"/>
      <c r="H7" s="32" t="s">
        <v>45</v>
      </c>
      <c r="I7" s="29"/>
      <c r="J7" s="32" t="s">
        <v>45</v>
      </c>
      <c r="K7" s="30"/>
      <c r="L7" s="27" t="s">
        <v>45</v>
      </c>
    </row>
    <row r="8" spans="1:12" s="25" customFormat="1" ht="22.5" customHeight="1">
      <c r="A8" s="449"/>
      <c r="B8" s="450"/>
      <c r="C8" s="33"/>
      <c r="D8" s="34" t="s">
        <v>91</v>
      </c>
      <c r="E8" s="33"/>
      <c r="F8" s="34" t="s">
        <v>92</v>
      </c>
      <c r="G8" s="33"/>
      <c r="H8" s="34" t="s">
        <v>92</v>
      </c>
      <c r="I8" s="33"/>
      <c r="J8" s="34" t="s">
        <v>91</v>
      </c>
      <c r="K8" s="108"/>
      <c r="L8" s="35" t="s">
        <v>91</v>
      </c>
    </row>
    <row r="9" spans="1:12" s="25" customFormat="1" ht="24" customHeight="1">
      <c r="A9" s="30"/>
      <c r="B9" s="30"/>
      <c r="C9" s="36" t="s">
        <v>46</v>
      </c>
      <c r="D9" s="30" t="s">
        <v>135</v>
      </c>
      <c r="E9" s="18" t="s">
        <v>94</v>
      </c>
      <c r="F9" s="18" t="s">
        <v>48</v>
      </c>
      <c r="G9" s="18" t="s">
        <v>86</v>
      </c>
      <c r="H9" s="18" t="s">
        <v>48</v>
      </c>
      <c r="I9" s="18" t="s">
        <v>49</v>
      </c>
      <c r="J9" s="18" t="s">
        <v>49</v>
      </c>
      <c r="K9" s="18" t="s">
        <v>49</v>
      </c>
      <c r="L9" s="18" t="s">
        <v>49</v>
      </c>
    </row>
    <row r="10" spans="1:12" ht="24" customHeight="1">
      <c r="A10" s="9" t="s">
        <v>153</v>
      </c>
      <c r="B10" s="38">
        <v>23</v>
      </c>
      <c r="C10" s="29">
        <v>101</v>
      </c>
      <c r="D10" s="109">
        <v>-1</v>
      </c>
      <c r="E10" s="39">
        <v>62555</v>
      </c>
      <c r="F10" s="110">
        <v>-1.4</v>
      </c>
      <c r="G10" s="39">
        <v>4628</v>
      </c>
      <c r="H10" s="110">
        <v>-0.8</v>
      </c>
      <c r="I10" s="9">
        <v>619.4</v>
      </c>
      <c r="J10" s="110">
        <v>-2.6000000000000227</v>
      </c>
      <c r="K10" s="111">
        <v>13.5</v>
      </c>
      <c r="L10" s="110">
        <v>-0.1</v>
      </c>
    </row>
    <row r="11" spans="1:12" ht="24" customHeight="1">
      <c r="A11" s="43"/>
      <c r="B11" s="38">
        <v>24</v>
      </c>
      <c r="C11" s="29">
        <v>100</v>
      </c>
      <c r="D11" s="109">
        <v>-1</v>
      </c>
      <c r="E11" s="39">
        <v>62424</v>
      </c>
      <c r="F11" s="110">
        <v>-0.2</v>
      </c>
      <c r="G11" s="39">
        <v>4628</v>
      </c>
      <c r="H11" s="110">
        <v>0</v>
      </c>
      <c r="I11" s="9">
        <v>624.4</v>
      </c>
      <c r="J11" s="110">
        <v>5</v>
      </c>
      <c r="K11" s="111">
        <v>13.5</v>
      </c>
      <c r="L11" s="110">
        <v>0</v>
      </c>
    </row>
    <row r="12" spans="1:12" ht="24" customHeight="1">
      <c r="A12" s="43"/>
      <c r="B12" s="38">
        <v>25</v>
      </c>
      <c r="C12" s="29">
        <v>100</v>
      </c>
      <c r="D12" s="109" t="s">
        <v>89</v>
      </c>
      <c r="E12" s="44">
        <v>61572</v>
      </c>
      <c r="F12" s="110">
        <v>-1.4</v>
      </c>
      <c r="G12" s="44">
        <v>4609</v>
      </c>
      <c r="H12" s="110">
        <v>-0.4</v>
      </c>
      <c r="I12" s="9">
        <v>615.72</v>
      </c>
      <c r="J12" s="110">
        <v>-8.67999999999995</v>
      </c>
      <c r="K12" s="111">
        <v>13.359080060750705</v>
      </c>
      <c r="L12" s="110">
        <v>-0.14091993924929547</v>
      </c>
    </row>
    <row r="13" spans="1:12" ht="24" customHeight="1">
      <c r="A13" s="9"/>
      <c r="B13" s="38">
        <v>26</v>
      </c>
      <c r="C13" s="112">
        <v>98</v>
      </c>
      <c r="D13" s="109">
        <v>-2</v>
      </c>
      <c r="E13" s="113">
        <v>61583</v>
      </c>
      <c r="F13" s="110">
        <v>0</v>
      </c>
      <c r="G13" s="113">
        <v>4573</v>
      </c>
      <c r="H13" s="110">
        <v>-0.8</v>
      </c>
      <c r="I13" s="114">
        <v>628.4</v>
      </c>
      <c r="J13" s="115">
        <v>12.67999999999995</v>
      </c>
      <c r="K13" s="111">
        <v>13.5</v>
      </c>
      <c r="L13" s="115">
        <v>0.14091993924929547</v>
      </c>
    </row>
    <row r="14" spans="1:12" ht="24" customHeight="1">
      <c r="A14" s="9"/>
      <c r="B14" s="38">
        <v>27</v>
      </c>
      <c r="C14" s="112">
        <v>95</v>
      </c>
      <c r="D14" s="109">
        <v>-3</v>
      </c>
      <c r="E14" s="113">
        <v>61366</v>
      </c>
      <c r="F14" s="110">
        <v>-0.4</v>
      </c>
      <c r="G14" s="113">
        <v>4595</v>
      </c>
      <c r="H14" s="110">
        <v>0.5</v>
      </c>
      <c r="I14" s="114">
        <v>646</v>
      </c>
      <c r="J14" s="115">
        <v>17.600000000000023</v>
      </c>
      <c r="K14" s="111">
        <v>13.4</v>
      </c>
      <c r="L14" s="115">
        <v>-9.9999999999999645E-2</v>
      </c>
    </row>
    <row r="15" spans="1:12" ht="24" customHeight="1">
      <c r="A15" s="9"/>
      <c r="B15" s="38"/>
      <c r="C15" s="29"/>
      <c r="D15" s="106"/>
      <c r="E15" s="39"/>
      <c r="F15" s="11"/>
      <c r="G15" s="39"/>
      <c r="H15" s="11"/>
      <c r="I15" s="9"/>
      <c r="J15" s="11"/>
      <c r="K15" s="9"/>
      <c r="L15" s="11"/>
    </row>
    <row r="16" spans="1:12" ht="24" customHeight="1">
      <c r="A16" s="54"/>
      <c r="B16" s="242">
        <v>28</v>
      </c>
      <c r="C16" s="116">
        <f>SUM(C17:C19)</f>
        <v>95</v>
      </c>
      <c r="D16" s="214" t="s">
        <v>89</v>
      </c>
      <c r="E16" s="264">
        <f>SUM(E17:E19)</f>
        <v>61345</v>
      </c>
      <c r="F16" s="214" t="s">
        <v>89</v>
      </c>
      <c r="G16" s="264">
        <f>SUM(G17:G19)</f>
        <v>4556</v>
      </c>
      <c r="H16" s="117">
        <v>0.8</v>
      </c>
      <c r="I16" s="143">
        <v>645.70000000000005</v>
      </c>
      <c r="J16" s="117">
        <v>-0.3</v>
      </c>
      <c r="K16" s="265">
        <v>13.5</v>
      </c>
      <c r="L16" s="201">
        <v>0.1</v>
      </c>
    </row>
    <row r="17" spans="1:12" ht="24" customHeight="1">
      <c r="A17" s="9" t="s">
        <v>110</v>
      </c>
      <c r="B17" s="55" t="s">
        <v>111</v>
      </c>
      <c r="C17" s="7" t="s">
        <v>89</v>
      </c>
      <c r="D17" s="5" t="s">
        <v>89</v>
      </c>
      <c r="E17" s="5" t="s">
        <v>89</v>
      </c>
      <c r="F17" s="1" t="s">
        <v>89</v>
      </c>
      <c r="G17" s="5" t="s">
        <v>89</v>
      </c>
      <c r="H17" s="1" t="s">
        <v>89</v>
      </c>
      <c r="I17" s="1" t="s">
        <v>89</v>
      </c>
      <c r="J17" s="5" t="s">
        <v>89</v>
      </c>
      <c r="K17" s="5" t="s">
        <v>89</v>
      </c>
      <c r="L17" s="1" t="s">
        <v>89</v>
      </c>
    </row>
    <row r="18" spans="1:12" ht="24" customHeight="1">
      <c r="A18" s="57" t="s">
        <v>112</v>
      </c>
      <c r="B18" s="55" t="s">
        <v>111</v>
      </c>
      <c r="C18" s="112">
        <v>77</v>
      </c>
      <c r="D18" s="109" t="s">
        <v>89</v>
      </c>
      <c r="E18" s="206">
        <v>43990</v>
      </c>
      <c r="F18" s="110">
        <v>-0.8</v>
      </c>
      <c r="G18" s="118">
        <v>3505</v>
      </c>
      <c r="H18" s="6">
        <v>-1.2</v>
      </c>
      <c r="I18" s="119">
        <v>571.29999999999995</v>
      </c>
      <c r="J18" s="110">
        <v>-4.5</v>
      </c>
      <c r="K18" s="120">
        <v>12.6</v>
      </c>
      <c r="L18" s="1">
        <v>0.1</v>
      </c>
    </row>
    <row r="19" spans="1:12" ht="24" customHeight="1">
      <c r="A19" s="24" t="s">
        <v>113</v>
      </c>
      <c r="B19" s="185" t="s">
        <v>111</v>
      </c>
      <c r="C19" s="2">
        <v>18</v>
      </c>
      <c r="D19" s="15" t="s">
        <v>89</v>
      </c>
      <c r="E19" s="213">
        <v>17355</v>
      </c>
      <c r="F19" s="4">
        <v>1.9</v>
      </c>
      <c r="G19" s="3">
        <v>1051</v>
      </c>
      <c r="H19" s="4">
        <v>0.5</v>
      </c>
      <c r="I19" s="266">
        <v>964.2</v>
      </c>
      <c r="J19" s="4">
        <v>18.3</v>
      </c>
      <c r="K19" s="267">
        <v>16.5</v>
      </c>
      <c r="L19" s="268">
        <v>0.2</v>
      </c>
    </row>
    <row r="20" spans="1:12" ht="21.75" customHeight="1">
      <c r="A20" s="58"/>
      <c r="B20" s="59"/>
      <c r="C20" s="101"/>
      <c r="D20" s="100"/>
      <c r="E20" s="102"/>
      <c r="F20" s="100"/>
      <c r="G20" s="102"/>
      <c r="H20" s="100"/>
      <c r="I20" s="100"/>
      <c r="J20" s="100"/>
      <c r="K20" s="121"/>
      <c r="L20" s="100"/>
    </row>
    <row r="21" spans="1:12" ht="23.25" customHeight="1">
      <c r="A21" s="64"/>
    </row>
    <row r="22" spans="1:12" ht="21" customHeight="1">
      <c r="A22" s="16" t="s">
        <v>284</v>
      </c>
      <c r="B22" s="9"/>
      <c r="C22" s="9"/>
      <c r="D22" s="9"/>
      <c r="F22" s="18"/>
      <c r="G22" s="9"/>
      <c r="H22" s="9"/>
      <c r="I22" s="9"/>
      <c r="J22" s="9"/>
      <c r="K22" s="9"/>
      <c r="L22" s="9"/>
    </row>
    <row r="23" spans="1:12" ht="21" customHeight="1">
      <c r="A23" s="9" t="s">
        <v>201</v>
      </c>
      <c r="B23" s="9"/>
      <c r="C23" s="9"/>
      <c r="D23" s="9"/>
      <c r="E23" s="9"/>
      <c r="F23" s="9"/>
      <c r="G23" s="9"/>
      <c r="H23" s="9"/>
      <c r="I23" s="9"/>
      <c r="J23" s="9"/>
      <c r="K23" s="9"/>
      <c r="L23" s="9"/>
    </row>
    <row r="24" spans="1:12" ht="21" customHeight="1">
      <c r="A24" s="9"/>
      <c r="B24" s="9"/>
      <c r="C24" s="9"/>
      <c r="D24" s="9"/>
      <c r="E24" s="9"/>
      <c r="F24" s="9"/>
      <c r="G24" s="9"/>
      <c r="H24" s="9"/>
      <c r="I24" s="9"/>
      <c r="J24" s="9"/>
      <c r="K24" s="9"/>
      <c r="L24" s="9"/>
    </row>
    <row r="25" spans="1:12" ht="21" customHeight="1">
      <c r="A25" s="9"/>
      <c r="B25" s="9"/>
      <c r="C25" s="9"/>
      <c r="D25" s="9"/>
      <c r="E25" s="9"/>
      <c r="F25" s="9"/>
      <c r="G25" s="9"/>
      <c r="H25" s="9"/>
      <c r="I25" s="9"/>
      <c r="J25" s="9"/>
      <c r="K25" s="9"/>
      <c r="L25" s="9"/>
    </row>
    <row r="26" spans="1:12" ht="21" customHeight="1">
      <c r="A26" s="16" t="s">
        <v>285</v>
      </c>
      <c r="B26" s="9"/>
      <c r="D26" s="9"/>
      <c r="F26" s="18"/>
      <c r="G26" s="9"/>
      <c r="H26" s="9"/>
      <c r="I26" s="9"/>
      <c r="J26" s="9"/>
      <c r="K26" s="9"/>
      <c r="L26" s="9"/>
    </row>
    <row r="27" spans="1:12" ht="21" customHeight="1">
      <c r="A27" s="9" t="s">
        <v>202</v>
      </c>
      <c r="B27" s="9"/>
      <c r="C27" s="9"/>
      <c r="D27" s="9"/>
      <c r="E27" s="9"/>
      <c r="F27" s="9"/>
      <c r="G27" s="9"/>
      <c r="H27" s="9"/>
      <c r="I27" s="9"/>
      <c r="J27" s="9"/>
      <c r="K27" s="9"/>
      <c r="L27" s="9"/>
    </row>
    <row r="28" spans="1:12" ht="21" customHeight="1">
      <c r="A28" s="9" t="s">
        <v>278</v>
      </c>
      <c r="B28" s="9"/>
      <c r="C28" s="9"/>
      <c r="D28" s="9"/>
      <c r="E28" s="9"/>
      <c r="F28" s="9"/>
      <c r="G28" s="9"/>
      <c r="H28" s="9"/>
      <c r="I28" s="9"/>
      <c r="J28" s="9"/>
      <c r="K28" s="9"/>
      <c r="L28" s="9"/>
    </row>
    <row r="29" spans="1:12" ht="21" customHeight="1">
      <c r="A29" s="9" t="s">
        <v>203</v>
      </c>
      <c r="B29" s="9"/>
      <c r="C29" s="9"/>
      <c r="D29" s="9"/>
      <c r="E29" s="9"/>
      <c r="F29" s="9"/>
      <c r="G29" s="9"/>
      <c r="H29" s="9"/>
      <c r="I29" s="9"/>
      <c r="J29" s="9"/>
      <c r="K29" s="9"/>
      <c r="L29" s="9"/>
    </row>
    <row r="30" spans="1:12" ht="21" customHeight="1">
      <c r="A30" s="9" t="s">
        <v>204</v>
      </c>
      <c r="B30" s="9"/>
      <c r="C30" s="9"/>
      <c r="D30" s="9"/>
      <c r="E30" s="9"/>
      <c r="F30" s="9"/>
      <c r="G30" s="9"/>
      <c r="H30" s="9"/>
      <c r="I30" s="9"/>
      <c r="J30" s="9"/>
      <c r="K30" s="9"/>
      <c r="L30" s="9"/>
    </row>
    <row r="31" spans="1:12" ht="21" customHeight="1">
      <c r="A31" s="9" t="s">
        <v>205</v>
      </c>
      <c r="B31" s="9"/>
      <c r="C31" s="9"/>
      <c r="D31" s="9"/>
      <c r="E31" s="9"/>
      <c r="F31" s="9"/>
      <c r="G31" s="9"/>
      <c r="H31" s="9"/>
      <c r="I31" s="9"/>
      <c r="J31" s="9"/>
      <c r="K31" s="9"/>
      <c r="L31" s="9"/>
    </row>
    <row r="32" spans="1:12" ht="21" customHeight="1">
      <c r="A32" s="9"/>
      <c r="B32" s="9"/>
      <c r="C32" s="9"/>
      <c r="D32" s="9"/>
      <c r="E32" s="9"/>
      <c r="F32" s="9"/>
      <c r="G32" s="9"/>
      <c r="H32" s="9"/>
      <c r="I32" s="9"/>
      <c r="J32" s="9"/>
      <c r="K32" s="9"/>
      <c r="L32" s="9"/>
    </row>
    <row r="33" spans="1:12" ht="21" customHeight="1">
      <c r="A33" s="9"/>
      <c r="B33" s="9"/>
      <c r="C33" s="9"/>
      <c r="D33" s="9"/>
      <c r="E33" s="9"/>
      <c r="F33" s="9"/>
      <c r="G33" s="9"/>
      <c r="H33" s="9"/>
      <c r="I33" s="9"/>
      <c r="J33" s="9"/>
      <c r="K33" s="9"/>
      <c r="L33" s="9"/>
    </row>
    <row r="34" spans="1:12" ht="21" customHeight="1">
      <c r="A34" s="16" t="s">
        <v>286</v>
      </c>
      <c r="B34" s="9"/>
      <c r="C34" s="9"/>
      <c r="D34" s="9"/>
      <c r="E34" s="9"/>
      <c r="F34" s="9"/>
      <c r="G34" s="9"/>
      <c r="H34" s="9"/>
      <c r="I34" s="9"/>
      <c r="J34" s="9"/>
      <c r="K34" s="9"/>
      <c r="L34" s="9"/>
    </row>
    <row r="35" spans="1:12" ht="21" customHeight="1">
      <c r="A35" s="39" t="s">
        <v>206</v>
      </c>
      <c r="B35" s="9"/>
      <c r="C35" s="9"/>
      <c r="D35" s="9"/>
      <c r="E35" s="9"/>
      <c r="F35" s="9"/>
      <c r="G35" s="9"/>
      <c r="H35" s="9"/>
      <c r="I35" s="9"/>
      <c r="J35" s="9"/>
      <c r="K35" s="9"/>
      <c r="L35" s="9"/>
    </row>
    <row r="36" spans="1:12" ht="21" customHeight="1">
      <c r="A36" s="9" t="s">
        <v>207</v>
      </c>
      <c r="B36" s="9"/>
      <c r="C36" s="9"/>
      <c r="D36" s="9"/>
      <c r="E36" s="9"/>
      <c r="F36" s="9"/>
      <c r="G36" s="9"/>
      <c r="H36" s="9"/>
      <c r="I36" s="9"/>
      <c r="J36" s="9"/>
      <c r="K36" s="9"/>
      <c r="L36" s="9"/>
    </row>
    <row r="37" spans="1:12" ht="21" customHeight="1">
      <c r="A37" s="9"/>
      <c r="B37" s="9"/>
      <c r="C37" s="9"/>
      <c r="D37" s="9"/>
      <c r="E37" s="9"/>
      <c r="F37" s="9"/>
      <c r="G37" s="9"/>
      <c r="H37" s="9"/>
      <c r="I37" s="9"/>
      <c r="J37" s="9"/>
      <c r="K37" s="9"/>
      <c r="L37" s="9"/>
    </row>
    <row r="38" spans="1:12" ht="14.45" customHeight="1">
      <c r="A38" s="9"/>
      <c r="B38" s="9"/>
      <c r="C38" s="9"/>
      <c r="D38" s="9"/>
      <c r="E38" s="9"/>
      <c r="F38" s="9"/>
      <c r="G38" s="9"/>
      <c r="H38" s="9"/>
      <c r="I38" s="9"/>
      <c r="J38" s="9"/>
      <c r="K38" s="9"/>
      <c r="L38" s="9"/>
    </row>
    <row r="39" spans="1:12" ht="14.45" customHeight="1">
      <c r="A39" s="9"/>
      <c r="B39" s="9"/>
      <c r="C39" s="9"/>
      <c r="D39" s="9"/>
      <c r="E39" s="9"/>
      <c r="F39" s="9"/>
      <c r="G39" s="9"/>
      <c r="H39" s="9"/>
      <c r="I39" s="9"/>
      <c r="J39" s="9"/>
      <c r="K39" s="9"/>
      <c r="L39" s="9"/>
    </row>
    <row r="40" spans="1:12" ht="15">
      <c r="A40" s="9"/>
      <c r="B40" s="9"/>
      <c r="C40" s="9"/>
      <c r="D40" s="9"/>
      <c r="E40" s="9"/>
      <c r="F40" s="9"/>
      <c r="G40" s="9"/>
      <c r="H40" s="9"/>
      <c r="I40" s="9"/>
      <c r="J40" s="9"/>
      <c r="K40" s="9"/>
      <c r="L40" s="9"/>
    </row>
    <row r="41" spans="1:12" ht="15.75" customHeight="1">
      <c r="A41" s="9"/>
      <c r="B41" s="9"/>
      <c r="C41" s="9"/>
      <c r="D41" s="9"/>
      <c r="E41" s="9"/>
      <c r="F41" s="9"/>
      <c r="G41" s="9"/>
      <c r="H41" s="9"/>
      <c r="I41" s="9"/>
      <c r="J41" s="9"/>
      <c r="K41" s="9"/>
      <c r="L41" s="9"/>
    </row>
    <row r="42" spans="1:12" ht="15">
      <c r="A42" s="9"/>
      <c r="B42" s="9"/>
      <c r="C42" s="9"/>
      <c r="D42" s="9"/>
      <c r="E42" s="9"/>
      <c r="F42" s="9"/>
      <c r="G42" s="9"/>
      <c r="H42" s="9"/>
      <c r="I42" s="9"/>
      <c r="J42" s="9"/>
      <c r="K42" s="9"/>
      <c r="L42" s="9"/>
    </row>
    <row r="43" spans="1:12" ht="15">
      <c r="A43" s="9"/>
      <c r="B43" s="9"/>
      <c r="C43" s="9"/>
      <c r="D43" s="9"/>
      <c r="E43" s="9"/>
      <c r="F43" s="9"/>
      <c r="G43" s="9"/>
      <c r="H43" s="9"/>
      <c r="I43" s="9"/>
      <c r="J43" s="9"/>
      <c r="K43" s="9"/>
      <c r="L43" s="9"/>
    </row>
    <row r="44" spans="1:12" ht="15">
      <c r="A44" s="9"/>
      <c r="B44" s="9"/>
      <c r="C44" s="9"/>
      <c r="D44" s="9"/>
      <c r="E44" s="9"/>
      <c r="F44" s="9"/>
      <c r="G44" s="9"/>
      <c r="H44" s="9"/>
      <c r="I44" s="9"/>
      <c r="J44" s="9"/>
      <c r="K44" s="9"/>
      <c r="L44" s="9"/>
    </row>
    <row r="45" spans="1:12" ht="15">
      <c r="A45" s="9"/>
      <c r="B45" s="9"/>
      <c r="C45" s="9"/>
      <c r="D45" s="9"/>
      <c r="E45" s="9"/>
      <c r="F45" s="9"/>
      <c r="G45" s="9"/>
      <c r="H45" s="9"/>
      <c r="I45" s="9"/>
      <c r="J45" s="9"/>
      <c r="K45" s="9"/>
      <c r="L45" s="9"/>
    </row>
    <row r="46" spans="1:12" ht="15">
      <c r="A46" s="9"/>
      <c r="B46" s="9"/>
      <c r="C46" s="9"/>
      <c r="D46" s="9"/>
      <c r="E46" s="9"/>
      <c r="F46" s="9"/>
      <c r="G46" s="9"/>
      <c r="H46" s="9"/>
      <c r="I46" s="9"/>
      <c r="J46" s="9"/>
      <c r="K46" s="9"/>
      <c r="L46" s="9"/>
    </row>
    <row r="47" spans="1:12" ht="15">
      <c r="A47" s="9"/>
      <c r="B47" s="9"/>
      <c r="C47" s="9"/>
      <c r="D47" s="9"/>
      <c r="E47" s="9"/>
      <c r="F47" s="9"/>
      <c r="G47" s="9"/>
      <c r="H47" s="9"/>
      <c r="I47" s="9"/>
      <c r="J47" s="9"/>
      <c r="K47" s="9"/>
      <c r="L47" s="9"/>
    </row>
    <row r="48" spans="1:12" ht="15">
      <c r="A48" s="9"/>
      <c r="B48" s="9"/>
      <c r="C48" s="9"/>
      <c r="D48" s="9"/>
      <c r="E48" s="9"/>
      <c r="F48" s="9"/>
      <c r="G48" s="9"/>
      <c r="H48" s="9"/>
      <c r="I48" s="9"/>
      <c r="J48" s="9"/>
      <c r="K48" s="9"/>
      <c r="L48" s="9"/>
    </row>
    <row r="49" spans="1:20" ht="15">
      <c r="A49" s="9"/>
      <c r="B49" s="9"/>
      <c r="C49" s="9"/>
      <c r="D49" s="9"/>
      <c r="E49" s="9"/>
      <c r="F49" s="9"/>
      <c r="G49" s="9"/>
      <c r="H49" s="9"/>
      <c r="I49" s="9"/>
      <c r="J49" s="9"/>
      <c r="K49" s="9"/>
      <c r="L49" s="9"/>
    </row>
    <row r="50" spans="1:20" ht="17.25">
      <c r="A50" s="65"/>
      <c r="B50" s="65"/>
      <c r="C50" s="65"/>
      <c r="D50" s="65"/>
      <c r="E50" s="65"/>
      <c r="F50" s="65"/>
      <c r="G50" s="65"/>
      <c r="H50" s="65"/>
      <c r="I50" s="65"/>
      <c r="J50" s="65"/>
      <c r="K50" s="65"/>
      <c r="L50" s="65"/>
    </row>
    <row r="51" spans="1:20" ht="17.25">
      <c r="A51" s="65"/>
      <c r="B51" s="65"/>
      <c r="C51" s="65"/>
      <c r="D51" s="65"/>
      <c r="E51" s="65"/>
      <c r="F51" s="65"/>
      <c r="G51" s="65"/>
      <c r="H51" s="65"/>
      <c r="I51" s="65"/>
      <c r="J51" s="65"/>
      <c r="K51" s="65"/>
      <c r="L51" s="65"/>
    </row>
    <row r="57" spans="1:20" ht="14.25" customHeight="1">
      <c r="A57" s="17" t="s">
        <v>116</v>
      </c>
    </row>
    <row r="58" spans="1:20" ht="23.25" customHeight="1"/>
    <row r="62" spans="1:20">
      <c r="N62" s="78"/>
      <c r="O62" s="81"/>
      <c r="P62" s="82"/>
      <c r="Q62" s="82"/>
      <c r="R62" s="82"/>
      <c r="S62" s="82"/>
      <c r="T62" s="82"/>
    </row>
    <row r="63" spans="1:20">
      <c r="N63" s="78"/>
      <c r="O63" s="79"/>
      <c r="P63" s="80"/>
      <c r="Q63" s="80"/>
      <c r="R63" s="80"/>
      <c r="S63" s="80"/>
      <c r="T63" s="80"/>
    </row>
    <row r="64" spans="1:20">
      <c r="N64" s="66"/>
      <c r="O64" s="81"/>
      <c r="P64" s="83"/>
      <c r="Q64" s="83"/>
      <c r="R64" s="83"/>
      <c r="S64" s="83"/>
      <c r="T64" s="83"/>
    </row>
    <row r="65" spans="13:20">
      <c r="N65" s="67"/>
      <c r="O65" s="79"/>
      <c r="P65" s="68"/>
      <c r="Q65" s="68"/>
      <c r="R65" s="68"/>
      <c r="S65" s="68"/>
      <c r="T65" s="68"/>
    </row>
    <row r="66" spans="13:20">
      <c r="N66" s="66"/>
      <c r="O66" s="81"/>
      <c r="P66" s="83"/>
      <c r="Q66" s="83"/>
      <c r="R66" s="83"/>
      <c r="S66" s="83"/>
      <c r="T66" s="83"/>
    </row>
    <row r="67" spans="13:20">
      <c r="N67" s="78"/>
      <c r="O67" s="79"/>
      <c r="P67" s="80"/>
      <c r="Q67" s="80"/>
      <c r="R67" s="80"/>
      <c r="S67" s="80"/>
      <c r="T67" s="80"/>
    </row>
    <row r="68" spans="13:20">
      <c r="N68" s="66"/>
      <c r="O68" s="81"/>
      <c r="P68" s="83"/>
      <c r="Q68" s="83"/>
      <c r="R68" s="83"/>
      <c r="S68" s="83"/>
      <c r="T68" s="83"/>
    </row>
    <row r="69" spans="13:20">
      <c r="N69" s="67"/>
      <c r="O69" s="79"/>
      <c r="P69" s="68"/>
      <c r="Q69" s="68"/>
      <c r="R69" s="68"/>
      <c r="S69" s="68"/>
      <c r="T69" s="68"/>
    </row>
    <row r="70" spans="13:20">
      <c r="M70" s="73"/>
      <c r="N70" s="73"/>
      <c r="O70" s="84"/>
      <c r="P70" s="85"/>
      <c r="Q70" s="85"/>
      <c r="R70" s="85"/>
      <c r="S70" s="85"/>
      <c r="T70" s="86"/>
    </row>
  </sheetData>
  <mergeCells count="10">
    <mergeCell ref="A3:F3"/>
    <mergeCell ref="A4:L4"/>
    <mergeCell ref="C5:D5"/>
    <mergeCell ref="G5:H5"/>
    <mergeCell ref="I5:J5"/>
    <mergeCell ref="K5:L5"/>
    <mergeCell ref="A5:B8"/>
    <mergeCell ref="K6:L6"/>
    <mergeCell ref="E5:F5"/>
    <mergeCell ref="I6:J6"/>
  </mergeCells>
  <phoneticPr fontId="2"/>
  <pageMargins left="0.59055118110236227" right="0.59055118110236227" top="0.78740157480314965" bottom="0.39370078740157483" header="0.51181102362204722" footer="0.39370078740157483"/>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86"/>
  <sheetViews>
    <sheetView showGridLines="0" zoomScaleNormal="100" workbookViewId="0"/>
  </sheetViews>
  <sheetFormatPr defaultRowHeight="13.5"/>
  <cols>
    <col min="9" max="9" width="9" customWidth="1"/>
    <col min="11" max="16" width="9" style="416"/>
    <col min="17" max="17" width="9" style="418"/>
    <col min="18" max="18" width="52.25" style="473" bestFit="1" customWidth="1"/>
    <col min="19" max="21" width="8" style="473" bestFit="1" customWidth="1"/>
    <col min="22" max="22" width="9.875" style="473" bestFit="1" customWidth="1"/>
    <col min="23" max="23" width="11.125" style="473" bestFit="1" customWidth="1"/>
    <col min="24" max="24" width="10.375" style="473" customWidth="1"/>
    <col min="25" max="25" width="11.5" style="438" bestFit="1" customWidth="1"/>
    <col min="26" max="26" width="9" style="438"/>
    <col min="27" max="28" width="9" style="416"/>
  </cols>
  <sheetData>
    <row r="1" spans="1:26">
      <c r="A1" t="s">
        <v>757</v>
      </c>
      <c r="B1" s="460" t="s">
        <v>339</v>
      </c>
      <c r="C1" s="460"/>
      <c r="D1" s="460"/>
      <c r="E1" s="460"/>
      <c r="F1" s="460"/>
      <c r="G1" s="460"/>
      <c r="H1" s="460"/>
      <c r="I1" s="460"/>
      <c r="R1" s="473" t="s">
        <v>340</v>
      </c>
    </row>
    <row r="3" spans="1:26">
      <c r="S3" s="473" t="s">
        <v>341</v>
      </c>
      <c r="T3" s="473" t="s">
        <v>342</v>
      </c>
      <c r="U3" s="473" t="s">
        <v>343</v>
      </c>
      <c r="V3" s="473" t="s">
        <v>331</v>
      </c>
      <c r="W3" s="473" t="s">
        <v>344</v>
      </c>
    </row>
    <row r="4" spans="1:26">
      <c r="R4" s="474">
        <v>30</v>
      </c>
      <c r="S4" s="475">
        <v>55263</v>
      </c>
      <c r="T4" s="475">
        <v>31503</v>
      </c>
      <c r="U4" s="475">
        <v>23760</v>
      </c>
      <c r="V4" s="475">
        <v>2344</v>
      </c>
      <c r="W4" s="476">
        <f t="shared" ref="W4:W24" si="0">S4/V4</f>
        <v>23.576365187713311</v>
      </c>
    </row>
    <row r="5" spans="1:26">
      <c r="R5" s="474">
        <v>35</v>
      </c>
      <c r="S5" s="475">
        <v>60842</v>
      </c>
      <c r="T5" s="475">
        <v>32462</v>
      </c>
      <c r="U5" s="475">
        <v>28380</v>
      </c>
      <c r="V5" s="475">
        <v>2578</v>
      </c>
      <c r="W5" s="476">
        <f t="shared" si="0"/>
        <v>23.600465477114042</v>
      </c>
    </row>
    <row r="6" spans="1:26">
      <c r="R6" s="474">
        <v>40</v>
      </c>
      <c r="S6" s="475">
        <v>92532</v>
      </c>
      <c r="T6" s="475">
        <v>47764</v>
      </c>
      <c r="U6" s="475">
        <v>44768</v>
      </c>
      <c r="V6" s="475">
        <v>3648</v>
      </c>
      <c r="W6" s="476">
        <f t="shared" si="0"/>
        <v>25.36513157894737</v>
      </c>
      <c r="Y6" s="439"/>
      <c r="Z6" s="305"/>
    </row>
    <row r="7" spans="1:26">
      <c r="R7" s="474">
        <v>45</v>
      </c>
      <c r="S7" s="475">
        <v>83459</v>
      </c>
      <c r="T7" s="475">
        <v>42749</v>
      </c>
      <c r="U7" s="475">
        <v>40710</v>
      </c>
      <c r="V7" s="475">
        <v>3883</v>
      </c>
      <c r="W7" s="476">
        <f t="shared" si="0"/>
        <v>21.49343291269637</v>
      </c>
      <c r="Y7" s="439"/>
      <c r="Z7" s="305"/>
    </row>
    <row r="8" spans="1:26">
      <c r="R8" s="474">
        <v>50</v>
      </c>
      <c r="S8" s="475">
        <v>83431</v>
      </c>
      <c r="T8" s="475">
        <v>42211</v>
      </c>
      <c r="U8" s="475">
        <v>41220</v>
      </c>
      <c r="V8" s="475">
        <v>4206</v>
      </c>
      <c r="W8" s="476">
        <f t="shared" si="0"/>
        <v>19.836186400380409</v>
      </c>
      <c r="Y8" s="439"/>
      <c r="Z8" s="305"/>
    </row>
    <row r="9" spans="1:26">
      <c r="R9" s="474">
        <v>55</v>
      </c>
      <c r="S9" s="475">
        <v>81393</v>
      </c>
      <c r="T9" s="475">
        <v>41132</v>
      </c>
      <c r="U9" s="475">
        <v>40261</v>
      </c>
      <c r="V9" s="475">
        <v>4362</v>
      </c>
      <c r="W9" s="476">
        <f t="shared" si="0"/>
        <v>18.659559834938101</v>
      </c>
      <c r="Y9" s="439"/>
      <c r="Z9" s="305"/>
    </row>
    <row r="10" spans="1:26">
      <c r="R10" s="474">
        <v>60</v>
      </c>
      <c r="S10" s="475">
        <v>85387</v>
      </c>
      <c r="T10" s="475">
        <v>43155</v>
      </c>
      <c r="U10" s="475">
        <v>42232</v>
      </c>
      <c r="V10" s="475">
        <v>4610</v>
      </c>
      <c r="W10" s="476">
        <f t="shared" si="0"/>
        <v>18.522125813449023</v>
      </c>
      <c r="Y10" s="439"/>
      <c r="Z10" s="305"/>
    </row>
    <row r="11" spans="1:26">
      <c r="R11" s="477" t="s">
        <v>345</v>
      </c>
      <c r="S11" s="475">
        <v>92977</v>
      </c>
      <c r="T11" s="475">
        <v>46697</v>
      </c>
      <c r="U11" s="475">
        <v>46280</v>
      </c>
      <c r="V11" s="475">
        <v>4889</v>
      </c>
      <c r="W11" s="476">
        <f t="shared" si="0"/>
        <v>19.017590509306608</v>
      </c>
      <c r="Y11" s="439"/>
      <c r="Z11" s="305"/>
    </row>
    <row r="12" spans="1:26">
      <c r="R12" s="474">
        <v>2</v>
      </c>
      <c r="S12" s="475">
        <v>94074</v>
      </c>
      <c r="T12" s="475">
        <v>47255</v>
      </c>
      <c r="U12" s="475">
        <v>46819</v>
      </c>
      <c r="V12" s="475">
        <v>4945</v>
      </c>
      <c r="W12" s="476">
        <f t="shared" si="0"/>
        <v>19.024064711830132</v>
      </c>
      <c r="Y12" s="439"/>
      <c r="Z12" s="305"/>
    </row>
    <row r="13" spans="1:26">
      <c r="R13" s="474">
        <v>3</v>
      </c>
      <c r="S13" s="475">
        <v>94098</v>
      </c>
      <c r="T13" s="475">
        <v>47480</v>
      </c>
      <c r="U13" s="475">
        <v>46618</v>
      </c>
      <c r="V13" s="475">
        <v>5044</v>
      </c>
      <c r="W13" s="476">
        <f t="shared" si="0"/>
        <v>18.65543219666931</v>
      </c>
      <c r="Y13" s="440"/>
      <c r="Z13" s="305"/>
    </row>
    <row r="14" spans="1:26">
      <c r="R14" s="474">
        <v>4</v>
      </c>
      <c r="S14" s="475">
        <v>93730</v>
      </c>
      <c r="T14" s="475">
        <v>47491</v>
      </c>
      <c r="U14" s="475">
        <v>46239</v>
      </c>
      <c r="V14" s="475">
        <v>5113</v>
      </c>
      <c r="W14" s="476">
        <f t="shared" si="0"/>
        <v>18.33170350088011</v>
      </c>
      <c r="Y14" s="440"/>
      <c r="Z14" s="305"/>
    </row>
    <row r="15" spans="1:26">
      <c r="R15" s="474">
        <v>5</v>
      </c>
      <c r="S15" s="475">
        <v>92896</v>
      </c>
      <c r="T15" s="475">
        <v>47341</v>
      </c>
      <c r="U15" s="475">
        <v>45555</v>
      </c>
      <c r="V15" s="475">
        <v>5189</v>
      </c>
      <c r="W15" s="476">
        <f t="shared" si="0"/>
        <v>17.902486028136444</v>
      </c>
      <c r="Y15" s="440"/>
      <c r="Z15" s="305"/>
    </row>
    <row r="16" spans="1:26">
      <c r="R16" s="474">
        <v>6</v>
      </c>
      <c r="S16" s="475">
        <v>92621</v>
      </c>
      <c r="T16" s="475">
        <v>47150</v>
      </c>
      <c r="U16" s="475">
        <v>45471</v>
      </c>
      <c r="V16" s="475">
        <v>5269</v>
      </c>
      <c r="W16" s="476">
        <f t="shared" si="0"/>
        <v>17.578477889542608</v>
      </c>
      <c r="Y16" s="440"/>
      <c r="Z16" s="305"/>
    </row>
    <row r="17" spans="18:26">
      <c r="R17" s="474">
        <v>7</v>
      </c>
      <c r="S17" s="475">
        <v>91998</v>
      </c>
      <c r="T17" s="475">
        <v>46725</v>
      </c>
      <c r="U17" s="475">
        <v>45273</v>
      </c>
      <c r="V17" s="475">
        <v>5367</v>
      </c>
      <c r="W17" s="476">
        <f t="shared" si="0"/>
        <v>17.141419787590834</v>
      </c>
      <c r="Y17" s="440"/>
      <c r="Z17" s="305"/>
    </row>
    <row r="18" spans="18:26">
      <c r="R18" s="474">
        <v>8</v>
      </c>
      <c r="S18" s="475">
        <v>90266</v>
      </c>
      <c r="T18" s="475">
        <v>45531</v>
      </c>
      <c r="U18" s="475">
        <v>44735</v>
      </c>
      <c r="V18" s="475">
        <v>5353</v>
      </c>
      <c r="W18" s="476">
        <f t="shared" si="0"/>
        <v>16.862693816551467</v>
      </c>
      <c r="Y18" s="440"/>
      <c r="Z18" s="305"/>
    </row>
    <row r="19" spans="18:26">
      <c r="R19" s="474">
        <v>9</v>
      </c>
      <c r="S19" s="475">
        <v>88070</v>
      </c>
      <c r="T19" s="475">
        <v>44123</v>
      </c>
      <c r="U19" s="475">
        <v>43947</v>
      </c>
      <c r="V19" s="475">
        <v>5424</v>
      </c>
      <c r="W19" s="476">
        <f t="shared" si="0"/>
        <v>16.237094395280234</v>
      </c>
      <c r="Y19" s="440"/>
      <c r="Z19" s="305"/>
    </row>
    <row r="20" spans="18:26">
      <c r="R20" s="474">
        <v>10</v>
      </c>
      <c r="S20" s="475">
        <v>86749</v>
      </c>
      <c r="T20" s="475">
        <v>43484</v>
      </c>
      <c r="U20" s="475">
        <v>43265</v>
      </c>
      <c r="V20" s="475">
        <v>5448</v>
      </c>
      <c r="W20" s="476">
        <f t="shared" si="0"/>
        <v>15.923091042584435</v>
      </c>
      <c r="Y20" s="440"/>
      <c r="Z20" s="305"/>
    </row>
    <row r="21" spans="18:26">
      <c r="R21" s="474">
        <v>11</v>
      </c>
      <c r="S21" s="475">
        <v>85992</v>
      </c>
      <c r="T21" s="475">
        <v>42971</v>
      </c>
      <c r="U21" s="475">
        <v>43021</v>
      </c>
      <c r="V21" s="475">
        <v>5421</v>
      </c>
      <c r="W21" s="476">
        <f t="shared" si="0"/>
        <v>15.862755949086884</v>
      </c>
      <c r="Y21" s="440"/>
      <c r="Z21" s="305"/>
    </row>
    <row r="22" spans="18:26">
      <c r="R22" s="473">
        <v>12</v>
      </c>
      <c r="S22" s="475">
        <v>84993</v>
      </c>
      <c r="T22" s="475">
        <v>42620</v>
      </c>
      <c r="U22" s="475">
        <v>42373</v>
      </c>
      <c r="V22" s="475">
        <v>5368</v>
      </c>
      <c r="W22" s="476">
        <f t="shared" si="0"/>
        <v>15.833271236959762</v>
      </c>
      <c r="Y22" s="440"/>
      <c r="Z22" s="305"/>
    </row>
    <row r="23" spans="18:26">
      <c r="R23" s="478">
        <v>13</v>
      </c>
      <c r="S23" s="479">
        <v>82405</v>
      </c>
      <c r="T23" s="475">
        <v>41321</v>
      </c>
      <c r="U23" s="475">
        <v>41084</v>
      </c>
      <c r="V23" s="475">
        <v>5330</v>
      </c>
      <c r="W23" s="476">
        <f t="shared" si="0"/>
        <v>15.460600375234522</v>
      </c>
      <c r="Y23" s="440"/>
      <c r="Z23" s="305"/>
    </row>
    <row r="24" spans="18:26">
      <c r="R24" s="478">
        <v>14</v>
      </c>
      <c r="S24" s="475">
        <v>79722</v>
      </c>
      <c r="T24" s="475">
        <v>40266</v>
      </c>
      <c r="U24" s="475">
        <v>39456</v>
      </c>
      <c r="V24" s="475">
        <v>5281</v>
      </c>
      <c r="W24" s="480">
        <f t="shared" si="0"/>
        <v>15.096004544593827</v>
      </c>
      <c r="Y24" s="440"/>
      <c r="Z24" s="305"/>
    </row>
    <row r="25" spans="18:26">
      <c r="R25" s="478">
        <v>15</v>
      </c>
      <c r="S25" s="475">
        <v>76912</v>
      </c>
      <c r="T25" s="475">
        <v>38956</v>
      </c>
      <c r="U25" s="475">
        <v>37956</v>
      </c>
      <c r="V25" s="475">
        <v>5241</v>
      </c>
      <c r="W25" s="480">
        <v>14.7</v>
      </c>
      <c r="Y25" s="440"/>
      <c r="Z25" s="305"/>
    </row>
    <row r="26" spans="18:26">
      <c r="R26" s="478">
        <v>16</v>
      </c>
      <c r="S26" s="475">
        <f>T26+U26</f>
        <v>74487</v>
      </c>
      <c r="T26" s="475">
        <v>37770</v>
      </c>
      <c r="U26" s="475">
        <v>36717</v>
      </c>
      <c r="V26" s="479">
        <v>5215</v>
      </c>
      <c r="W26" s="480">
        <v>14.3</v>
      </c>
      <c r="Y26" s="440"/>
      <c r="Z26" s="305"/>
    </row>
    <row r="27" spans="18:26">
      <c r="R27" s="478">
        <v>17</v>
      </c>
      <c r="S27" s="475">
        <v>71777</v>
      </c>
      <c r="T27" s="479">
        <v>36319</v>
      </c>
      <c r="U27" s="479">
        <v>35458</v>
      </c>
      <c r="V27" s="479">
        <v>5126</v>
      </c>
      <c r="W27" s="480">
        <v>14</v>
      </c>
      <c r="Y27" s="440"/>
      <c r="Z27" s="305"/>
    </row>
    <row r="28" spans="18:26">
      <c r="R28" s="478">
        <v>18</v>
      </c>
      <c r="S28" s="475">
        <v>69137</v>
      </c>
      <c r="T28" s="479">
        <v>35040</v>
      </c>
      <c r="U28" s="479">
        <v>34097</v>
      </c>
      <c r="V28" s="475">
        <v>5036</v>
      </c>
      <c r="W28" s="480">
        <v>13.7</v>
      </c>
      <c r="Y28" s="440"/>
      <c r="Z28" s="305"/>
    </row>
    <row r="29" spans="18:26">
      <c r="R29" s="478">
        <v>20</v>
      </c>
      <c r="S29" s="475">
        <v>65535</v>
      </c>
      <c r="T29" s="475">
        <v>32984</v>
      </c>
      <c r="U29" s="475">
        <v>32551</v>
      </c>
      <c r="V29" s="475">
        <v>4853</v>
      </c>
      <c r="W29" s="480">
        <v>13.5</v>
      </c>
    </row>
    <row r="30" spans="18:26">
      <c r="R30" s="478">
        <v>21</v>
      </c>
      <c r="S30" s="475">
        <v>64048</v>
      </c>
      <c r="T30" s="475">
        <v>32202</v>
      </c>
      <c r="U30" s="475">
        <v>31846</v>
      </c>
      <c r="V30" s="475">
        <v>4747</v>
      </c>
      <c r="W30" s="480">
        <v>13.5</v>
      </c>
    </row>
    <row r="31" spans="18:26">
      <c r="R31" s="478">
        <v>22</v>
      </c>
      <c r="S31" s="475">
        <f>T31+U31</f>
        <v>63447</v>
      </c>
      <c r="T31" s="475">
        <v>31935</v>
      </c>
      <c r="U31" s="475">
        <v>31512</v>
      </c>
      <c r="V31" s="479">
        <v>4667</v>
      </c>
      <c r="W31" s="480">
        <f t="shared" ref="W31:W38" si="1">S31/V31</f>
        <v>13.594814656095993</v>
      </c>
    </row>
    <row r="32" spans="18:26">
      <c r="R32" s="478">
        <v>23</v>
      </c>
      <c r="S32" s="475">
        <f>T32+U32</f>
        <v>62555</v>
      </c>
      <c r="T32" s="475">
        <v>31547</v>
      </c>
      <c r="U32" s="475">
        <v>31008</v>
      </c>
      <c r="V32" s="479">
        <v>4628</v>
      </c>
      <c r="W32" s="480">
        <f t="shared" si="1"/>
        <v>13.516637856525497</v>
      </c>
    </row>
    <row r="33" spans="2:23">
      <c r="B33" s="464" t="s">
        <v>346</v>
      </c>
      <c r="C33" s="464"/>
      <c r="D33" s="464"/>
      <c r="E33" s="464"/>
      <c r="F33" s="464"/>
      <c r="G33" s="464"/>
      <c r="H33" s="464"/>
      <c r="I33" s="464"/>
      <c r="R33" s="478">
        <v>19</v>
      </c>
      <c r="S33" s="475">
        <v>67118</v>
      </c>
      <c r="T33" s="479">
        <v>33850</v>
      </c>
      <c r="U33" s="479">
        <v>33268</v>
      </c>
      <c r="V33" s="475">
        <v>4970</v>
      </c>
      <c r="W33" s="480">
        <v>13.5</v>
      </c>
    </row>
    <row r="34" spans="2:23">
      <c r="R34" s="478">
        <v>24</v>
      </c>
      <c r="S34" s="479">
        <v>62424</v>
      </c>
      <c r="T34" s="479">
        <v>31496</v>
      </c>
      <c r="U34" s="479">
        <v>30928</v>
      </c>
      <c r="V34" s="479">
        <v>4628</v>
      </c>
      <c r="W34" s="480">
        <f t="shared" si="1"/>
        <v>13.488331892826276</v>
      </c>
    </row>
    <row r="35" spans="2:23">
      <c r="R35" s="478">
        <v>25</v>
      </c>
      <c r="S35" s="479">
        <v>61572</v>
      </c>
      <c r="T35" s="479">
        <v>31145</v>
      </c>
      <c r="U35" s="479">
        <v>30427</v>
      </c>
      <c r="V35" s="479">
        <v>4609</v>
      </c>
      <c r="W35" s="480">
        <f t="shared" si="1"/>
        <v>13.359080060750705</v>
      </c>
    </row>
    <row r="36" spans="2:23">
      <c r="R36" s="478">
        <v>26</v>
      </c>
      <c r="S36" s="479">
        <v>61583</v>
      </c>
      <c r="T36" s="479">
        <v>31100</v>
      </c>
      <c r="U36" s="479">
        <v>30483</v>
      </c>
      <c r="V36" s="479">
        <v>4573</v>
      </c>
      <c r="W36" s="480">
        <f t="shared" si="1"/>
        <v>13.466652088344631</v>
      </c>
    </row>
    <row r="37" spans="2:23">
      <c r="R37" s="473">
        <v>27</v>
      </c>
      <c r="S37" s="473">
        <v>61366</v>
      </c>
      <c r="T37" s="473">
        <v>31083</v>
      </c>
      <c r="U37" s="473">
        <v>30283</v>
      </c>
      <c r="V37" s="473">
        <v>4595</v>
      </c>
      <c r="W37" s="476">
        <f t="shared" si="1"/>
        <v>13.354951033732318</v>
      </c>
    </row>
    <row r="38" spans="2:23">
      <c r="R38" s="478">
        <v>28</v>
      </c>
      <c r="S38" s="479">
        <v>61345</v>
      </c>
      <c r="T38" s="479">
        <v>31088</v>
      </c>
      <c r="U38" s="479">
        <v>30257</v>
      </c>
      <c r="V38" s="479">
        <v>4556</v>
      </c>
      <c r="W38" s="480">
        <f t="shared" si="1"/>
        <v>13.464661984196663</v>
      </c>
    </row>
    <row r="54" spans="11:28" s="313" customFormat="1">
      <c r="K54" s="421"/>
      <c r="L54" s="421"/>
      <c r="M54" s="421"/>
      <c r="N54" s="421"/>
      <c r="O54" s="421"/>
      <c r="P54" s="421"/>
      <c r="Y54" s="421"/>
      <c r="Z54" s="421"/>
      <c r="AA54" s="421"/>
      <c r="AB54" s="421"/>
    </row>
    <row r="55" spans="11:28" s="313" customFormat="1">
      <c r="K55" s="421"/>
      <c r="L55" s="421"/>
      <c r="M55" s="421"/>
      <c r="N55" s="421"/>
      <c r="O55" s="421"/>
      <c r="P55" s="421"/>
      <c r="Y55" s="421"/>
      <c r="Z55" s="421"/>
      <c r="AA55" s="421"/>
      <c r="AB55" s="421"/>
    </row>
    <row r="56" spans="11:28" s="313" customFormat="1">
      <c r="K56" s="421"/>
      <c r="L56" s="421"/>
      <c r="M56" s="421"/>
      <c r="N56" s="421"/>
      <c r="O56" s="421"/>
      <c r="P56" s="421"/>
      <c r="Y56" s="421"/>
      <c r="Z56" s="421"/>
      <c r="AA56" s="421"/>
      <c r="AB56" s="421"/>
    </row>
    <row r="57" spans="11:28" s="313" customFormat="1">
      <c r="K57" s="421"/>
      <c r="L57" s="421"/>
      <c r="M57" s="421"/>
      <c r="N57" s="421"/>
      <c r="O57" s="421"/>
      <c r="P57" s="421"/>
      <c r="Y57" s="421"/>
      <c r="Z57" s="421"/>
      <c r="AA57" s="421"/>
      <c r="AB57" s="421"/>
    </row>
    <row r="58" spans="11:28" s="313" customFormat="1">
      <c r="K58" s="421"/>
      <c r="L58" s="421"/>
      <c r="M58" s="421"/>
      <c r="N58" s="421"/>
      <c r="O58" s="421"/>
      <c r="P58" s="421"/>
      <c r="Y58" s="421"/>
      <c r="Z58" s="421"/>
      <c r="AA58" s="421"/>
      <c r="AB58" s="421"/>
    </row>
    <row r="59" spans="11:28" s="313" customFormat="1">
      <c r="K59" s="421"/>
      <c r="L59" s="421"/>
      <c r="M59" s="421"/>
      <c r="N59" s="421"/>
      <c r="O59" s="421"/>
      <c r="P59" s="421"/>
      <c r="Y59" s="421"/>
      <c r="Z59" s="421"/>
      <c r="AA59" s="421"/>
      <c r="AB59" s="421"/>
    </row>
    <row r="60" spans="11:28" s="313" customFormat="1">
      <c r="K60" s="421"/>
      <c r="L60" s="421"/>
      <c r="M60" s="421"/>
      <c r="N60" s="421"/>
      <c r="O60" s="421"/>
      <c r="P60" s="421"/>
      <c r="Y60" s="421"/>
      <c r="Z60" s="421"/>
      <c r="AA60" s="421"/>
      <c r="AB60" s="421"/>
    </row>
    <row r="61" spans="11:28" s="313" customFormat="1">
      <c r="K61" s="421"/>
      <c r="L61" s="421"/>
      <c r="M61" s="421"/>
      <c r="N61" s="421"/>
      <c r="O61" s="421"/>
      <c r="P61" s="421"/>
      <c r="Y61" s="421"/>
      <c r="Z61" s="421"/>
      <c r="AA61" s="421"/>
      <c r="AB61" s="421"/>
    </row>
    <row r="62" spans="11:28" s="313" customFormat="1">
      <c r="K62" s="421"/>
      <c r="L62" s="421"/>
      <c r="M62" s="421"/>
      <c r="N62" s="421"/>
      <c r="O62" s="421"/>
      <c r="P62" s="421"/>
      <c r="Y62" s="421"/>
      <c r="Z62" s="421"/>
      <c r="AA62" s="421"/>
      <c r="AB62" s="421"/>
    </row>
    <row r="63" spans="11:28" s="313" customFormat="1">
      <c r="K63" s="421"/>
      <c r="L63" s="421"/>
      <c r="M63" s="421"/>
      <c r="N63" s="421"/>
      <c r="O63" s="421"/>
      <c r="P63" s="421"/>
      <c r="Y63" s="421"/>
      <c r="Z63" s="421"/>
      <c r="AA63" s="421"/>
      <c r="AB63" s="421"/>
    </row>
    <row r="64" spans="11:28" s="313" customFormat="1">
      <c r="K64" s="421"/>
      <c r="L64" s="421"/>
      <c r="M64" s="421"/>
      <c r="N64" s="421"/>
      <c r="O64" s="421"/>
      <c r="P64" s="421"/>
      <c r="Y64" s="421"/>
      <c r="Z64" s="421"/>
      <c r="AA64" s="421"/>
      <c r="AB64" s="421"/>
    </row>
    <row r="65" spans="1:28" s="313" customFormat="1">
      <c r="K65" s="421"/>
      <c r="L65" s="421"/>
      <c r="M65" s="421"/>
      <c r="N65" s="421"/>
      <c r="O65" s="421"/>
      <c r="P65" s="421"/>
      <c r="Y65" s="421"/>
      <c r="Z65" s="421"/>
      <c r="AA65" s="421"/>
      <c r="AB65" s="421"/>
    </row>
    <row r="66" spans="1:28" s="313" customFormat="1">
      <c r="K66" s="421"/>
      <c r="L66" s="421"/>
      <c r="M66" s="421"/>
      <c r="N66" s="421"/>
      <c r="O66" s="421"/>
      <c r="P66" s="421"/>
      <c r="Y66" s="421"/>
      <c r="Z66" s="421"/>
      <c r="AA66" s="421"/>
      <c r="AB66" s="421"/>
    </row>
    <row r="67" spans="1:28" s="421" customFormat="1">
      <c r="Q67" s="313"/>
      <c r="R67" s="313"/>
      <c r="S67" s="313"/>
      <c r="T67" s="313"/>
      <c r="U67" s="313"/>
      <c r="V67" s="313"/>
      <c r="W67" s="313"/>
      <c r="X67" s="313"/>
    </row>
    <row r="68" spans="1:28" s="313" customFormat="1"/>
    <row r="69" spans="1:28" s="313" customFormat="1">
      <c r="A69" s="313" t="s">
        <v>347</v>
      </c>
    </row>
    <row r="70" spans="1:28" s="313" customFormat="1"/>
    <row r="71" spans="1:28" s="313" customFormat="1">
      <c r="B71" s="313" t="s">
        <v>348</v>
      </c>
      <c r="H71" s="313" t="s">
        <v>349</v>
      </c>
    </row>
    <row r="72" spans="1:28" s="313" customFormat="1">
      <c r="A72" s="481" t="s">
        <v>350</v>
      </c>
      <c r="D72" s="313">
        <v>43508</v>
      </c>
      <c r="E72" s="317">
        <f t="shared" ref="E72:E81" si="2">D72/D$82*100</f>
        <v>72.885047073407719</v>
      </c>
      <c r="G72" s="481" t="s">
        <v>350</v>
      </c>
      <c r="H72" s="313">
        <v>1382</v>
      </c>
      <c r="I72" s="317">
        <f>H72/H$82*100</f>
        <v>88.93178893178893</v>
      </c>
    </row>
    <row r="73" spans="1:28" s="313" customFormat="1">
      <c r="A73" s="481" t="s">
        <v>351</v>
      </c>
      <c r="D73" s="313">
        <v>4956</v>
      </c>
      <c r="E73" s="317">
        <f t="shared" si="2"/>
        <v>8.3023419439139623</v>
      </c>
      <c r="G73" s="481" t="s">
        <v>352</v>
      </c>
      <c r="H73" s="313">
        <v>172</v>
      </c>
      <c r="I73" s="317">
        <f>H73/H$82*100</f>
        <v>11.068211068211069</v>
      </c>
    </row>
    <row r="74" spans="1:28" s="313" customFormat="1">
      <c r="A74" s="481" t="s">
        <v>353</v>
      </c>
      <c r="D74" s="313">
        <v>3570</v>
      </c>
      <c r="E74" s="317">
        <f t="shared" si="2"/>
        <v>5.9805005528193789</v>
      </c>
      <c r="G74" s="481" t="s">
        <v>354</v>
      </c>
      <c r="H74" s="313">
        <v>0</v>
      </c>
      <c r="I74" s="317">
        <f t="shared" ref="I74:I81" si="3">H74/H$82*100</f>
        <v>0</v>
      </c>
    </row>
    <row r="75" spans="1:28" s="313" customFormat="1">
      <c r="A75" s="329" t="s">
        <v>355</v>
      </c>
      <c r="D75" s="313">
        <v>2621</v>
      </c>
      <c r="E75" s="317">
        <f t="shared" si="2"/>
        <v>4.3907260361175329</v>
      </c>
      <c r="G75" s="481" t="s">
        <v>356</v>
      </c>
      <c r="H75" s="313">
        <v>0</v>
      </c>
      <c r="I75" s="317">
        <f t="shared" si="3"/>
        <v>0</v>
      </c>
    </row>
    <row r="76" spans="1:28" s="313" customFormat="1">
      <c r="A76" s="481" t="s">
        <v>356</v>
      </c>
      <c r="D76" s="313">
        <v>1930</v>
      </c>
      <c r="E76" s="317">
        <f t="shared" si="2"/>
        <v>3.2331557610480113</v>
      </c>
      <c r="G76" s="481" t="s">
        <v>357</v>
      </c>
      <c r="H76" s="313">
        <v>0</v>
      </c>
      <c r="I76" s="317">
        <f t="shared" si="3"/>
        <v>0</v>
      </c>
    </row>
    <row r="77" spans="1:28" s="313" customFormat="1">
      <c r="A77" s="481" t="s">
        <v>358</v>
      </c>
      <c r="D77" s="313">
        <v>626</v>
      </c>
      <c r="E77" s="317">
        <f t="shared" si="2"/>
        <v>1.0486816095419975</v>
      </c>
      <c r="G77" s="481" t="s">
        <v>358</v>
      </c>
      <c r="H77" s="313">
        <v>0</v>
      </c>
      <c r="I77" s="317">
        <f t="shared" si="3"/>
        <v>0</v>
      </c>
    </row>
    <row r="78" spans="1:28" s="313" customFormat="1">
      <c r="A78" s="482" t="s">
        <v>357</v>
      </c>
      <c r="D78" s="313">
        <v>609</v>
      </c>
      <c r="E78" s="317">
        <f t="shared" si="2"/>
        <v>1.0202030354809528</v>
      </c>
      <c r="G78" s="481" t="s">
        <v>359</v>
      </c>
      <c r="H78" s="313">
        <v>0</v>
      </c>
      <c r="I78" s="317">
        <f t="shared" si="3"/>
        <v>0</v>
      </c>
    </row>
    <row r="79" spans="1:28" s="313" customFormat="1">
      <c r="A79" s="481" t="s">
        <v>360</v>
      </c>
      <c r="D79" s="313">
        <v>167</v>
      </c>
      <c r="E79" s="317">
        <f t="shared" si="2"/>
        <v>0.27976010989379169</v>
      </c>
      <c r="G79" s="482" t="s">
        <v>361</v>
      </c>
      <c r="H79" s="313">
        <v>0</v>
      </c>
      <c r="I79" s="317">
        <f t="shared" si="3"/>
        <v>0</v>
      </c>
    </row>
    <row r="80" spans="1:28" s="313" customFormat="1">
      <c r="A80" s="481" t="s">
        <v>359</v>
      </c>
      <c r="D80" s="313">
        <v>120</v>
      </c>
      <c r="E80" s="317">
        <f t="shared" si="2"/>
        <v>0.2010252286661976</v>
      </c>
      <c r="G80" s="481" t="s">
        <v>360</v>
      </c>
      <c r="H80" s="313">
        <v>0</v>
      </c>
      <c r="I80" s="317">
        <f t="shared" si="3"/>
        <v>0</v>
      </c>
    </row>
    <row r="81" spans="1:26" s="313" customFormat="1">
      <c r="A81" s="481" t="s">
        <v>58</v>
      </c>
      <c r="D81" s="313">
        <v>1587</v>
      </c>
      <c r="E81" s="317">
        <f t="shared" si="2"/>
        <v>2.6585586491104634</v>
      </c>
      <c r="G81" s="329" t="s">
        <v>355</v>
      </c>
      <c r="H81" s="313">
        <v>0</v>
      </c>
      <c r="I81" s="317">
        <f t="shared" si="3"/>
        <v>0</v>
      </c>
    </row>
    <row r="82" spans="1:26" s="313" customFormat="1">
      <c r="A82" s="483"/>
      <c r="D82" s="313">
        <f>SUM(D72:D81)</f>
        <v>59694</v>
      </c>
      <c r="E82" s="317">
        <f>SUM(E72:E81)</f>
        <v>99.999999999999986</v>
      </c>
      <c r="G82" s="483"/>
      <c r="H82" s="313">
        <f>SUM(H72:H81)</f>
        <v>1554</v>
      </c>
      <c r="I82" s="313">
        <f>SUM(I72:I81)</f>
        <v>100</v>
      </c>
    </row>
    <row r="83" spans="1:26" s="313" customFormat="1"/>
    <row r="84" spans="1:26" s="421" customFormat="1">
      <c r="H84" s="441"/>
      <c r="Q84" s="313"/>
      <c r="R84" s="313"/>
      <c r="S84" s="313"/>
      <c r="T84" s="313"/>
      <c r="U84" s="313"/>
      <c r="V84" s="313"/>
      <c r="W84" s="313"/>
      <c r="X84" s="313"/>
    </row>
    <row r="85" spans="1:26" s="416" customFormat="1">
      <c r="H85" s="328"/>
      <c r="Q85" s="418"/>
      <c r="R85" s="473"/>
      <c r="S85" s="473"/>
      <c r="T85" s="473"/>
      <c r="U85" s="473"/>
      <c r="V85" s="473"/>
      <c r="W85" s="473"/>
      <c r="X85" s="473"/>
      <c r="Y85" s="438"/>
      <c r="Z85" s="438"/>
    </row>
    <row r="86" spans="1:26">
      <c r="H86" s="328"/>
    </row>
  </sheetData>
  <mergeCells count="2">
    <mergeCell ref="B33:I33"/>
    <mergeCell ref="B1:I1"/>
  </mergeCells>
  <phoneticPr fontId="2"/>
  <pageMargins left="0.7" right="0.7" top="0.75" bottom="0.75" header="0.3" footer="0.3"/>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157"/>
  <sheetViews>
    <sheetView showGridLines="0" zoomScaleNormal="100" zoomScaleSheetLayoutView="75" zoomScalePageLayoutView="80" workbookViewId="0">
      <selection activeCell="A2" sqref="A2"/>
    </sheetView>
  </sheetViews>
  <sheetFormatPr defaultColWidth="9" defaultRowHeight="13.5"/>
  <cols>
    <col min="1" max="1" width="9" style="17"/>
    <col min="2" max="2" width="4.375" style="17" customWidth="1"/>
    <col min="3" max="3" width="5.625" style="17" customWidth="1"/>
    <col min="4" max="4" width="6.625" style="17" customWidth="1"/>
    <col min="5" max="5" width="8.5" style="17" customWidth="1"/>
    <col min="6" max="6" width="9.625" style="17" customWidth="1"/>
    <col min="7" max="7" width="8.375" style="17" customWidth="1"/>
    <col min="8" max="10" width="6.625" style="17" customWidth="1"/>
    <col min="11" max="11" width="7.75" style="17" customWidth="1"/>
    <col min="12" max="12" width="8.625" style="17" customWidth="1"/>
    <col min="13" max="13" width="8.25" style="17" customWidth="1"/>
    <col min="14" max="14" width="8.125" style="17" customWidth="1"/>
    <col min="15" max="15" width="9.875" style="17" customWidth="1"/>
    <col min="16" max="16" width="8" style="17" customWidth="1"/>
    <col min="17" max="17" width="6.625" style="17" customWidth="1"/>
    <col min="18" max="19" width="7" style="17" customWidth="1"/>
    <col min="20" max="16384" width="9" style="17"/>
  </cols>
  <sheetData>
    <row r="1" spans="1:15" ht="25.5" customHeight="1">
      <c r="A1" s="122" t="s">
        <v>262</v>
      </c>
    </row>
    <row r="2" spans="1:15" ht="21" customHeight="1">
      <c r="A2" s="23"/>
    </row>
    <row r="3" spans="1:15" s="25" customFormat="1" ht="40.5" customHeight="1">
      <c r="A3" s="444" t="s">
        <v>263</v>
      </c>
      <c r="B3" s="444"/>
      <c r="C3" s="444"/>
      <c r="D3" s="444"/>
      <c r="E3" s="444"/>
      <c r="F3" s="444"/>
      <c r="G3" s="444"/>
      <c r="H3" s="444"/>
      <c r="I3" s="444"/>
      <c r="J3" s="444"/>
      <c r="K3" s="444"/>
      <c r="L3" s="444"/>
      <c r="M3" s="444"/>
      <c r="N3" s="444"/>
      <c r="O3" s="444"/>
    </row>
    <row r="4" spans="1:15" s="25" customFormat="1" ht="30" customHeight="1">
      <c r="A4" s="445" t="s">
        <v>165</v>
      </c>
      <c r="B4" s="446"/>
      <c r="C4" s="27" t="s">
        <v>23</v>
      </c>
      <c r="D4" s="451" t="s">
        <v>107</v>
      </c>
      <c r="E4" s="446"/>
      <c r="F4" s="451" t="s">
        <v>108</v>
      </c>
      <c r="G4" s="446"/>
      <c r="H4" s="451" t="s">
        <v>26</v>
      </c>
      <c r="I4" s="445"/>
      <c r="J4" s="445"/>
      <c r="K4" s="446"/>
      <c r="L4" s="451" t="s">
        <v>103</v>
      </c>
      <c r="M4" s="446"/>
      <c r="N4" s="451" t="s">
        <v>39</v>
      </c>
      <c r="O4" s="445"/>
    </row>
    <row r="5" spans="1:15" s="25" customFormat="1" ht="30" customHeight="1">
      <c r="A5" s="447"/>
      <c r="B5" s="448"/>
      <c r="C5" s="123" t="s">
        <v>24</v>
      </c>
      <c r="D5" s="29"/>
      <c r="E5" s="30"/>
      <c r="F5" s="29"/>
      <c r="G5" s="31"/>
      <c r="H5" s="33"/>
      <c r="I5" s="108"/>
      <c r="J5" s="108"/>
      <c r="K5" s="124"/>
      <c r="L5" s="465" t="s">
        <v>105</v>
      </c>
      <c r="M5" s="448"/>
      <c r="N5" s="452" t="s">
        <v>164</v>
      </c>
      <c r="O5" s="454"/>
    </row>
    <row r="6" spans="1:15" s="25" customFormat="1" ht="30" customHeight="1">
      <c r="A6" s="447"/>
      <c r="B6" s="448"/>
      <c r="C6" s="123" t="s">
        <v>25</v>
      </c>
      <c r="D6" s="29"/>
      <c r="E6" s="32" t="s">
        <v>45</v>
      </c>
      <c r="F6" s="29"/>
      <c r="G6" s="32" t="s">
        <v>45</v>
      </c>
      <c r="H6" s="27" t="s">
        <v>27</v>
      </c>
      <c r="I6" s="32" t="s">
        <v>29</v>
      </c>
      <c r="J6" s="26" t="s">
        <v>30</v>
      </c>
      <c r="K6" s="32" t="s">
        <v>31</v>
      </c>
      <c r="L6" s="29"/>
      <c r="M6" s="32" t="s">
        <v>45</v>
      </c>
      <c r="N6" s="30"/>
      <c r="O6" s="27" t="s">
        <v>45</v>
      </c>
    </row>
    <row r="7" spans="1:15" s="25" customFormat="1" ht="22.5" customHeight="1">
      <c r="A7" s="449"/>
      <c r="B7" s="450"/>
      <c r="C7" s="33"/>
      <c r="D7" s="33"/>
      <c r="E7" s="34" t="s">
        <v>33</v>
      </c>
      <c r="F7" s="33"/>
      <c r="G7" s="34" t="s">
        <v>92</v>
      </c>
      <c r="H7" s="125" t="s">
        <v>28</v>
      </c>
      <c r="I7" s="126" t="s">
        <v>28</v>
      </c>
      <c r="J7" s="127" t="s">
        <v>28</v>
      </c>
      <c r="K7" s="126" t="s">
        <v>28</v>
      </c>
      <c r="L7" s="33"/>
      <c r="M7" s="34" t="s">
        <v>92</v>
      </c>
      <c r="N7" s="108"/>
      <c r="O7" s="35" t="s">
        <v>91</v>
      </c>
    </row>
    <row r="8" spans="1:15" s="25" customFormat="1" ht="24" customHeight="1">
      <c r="A8" s="30"/>
      <c r="B8" s="30"/>
      <c r="C8" s="36" t="s">
        <v>24</v>
      </c>
      <c r="D8" s="37" t="s">
        <v>32</v>
      </c>
      <c r="E8" s="18" t="s">
        <v>40</v>
      </c>
      <c r="F8" s="18" t="s">
        <v>98</v>
      </c>
      <c r="G8" s="18" t="s">
        <v>48</v>
      </c>
      <c r="H8" s="18" t="s">
        <v>98</v>
      </c>
      <c r="I8" s="18" t="s">
        <v>98</v>
      </c>
      <c r="J8" s="18" t="s">
        <v>98</v>
      </c>
      <c r="K8" s="18" t="s">
        <v>98</v>
      </c>
      <c r="L8" s="18" t="s">
        <v>97</v>
      </c>
      <c r="M8" s="18" t="s">
        <v>48</v>
      </c>
      <c r="N8" s="18" t="s">
        <v>49</v>
      </c>
      <c r="O8" s="18" t="s">
        <v>49</v>
      </c>
    </row>
    <row r="9" spans="1:15" ht="24" customHeight="1">
      <c r="A9" s="9" t="s">
        <v>153</v>
      </c>
      <c r="B9" s="38">
        <v>23</v>
      </c>
      <c r="C9" s="29">
        <v>23</v>
      </c>
      <c r="D9" s="9">
        <v>598</v>
      </c>
      <c r="E9" s="128">
        <v>1.4</v>
      </c>
      <c r="F9" s="129">
        <v>2367</v>
      </c>
      <c r="G9" s="130">
        <v>3.4</v>
      </c>
      <c r="H9" s="9">
        <v>26</v>
      </c>
      <c r="I9" s="9">
        <v>659</v>
      </c>
      <c r="J9" s="9">
        <v>500</v>
      </c>
      <c r="K9" s="131">
        <v>1182</v>
      </c>
      <c r="L9" s="44">
        <v>1407</v>
      </c>
      <c r="M9" s="132">
        <v>0.8</v>
      </c>
      <c r="N9" s="145">
        <v>1.6823027718550108</v>
      </c>
      <c r="O9" s="1">
        <v>9.9999999999999867E-2</v>
      </c>
    </row>
    <row r="10" spans="1:15" ht="24" customHeight="1">
      <c r="A10" s="43"/>
      <c r="B10" s="38">
        <v>24</v>
      </c>
      <c r="C10" s="112">
        <v>23</v>
      </c>
      <c r="D10" s="133">
        <v>603</v>
      </c>
      <c r="E10" s="128">
        <v>0.7</v>
      </c>
      <c r="F10" s="129">
        <v>2433</v>
      </c>
      <c r="G10" s="128">
        <v>2.8</v>
      </c>
      <c r="H10" s="11">
        <v>24</v>
      </c>
      <c r="I10" s="11">
        <v>640</v>
      </c>
      <c r="J10" s="11">
        <v>513</v>
      </c>
      <c r="K10" s="134">
        <v>1256</v>
      </c>
      <c r="L10" s="12">
        <v>1433</v>
      </c>
      <c r="M10" s="128">
        <v>1.8</v>
      </c>
      <c r="N10" s="13">
        <v>1.6978367062107467</v>
      </c>
      <c r="O10" s="128">
        <v>0</v>
      </c>
    </row>
    <row r="11" spans="1:15" ht="24" customHeight="1">
      <c r="A11" s="43"/>
      <c r="B11" s="38">
        <v>25</v>
      </c>
      <c r="C11" s="112">
        <v>23</v>
      </c>
      <c r="D11" s="133">
        <v>596</v>
      </c>
      <c r="E11" s="128">
        <v>-1</v>
      </c>
      <c r="F11" s="129">
        <v>2474</v>
      </c>
      <c r="G11" s="128">
        <v>1.7</v>
      </c>
      <c r="H11" s="11">
        <v>23</v>
      </c>
      <c r="I11" s="11">
        <v>648</v>
      </c>
      <c r="J11" s="11">
        <v>496</v>
      </c>
      <c r="K11" s="134">
        <v>1307</v>
      </c>
      <c r="L11" s="12">
        <v>1445</v>
      </c>
      <c r="M11" s="128">
        <v>0.8</v>
      </c>
      <c r="N11" s="13">
        <v>1.7</v>
      </c>
      <c r="O11" s="1">
        <v>0</v>
      </c>
    </row>
    <row r="12" spans="1:15" ht="24" customHeight="1">
      <c r="A12" s="43"/>
      <c r="B12" s="38">
        <v>26</v>
      </c>
      <c r="C12" s="112">
        <v>24</v>
      </c>
      <c r="D12" s="133">
        <v>623</v>
      </c>
      <c r="E12" s="128">
        <v>4.5</v>
      </c>
      <c r="F12" s="129">
        <v>2558</v>
      </c>
      <c r="G12" s="128">
        <v>3.4</v>
      </c>
      <c r="H12" s="11">
        <v>23</v>
      </c>
      <c r="I12" s="11">
        <v>655</v>
      </c>
      <c r="J12" s="11">
        <v>496</v>
      </c>
      <c r="K12" s="134">
        <v>1384</v>
      </c>
      <c r="L12" s="12">
        <v>1532</v>
      </c>
      <c r="M12" s="128">
        <v>6</v>
      </c>
      <c r="N12" s="13">
        <v>1.7</v>
      </c>
      <c r="O12" s="1">
        <v>0</v>
      </c>
    </row>
    <row r="13" spans="1:15" ht="24" customHeight="1">
      <c r="A13" s="43"/>
      <c r="B13" s="38">
        <v>27</v>
      </c>
      <c r="C13" s="112">
        <v>24</v>
      </c>
      <c r="D13" s="133">
        <v>610</v>
      </c>
      <c r="E13" s="128">
        <v>-2.1</v>
      </c>
      <c r="F13" s="129">
        <v>2560</v>
      </c>
      <c r="G13" s="128">
        <v>0.1</v>
      </c>
      <c r="H13" s="11">
        <v>20</v>
      </c>
      <c r="I13" s="11">
        <v>633</v>
      </c>
      <c r="J13" s="11">
        <v>522</v>
      </c>
      <c r="K13" s="134">
        <v>1385</v>
      </c>
      <c r="L13" s="12">
        <v>1533</v>
      </c>
      <c r="M13" s="128">
        <v>0.1</v>
      </c>
      <c r="N13" s="13">
        <v>1.7</v>
      </c>
      <c r="O13" s="1">
        <v>0</v>
      </c>
    </row>
    <row r="14" spans="1:15" ht="24" customHeight="1">
      <c r="A14" s="9"/>
      <c r="B14" s="38"/>
      <c r="C14" s="112"/>
      <c r="D14" s="133"/>
      <c r="E14" s="120"/>
      <c r="F14" s="118"/>
      <c r="G14" s="110"/>
      <c r="H14" s="11"/>
      <c r="I14" s="11"/>
      <c r="J14" s="11"/>
      <c r="K14" s="134"/>
      <c r="L14" s="118"/>
      <c r="M14" s="110"/>
      <c r="N14" s="119"/>
      <c r="O14" s="110"/>
    </row>
    <row r="15" spans="1:15" ht="24" customHeight="1">
      <c r="A15" s="54"/>
      <c r="B15" s="242">
        <v>28</v>
      </c>
      <c r="C15" s="116">
        <f>SUM(C16:C18)</f>
        <v>25</v>
      </c>
      <c r="D15" s="269">
        <f>SUM(D16:D18)</f>
        <v>604</v>
      </c>
      <c r="E15" s="270">
        <v>-1</v>
      </c>
      <c r="F15" s="271">
        <f>SUM(F16:F18)</f>
        <v>2528</v>
      </c>
      <c r="G15" s="270">
        <v>-1.3</v>
      </c>
      <c r="H15" s="272">
        <f>SUM(H16:H18)</f>
        <v>22</v>
      </c>
      <c r="I15" s="272">
        <f>SUM(I16:I18)</f>
        <v>611</v>
      </c>
      <c r="J15" s="272">
        <f>SUM(J16:J18)</f>
        <v>543</v>
      </c>
      <c r="K15" s="273">
        <f>SUM(K16:K18)</f>
        <v>1352</v>
      </c>
      <c r="L15" s="274">
        <f>SUM(L16:L18)</f>
        <v>1538</v>
      </c>
      <c r="M15" s="270">
        <v>0.3</v>
      </c>
      <c r="N15" s="143">
        <v>1.6</v>
      </c>
      <c r="O15" s="275">
        <v>-0.1</v>
      </c>
    </row>
    <row r="16" spans="1:15" ht="24" customHeight="1">
      <c r="A16" s="9" t="s">
        <v>110</v>
      </c>
      <c r="B16" s="55" t="s">
        <v>111</v>
      </c>
      <c r="C16" s="7">
        <v>1</v>
      </c>
      <c r="D16" s="137">
        <v>9</v>
      </c>
      <c r="E16" s="138" t="s">
        <v>50</v>
      </c>
      <c r="F16" s="202">
        <v>61</v>
      </c>
      <c r="G16" s="138" t="s">
        <v>50</v>
      </c>
      <c r="H16" s="5" t="s">
        <v>50</v>
      </c>
      <c r="I16" s="5">
        <v>17</v>
      </c>
      <c r="J16" s="5">
        <v>18</v>
      </c>
      <c r="K16" s="203">
        <v>26</v>
      </c>
      <c r="L16" s="204">
        <v>32</v>
      </c>
      <c r="M16" s="110" t="s">
        <v>50</v>
      </c>
      <c r="N16" s="205">
        <v>1.9</v>
      </c>
      <c r="O16" s="138" t="s">
        <v>50</v>
      </c>
    </row>
    <row r="17" spans="1:15" ht="24" customHeight="1">
      <c r="A17" s="57" t="s">
        <v>112</v>
      </c>
      <c r="B17" s="55" t="s">
        <v>111</v>
      </c>
      <c r="C17" s="112">
        <v>23</v>
      </c>
      <c r="D17" s="133">
        <v>585</v>
      </c>
      <c r="E17" s="110">
        <v>-1</v>
      </c>
      <c r="F17" s="202">
        <v>2369</v>
      </c>
      <c r="G17" s="138">
        <v>-1.3</v>
      </c>
      <c r="H17" s="5">
        <v>22</v>
      </c>
      <c r="I17" s="5">
        <v>594</v>
      </c>
      <c r="J17" s="5">
        <v>525</v>
      </c>
      <c r="K17" s="203">
        <v>1228</v>
      </c>
      <c r="L17" s="206">
        <v>1482</v>
      </c>
      <c r="M17" s="110">
        <v>0.2</v>
      </c>
      <c r="N17" s="119">
        <v>1.6</v>
      </c>
      <c r="O17" s="138" t="s">
        <v>50</v>
      </c>
    </row>
    <row r="18" spans="1:15" ht="24" customHeight="1">
      <c r="A18" s="24" t="s">
        <v>113</v>
      </c>
      <c r="B18" s="185" t="s">
        <v>111</v>
      </c>
      <c r="C18" s="2">
        <v>1</v>
      </c>
      <c r="D18" s="207">
        <v>10</v>
      </c>
      <c r="E18" s="208" t="s">
        <v>50</v>
      </c>
      <c r="F18" s="209">
        <v>98</v>
      </c>
      <c r="G18" s="210">
        <v>-1</v>
      </c>
      <c r="H18" s="211" t="s">
        <v>50</v>
      </c>
      <c r="I18" s="211" t="s">
        <v>50</v>
      </c>
      <c r="J18" s="211" t="s">
        <v>50</v>
      </c>
      <c r="K18" s="212">
        <v>98</v>
      </c>
      <c r="L18" s="213">
        <v>24</v>
      </c>
      <c r="M18" s="4">
        <v>9.1</v>
      </c>
      <c r="N18" s="8">
        <v>4.0999999999999996</v>
      </c>
      <c r="O18" s="4">
        <v>-0.4</v>
      </c>
    </row>
    <row r="19" spans="1:15" ht="24" customHeight="1">
      <c r="A19" s="107"/>
      <c r="B19" s="105"/>
      <c r="C19" s="105"/>
      <c r="D19" s="133"/>
      <c r="E19" s="106"/>
      <c r="F19" s="113"/>
      <c r="G19" s="106"/>
      <c r="H19" s="106"/>
      <c r="I19" s="106"/>
      <c r="J19" s="106"/>
      <c r="K19" s="106"/>
      <c r="L19" s="113"/>
      <c r="M19" s="106"/>
      <c r="N19" s="137"/>
      <c r="O19" s="106"/>
    </row>
    <row r="20" spans="1:15" ht="24" customHeight="1">
      <c r="A20" s="107"/>
      <c r="B20" s="105"/>
      <c r="C20" s="105"/>
      <c r="D20" s="133"/>
      <c r="E20" s="106"/>
      <c r="F20" s="113"/>
      <c r="G20" s="106"/>
      <c r="H20" s="106"/>
      <c r="I20" s="106"/>
      <c r="J20" s="106"/>
      <c r="K20" s="106"/>
      <c r="L20" s="113"/>
      <c r="M20" s="106"/>
      <c r="N20" s="137"/>
      <c r="O20" s="106"/>
    </row>
    <row r="21" spans="1:15" ht="21" customHeight="1">
      <c r="A21" s="16" t="s">
        <v>287</v>
      </c>
      <c r="B21" s="9"/>
      <c r="C21" s="9"/>
      <c r="D21" s="9"/>
      <c r="E21" s="9"/>
      <c r="F21" s="9"/>
      <c r="G21" s="9"/>
      <c r="H21" s="9"/>
      <c r="I21" s="9"/>
      <c r="J21" s="9"/>
      <c r="K21" s="9"/>
      <c r="L21" s="9"/>
      <c r="M21" s="9"/>
      <c r="N21" s="9"/>
      <c r="O21" s="9"/>
    </row>
    <row r="22" spans="1:15" ht="21" customHeight="1">
      <c r="A22" s="9" t="s">
        <v>208</v>
      </c>
      <c r="B22" s="9"/>
      <c r="C22" s="9"/>
      <c r="D22" s="9"/>
      <c r="E22" s="9"/>
      <c r="F22" s="9"/>
      <c r="G22" s="9"/>
      <c r="H22" s="9"/>
      <c r="I22" s="9"/>
      <c r="J22" s="9"/>
      <c r="K22" s="9"/>
      <c r="L22" s="9"/>
      <c r="M22" s="9"/>
      <c r="N22" s="9"/>
      <c r="O22" s="9"/>
    </row>
    <row r="23" spans="1:15" ht="21" customHeight="1">
      <c r="A23" s="9" t="s">
        <v>227</v>
      </c>
      <c r="B23" s="9"/>
      <c r="C23" s="9"/>
      <c r="D23" s="9"/>
      <c r="E23" s="9"/>
      <c r="F23" s="9"/>
      <c r="G23" s="9"/>
      <c r="H23" s="9"/>
      <c r="I23" s="9"/>
      <c r="J23" s="9"/>
      <c r="K23" s="9"/>
      <c r="L23" s="9"/>
      <c r="M23" s="9"/>
      <c r="N23" s="9"/>
      <c r="O23" s="9"/>
    </row>
    <row r="24" spans="1:15" ht="21" customHeight="1">
      <c r="A24" s="9"/>
      <c r="B24" s="9"/>
      <c r="C24" s="9"/>
      <c r="D24" s="9"/>
      <c r="E24" s="9"/>
      <c r="F24" s="9"/>
      <c r="G24" s="9"/>
      <c r="H24" s="9"/>
      <c r="I24" s="9"/>
      <c r="J24" s="9"/>
      <c r="K24" s="9"/>
      <c r="L24" s="9"/>
      <c r="M24" s="9"/>
      <c r="N24" s="9"/>
      <c r="O24" s="9"/>
    </row>
    <row r="25" spans="1:15" ht="21" customHeight="1">
      <c r="A25" s="16" t="s">
        <v>288</v>
      </c>
      <c r="B25" s="9"/>
      <c r="C25" s="9"/>
      <c r="D25" s="9"/>
      <c r="E25" s="9"/>
      <c r="F25" s="9"/>
      <c r="G25" s="9"/>
      <c r="H25" s="9"/>
      <c r="I25" s="9"/>
      <c r="J25" s="9"/>
      <c r="K25" s="9"/>
      <c r="L25" s="9"/>
      <c r="M25" s="9"/>
      <c r="N25" s="9"/>
      <c r="O25" s="9"/>
    </row>
    <row r="26" spans="1:15" ht="21" customHeight="1">
      <c r="A26" s="39" t="s">
        <v>264</v>
      </c>
      <c r="B26" s="9"/>
      <c r="C26" s="9"/>
      <c r="D26" s="9"/>
      <c r="E26" s="9"/>
      <c r="F26" s="9"/>
      <c r="G26" s="9"/>
      <c r="H26" s="9"/>
      <c r="I26" s="9"/>
      <c r="J26" s="9"/>
      <c r="K26" s="9"/>
      <c r="L26" s="9"/>
      <c r="M26" s="9"/>
      <c r="N26" s="9"/>
      <c r="O26" s="9"/>
    </row>
    <row r="27" spans="1:15" ht="21" customHeight="1">
      <c r="A27" s="9" t="s">
        <v>209</v>
      </c>
      <c r="B27" s="9"/>
      <c r="C27" s="9"/>
      <c r="D27" s="9"/>
      <c r="E27" s="9"/>
      <c r="F27" s="9"/>
      <c r="G27" s="9"/>
      <c r="H27" s="9"/>
      <c r="I27" s="9"/>
      <c r="J27" s="9"/>
      <c r="K27" s="9"/>
      <c r="L27" s="9"/>
      <c r="M27" s="9"/>
      <c r="N27" s="9"/>
      <c r="O27" s="9"/>
    </row>
    <row r="28" spans="1:15" ht="21" customHeight="1">
      <c r="A28" s="9"/>
      <c r="B28" s="9"/>
      <c r="C28" s="9"/>
      <c r="D28" s="9"/>
      <c r="E28" s="9"/>
      <c r="F28" s="9"/>
      <c r="G28" s="9"/>
      <c r="H28" s="9"/>
      <c r="I28" s="9"/>
      <c r="J28" s="9"/>
      <c r="K28" s="9"/>
      <c r="L28" s="9"/>
      <c r="M28" s="9"/>
      <c r="N28" s="9"/>
      <c r="O28" s="9"/>
    </row>
    <row r="29" spans="1:15" ht="21" customHeight="1">
      <c r="A29" s="16" t="s">
        <v>289</v>
      </c>
      <c r="B29" s="9"/>
      <c r="C29" s="9"/>
      <c r="E29" s="9"/>
      <c r="F29" s="9"/>
      <c r="G29" s="9"/>
      <c r="H29" s="9"/>
      <c r="I29" s="9"/>
      <c r="J29" s="9"/>
      <c r="K29" s="9"/>
      <c r="L29" s="9"/>
      <c r="M29" s="9"/>
      <c r="N29" s="9"/>
      <c r="O29" s="9"/>
    </row>
    <row r="30" spans="1:15" ht="21" customHeight="1">
      <c r="A30" s="9" t="s">
        <v>210</v>
      </c>
      <c r="B30" s="9"/>
      <c r="C30" s="9"/>
      <c r="D30" s="9"/>
      <c r="E30" s="9"/>
      <c r="F30" s="9"/>
      <c r="G30" s="9"/>
      <c r="H30" s="9"/>
      <c r="I30" s="9"/>
      <c r="J30" s="9"/>
      <c r="K30" s="9"/>
      <c r="L30" s="9"/>
      <c r="M30" s="9"/>
      <c r="N30" s="9"/>
      <c r="O30" s="9"/>
    </row>
    <row r="31" spans="1:15" ht="21" customHeight="1">
      <c r="A31" s="9" t="s">
        <v>211</v>
      </c>
      <c r="B31" s="9"/>
      <c r="C31" s="9"/>
      <c r="D31" s="9"/>
      <c r="E31" s="9"/>
      <c r="F31" s="9"/>
      <c r="G31" s="9"/>
      <c r="H31" s="9"/>
      <c r="I31" s="9"/>
      <c r="J31" s="9"/>
      <c r="K31" s="9"/>
      <c r="L31" s="9"/>
      <c r="M31" s="9"/>
      <c r="N31" s="9"/>
      <c r="O31" s="9"/>
    </row>
    <row r="32" spans="1:15" ht="21" customHeight="1">
      <c r="A32" s="9" t="s">
        <v>169</v>
      </c>
      <c r="B32" s="9"/>
      <c r="C32" s="9"/>
      <c r="D32" s="9"/>
      <c r="E32" s="9"/>
      <c r="F32" s="9"/>
      <c r="G32" s="9"/>
      <c r="H32" s="9"/>
      <c r="I32" s="9"/>
      <c r="J32" s="9"/>
      <c r="K32" s="9"/>
      <c r="L32" s="9"/>
      <c r="M32" s="9"/>
      <c r="N32" s="9"/>
      <c r="O32" s="9"/>
    </row>
    <row r="33" spans="1:15" ht="21" customHeight="1">
      <c r="A33" s="9" t="s">
        <v>212</v>
      </c>
      <c r="B33" s="9"/>
      <c r="C33" s="9"/>
      <c r="D33" s="9"/>
      <c r="E33" s="9"/>
      <c r="F33" s="9"/>
      <c r="G33" s="9"/>
      <c r="H33" s="9"/>
      <c r="I33" s="9"/>
      <c r="J33" s="9"/>
      <c r="K33" s="9"/>
      <c r="L33" s="9"/>
      <c r="M33" s="9"/>
      <c r="N33" s="9"/>
      <c r="O33" s="9"/>
    </row>
    <row r="34" spans="1:15" ht="21" customHeight="1">
      <c r="A34" s="9"/>
      <c r="B34" s="9"/>
      <c r="C34" s="9"/>
      <c r="D34" s="9"/>
      <c r="E34" s="9"/>
      <c r="F34" s="9"/>
      <c r="G34" s="9"/>
      <c r="H34" s="9"/>
      <c r="I34" s="9"/>
      <c r="J34" s="9"/>
      <c r="K34" s="9"/>
      <c r="L34" s="9"/>
      <c r="M34" s="9"/>
      <c r="N34" s="9"/>
      <c r="O34" s="9"/>
    </row>
    <row r="35" spans="1:15" ht="21" customHeight="1">
      <c r="A35" s="16" t="s">
        <v>290</v>
      </c>
      <c r="B35" s="9"/>
      <c r="C35" s="9"/>
      <c r="D35" s="9"/>
      <c r="E35" s="9"/>
      <c r="F35" s="9"/>
      <c r="G35" s="9"/>
      <c r="H35" s="9"/>
      <c r="I35" s="9"/>
      <c r="J35" s="9"/>
      <c r="K35" s="9"/>
      <c r="L35" s="9"/>
      <c r="M35" s="9"/>
      <c r="N35" s="9"/>
      <c r="O35" s="9"/>
    </row>
    <row r="36" spans="1:15" ht="21" customHeight="1">
      <c r="A36" s="39" t="s">
        <v>213</v>
      </c>
      <c r="B36" s="9"/>
      <c r="C36" s="9"/>
      <c r="D36" s="9"/>
      <c r="E36" s="9"/>
      <c r="F36" s="9"/>
      <c r="G36" s="9"/>
      <c r="H36" s="9"/>
      <c r="I36" s="9"/>
      <c r="J36" s="9"/>
      <c r="K36" s="9"/>
      <c r="L36" s="9"/>
      <c r="M36" s="9"/>
      <c r="N36" s="9"/>
      <c r="O36" s="9"/>
    </row>
    <row r="37" spans="1:15" ht="21" customHeight="1">
      <c r="A37" s="9" t="s">
        <v>265</v>
      </c>
      <c r="B37" s="9"/>
      <c r="C37" s="9"/>
      <c r="D37" s="9"/>
      <c r="E37" s="9"/>
      <c r="F37" s="9"/>
      <c r="G37" s="9"/>
      <c r="H37" s="9"/>
      <c r="I37" s="9"/>
      <c r="J37" s="9"/>
      <c r="K37" s="9"/>
      <c r="L37" s="9"/>
      <c r="M37" s="9"/>
      <c r="N37" s="9"/>
      <c r="O37" s="9"/>
    </row>
    <row r="38" spans="1:15" ht="21" customHeight="1">
      <c r="A38" s="9" t="s">
        <v>174</v>
      </c>
      <c r="B38" s="9"/>
      <c r="C38" s="9"/>
      <c r="D38" s="9"/>
      <c r="E38" s="9"/>
      <c r="F38" s="9"/>
      <c r="G38" s="9"/>
      <c r="H38" s="9"/>
      <c r="I38" s="9"/>
      <c r="J38" s="9"/>
      <c r="K38" s="9"/>
      <c r="L38" s="9"/>
      <c r="M38" s="9"/>
      <c r="N38" s="9"/>
      <c r="O38" s="9"/>
    </row>
    <row r="39" spans="1:15" ht="21" customHeight="1">
      <c r="A39" s="39"/>
      <c r="B39" s="9"/>
      <c r="C39" s="9"/>
      <c r="D39" s="9"/>
      <c r="E39" s="9"/>
      <c r="F39" s="9"/>
      <c r="G39" s="9"/>
      <c r="H39" s="9"/>
      <c r="I39" s="9"/>
      <c r="J39" s="9"/>
      <c r="K39" s="9"/>
      <c r="L39" s="9"/>
      <c r="M39" s="9"/>
      <c r="N39" s="9"/>
      <c r="O39" s="9"/>
    </row>
    <row r="40" spans="1:15" ht="21" customHeight="1">
      <c r="A40" s="9" t="s">
        <v>131</v>
      </c>
      <c r="B40" s="9"/>
      <c r="C40" s="9"/>
      <c r="D40" s="9"/>
      <c r="E40" s="9"/>
      <c r="F40" s="9"/>
      <c r="G40" s="9"/>
      <c r="H40" s="9"/>
      <c r="I40" s="9"/>
      <c r="J40" s="9"/>
      <c r="K40" s="9"/>
      <c r="L40" s="9"/>
      <c r="M40" s="9"/>
      <c r="N40" s="9"/>
      <c r="O40" s="9"/>
    </row>
    <row r="41" spans="1:15" ht="21" customHeight="1">
      <c r="A41" s="9" t="s">
        <v>132</v>
      </c>
      <c r="B41" s="9"/>
      <c r="C41" s="9"/>
      <c r="D41" s="9"/>
      <c r="E41" s="9"/>
      <c r="F41" s="9"/>
      <c r="G41" s="9"/>
      <c r="H41" s="9"/>
      <c r="I41" s="9"/>
      <c r="J41" s="9"/>
      <c r="K41" s="9"/>
      <c r="L41" s="9"/>
      <c r="M41" s="9"/>
      <c r="N41" s="9"/>
      <c r="O41" s="9"/>
    </row>
    <row r="42" spans="1:15" ht="21" customHeight="1">
      <c r="A42" s="9"/>
      <c r="B42" s="9"/>
      <c r="C42" s="9"/>
      <c r="D42" s="9"/>
      <c r="E42" s="9"/>
      <c r="F42" s="9"/>
      <c r="G42" s="9"/>
      <c r="H42" s="9"/>
      <c r="I42" s="9"/>
      <c r="J42" s="9"/>
      <c r="K42" s="9"/>
      <c r="L42" s="9"/>
      <c r="M42" s="9"/>
      <c r="N42" s="9"/>
      <c r="O42" s="9"/>
    </row>
    <row r="43" spans="1:15" ht="21" customHeight="1">
      <c r="A43" s="9"/>
      <c r="B43" s="9"/>
      <c r="C43" s="9"/>
      <c r="D43" s="9"/>
      <c r="E43" s="9"/>
      <c r="F43" s="9"/>
      <c r="G43" s="9"/>
      <c r="H43" s="9"/>
      <c r="I43" s="9"/>
      <c r="J43" s="9"/>
      <c r="K43" s="9"/>
      <c r="L43" s="9"/>
      <c r="M43" s="9"/>
      <c r="N43" s="9"/>
      <c r="O43" s="9"/>
    </row>
    <row r="44" spans="1:15" ht="21" customHeight="1">
      <c r="A44" s="9"/>
      <c r="B44" s="9"/>
      <c r="C44" s="9"/>
      <c r="D44" s="9"/>
      <c r="E44" s="9"/>
      <c r="F44" s="9"/>
      <c r="G44" s="9"/>
      <c r="H44" s="9"/>
      <c r="I44" s="9"/>
      <c r="J44" s="9"/>
      <c r="K44" s="9"/>
      <c r="L44" s="9"/>
      <c r="M44" s="9"/>
      <c r="N44" s="9"/>
      <c r="O44" s="9"/>
    </row>
    <row r="45" spans="1:15" ht="21" customHeight="1">
      <c r="A45" s="9"/>
      <c r="B45" s="9"/>
      <c r="C45" s="9"/>
      <c r="D45" s="9"/>
      <c r="E45" s="9"/>
      <c r="F45" s="9"/>
      <c r="G45" s="9"/>
      <c r="H45" s="9"/>
      <c r="I45" s="9"/>
      <c r="J45" s="9"/>
      <c r="K45" s="9"/>
      <c r="L45" s="9"/>
      <c r="M45" s="9"/>
      <c r="N45" s="9"/>
      <c r="O45" s="9"/>
    </row>
    <row r="46" spans="1:15" ht="15.75" customHeight="1">
      <c r="A46" s="9"/>
      <c r="B46" s="9"/>
      <c r="C46" s="9"/>
      <c r="D46" s="9"/>
      <c r="E46" s="9"/>
      <c r="F46" s="9"/>
      <c r="G46" s="9"/>
      <c r="H46" s="9"/>
      <c r="I46" s="9"/>
      <c r="J46" s="9"/>
      <c r="K46" s="9"/>
      <c r="L46" s="9"/>
      <c r="M46" s="9"/>
      <c r="N46" s="9"/>
      <c r="O46" s="9"/>
    </row>
    <row r="47" spans="1:15" ht="15">
      <c r="A47" s="9"/>
      <c r="B47" s="9"/>
      <c r="C47" s="9"/>
      <c r="D47" s="9"/>
      <c r="E47" s="9"/>
      <c r="F47" s="9"/>
      <c r="G47" s="9"/>
      <c r="H47" s="9"/>
      <c r="I47" s="9"/>
      <c r="J47" s="9"/>
      <c r="K47" s="9"/>
      <c r="L47" s="9"/>
      <c r="M47" s="9"/>
      <c r="N47" s="9"/>
      <c r="O47" s="9"/>
    </row>
    <row r="48" spans="1:15" ht="15">
      <c r="A48" s="9"/>
      <c r="B48" s="9"/>
      <c r="C48" s="9"/>
      <c r="D48" s="9"/>
      <c r="E48" s="9"/>
      <c r="F48" s="9"/>
      <c r="G48" s="9"/>
      <c r="H48" s="9"/>
      <c r="I48" s="9"/>
      <c r="J48" s="9"/>
      <c r="K48" s="9"/>
      <c r="L48" s="9"/>
      <c r="M48" s="9"/>
      <c r="N48" s="9"/>
      <c r="O48" s="9"/>
    </row>
    <row r="49" spans="1:15" ht="15">
      <c r="A49" s="9"/>
      <c r="B49" s="9"/>
      <c r="C49" s="9"/>
      <c r="D49" s="9"/>
      <c r="E49" s="9"/>
      <c r="F49" s="9"/>
      <c r="G49" s="9"/>
      <c r="H49" s="9"/>
      <c r="I49" s="9"/>
      <c r="J49" s="9"/>
      <c r="K49" s="9"/>
      <c r="L49" s="9"/>
      <c r="M49" s="9"/>
      <c r="N49" s="9"/>
      <c r="O49" s="9"/>
    </row>
    <row r="50" spans="1:15" ht="15">
      <c r="A50" s="9"/>
      <c r="B50" s="9"/>
      <c r="C50" s="9"/>
      <c r="D50" s="9"/>
      <c r="E50" s="9"/>
      <c r="F50" s="9"/>
      <c r="G50" s="9"/>
      <c r="H50" s="9"/>
      <c r="I50" s="9"/>
      <c r="J50" s="9"/>
      <c r="K50" s="9"/>
      <c r="L50" s="9"/>
      <c r="M50" s="9"/>
      <c r="N50" s="9"/>
      <c r="O50" s="9"/>
    </row>
    <row r="51" spans="1:15" ht="15">
      <c r="A51" s="9"/>
      <c r="B51" s="9"/>
      <c r="C51" s="9"/>
      <c r="D51" s="9"/>
      <c r="E51" s="9"/>
      <c r="F51" s="9"/>
      <c r="G51" s="9"/>
      <c r="H51" s="9"/>
      <c r="I51" s="9"/>
      <c r="J51" s="9"/>
      <c r="K51" s="9"/>
      <c r="L51" s="9"/>
      <c r="M51" s="9"/>
      <c r="N51" s="9"/>
      <c r="O51" s="9"/>
    </row>
    <row r="52" spans="1:15" ht="17.25">
      <c r="A52" s="65"/>
      <c r="B52" s="65"/>
      <c r="C52" s="65"/>
      <c r="D52" s="65"/>
      <c r="E52" s="65"/>
      <c r="F52" s="65"/>
      <c r="G52" s="65"/>
      <c r="H52" s="65"/>
      <c r="I52" s="65"/>
      <c r="J52" s="65"/>
      <c r="K52" s="65"/>
      <c r="L52" s="65"/>
      <c r="M52" s="65"/>
      <c r="N52" s="65"/>
      <c r="O52" s="65"/>
    </row>
    <row r="53" spans="1:15" ht="17.25">
      <c r="A53" s="65"/>
      <c r="B53" s="65"/>
      <c r="C53" s="65"/>
      <c r="D53" s="65"/>
      <c r="E53" s="65"/>
      <c r="F53" s="65"/>
      <c r="G53" s="65"/>
      <c r="H53" s="65"/>
      <c r="I53" s="65"/>
      <c r="J53" s="65"/>
      <c r="K53" s="65"/>
      <c r="L53" s="65"/>
      <c r="M53" s="65"/>
      <c r="N53" s="65"/>
      <c r="O53" s="65"/>
    </row>
    <row r="59" spans="1:15">
      <c r="A59" s="17" t="s">
        <v>131</v>
      </c>
    </row>
    <row r="62" spans="1:15" ht="14.25" customHeight="1"/>
    <row r="63" spans="1:15" ht="23.25" customHeight="1"/>
    <row r="67" ht="20.100000000000001" customHeight="1"/>
    <row r="68" ht="15.95" customHeight="1"/>
    <row r="69" ht="15.95" customHeight="1"/>
    <row r="70" ht="15.95" customHeight="1"/>
    <row r="71" ht="15.95" customHeight="1"/>
    <row r="72" ht="15.95" customHeight="1"/>
    <row r="73" ht="24" customHeight="1"/>
    <row r="74" ht="18" customHeight="1"/>
    <row r="75" ht="15.95" customHeight="1"/>
    <row r="76" ht="15.95" customHeight="1"/>
    <row r="77" ht="15.95" customHeight="1"/>
    <row r="78" ht="15.95" customHeight="1"/>
    <row r="79" ht="15.95" customHeight="1"/>
    <row r="80" ht="15.95" customHeight="1"/>
    <row r="81" ht="15.95" customHeight="1"/>
    <row r="82" ht="15.95" customHeight="1"/>
    <row r="141" spans="16:19">
      <c r="P141" s="66"/>
      <c r="Q141" s="66"/>
      <c r="R141" s="66"/>
      <c r="S141" s="66"/>
    </row>
    <row r="142" spans="16:19">
      <c r="P142" s="71"/>
      <c r="Q142" s="70"/>
      <c r="R142" s="70"/>
      <c r="S142" s="70"/>
    </row>
    <row r="143" spans="16:19">
      <c r="P143" s="74" t="s">
        <v>51</v>
      </c>
      <c r="Q143" s="75"/>
      <c r="R143" s="75"/>
      <c r="S143" s="75"/>
    </row>
    <row r="144" spans="16:19">
      <c r="P144" s="76"/>
      <c r="Q144" s="73"/>
      <c r="R144" s="73"/>
      <c r="S144" s="73"/>
    </row>
    <row r="145" spans="16:19">
      <c r="P145" s="455" t="s">
        <v>56</v>
      </c>
      <c r="Q145" s="72" t="s">
        <v>57</v>
      </c>
      <c r="R145" s="455" t="s">
        <v>87</v>
      </c>
      <c r="S145" s="442" t="s">
        <v>58</v>
      </c>
    </row>
    <row r="146" spans="16:19">
      <c r="P146" s="456"/>
      <c r="Q146" s="76" t="s">
        <v>60</v>
      </c>
      <c r="R146" s="457"/>
      <c r="S146" s="443"/>
    </row>
    <row r="148" spans="16:19">
      <c r="P148" s="80" t="s">
        <v>66</v>
      </c>
      <c r="Q148" s="80" t="s">
        <v>67</v>
      </c>
      <c r="R148" s="80" t="s">
        <v>68</v>
      </c>
      <c r="S148" s="80" t="s">
        <v>69</v>
      </c>
    </row>
    <row r="149" spans="16:19">
      <c r="P149" s="82" t="s">
        <v>72</v>
      </c>
      <c r="Q149" s="82" t="s">
        <v>73</v>
      </c>
      <c r="R149" s="82" t="s">
        <v>74</v>
      </c>
      <c r="S149" s="82" t="s">
        <v>75</v>
      </c>
    </row>
    <row r="150" spans="16:19">
      <c r="P150" s="80" t="s">
        <v>78</v>
      </c>
      <c r="Q150" s="80" t="s">
        <v>67</v>
      </c>
      <c r="R150" s="80" t="s">
        <v>79</v>
      </c>
      <c r="S150" s="80" t="s">
        <v>80</v>
      </c>
    </row>
    <row r="151" spans="16:19">
      <c r="P151" s="83" t="s">
        <v>83</v>
      </c>
      <c r="Q151" s="83" t="s">
        <v>73</v>
      </c>
      <c r="R151" s="83" t="s">
        <v>84</v>
      </c>
      <c r="S151" s="83" t="s">
        <v>85</v>
      </c>
    </row>
    <row r="152" spans="16:19">
      <c r="P152" s="68" t="s">
        <v>119</v>
      </c>
      <c r="Q152" s="68" t="s">
        <v>67</v>
      </c>
      <c r="R152" s="68" t="s">
        <v>120</v>
      </c>
      <c r="S152" s="68" t="s">
        <v>121</v>
      </c>
    </row>
    <row r="153" spans="16:19">
      <c r="P153" s="83" t="s">
        <v>124</v>
      </c>
      <c r="Q153" s="83" t="s">
        <v>73</v>
      </c>
      <c r="R153" s="83" t="s">
        <v>125</v>
      </c>
      <c r="S153" s="83" t="s">
        <v>126</v>
      </c>
    </row>
    <row r="154" spans="16:19">
      <c r="P154" s="80" t="s">
        <v>129</v>
      </c>
      <c r="Q154" s="80" t="s">
        <v>130</v>
      </c>
      <c r="R154" s="80" t="s">
        <v>6</v>
      </c>
      <c r="S154" s="80" t="s">
        <v>7</v>
      </c>
    </row>
    <row r="155" spans="16:19">
      <c r="P155" s="83" t="s">
        <v>10</v>
      </c>
      <c r="Q155" s="83" t="s">
        <v>11</v>
      </c>
      <c r="R155" s="83" t="s">
        <v>12</v>
      </c>
      <c r="S155" s="83" t="s">
        <v>13</v>
      </c>
    </row>
    <row r="156" spans="16:19">
      <c r="P156" s="68" t="s">
        <v>16</v>
      </c>
      <c r="Q156" s="68" t="s">
        <v>130</v>
      </c>
      <c r="R156" s="68" t="s">
        <v>17</v>
      </c>
      <c r="S156" s="68" t="s">
        <v>18</v>
      </c>
    </row>
    <row r="157" spans="16:19">
      <c r="P157" s="85" t="s">
        <v>20</v>
      </c>
      <c r="Q157" s="85" t="s">
        <v>11</v>
      </c>
      <c r="R157" s="85" t="s">
        <v>21</v>
      </c>
      <c r="S157" s="86" t="s">
        <v>22</v>
      </c>
    </row>
  </sheetData>
  <mergeCells count="12">
    <mergeCell ref="S145:S146"/>
    <mergeCell ref="R145:R146"/>
    <mergeCell ref="P145:P146"/>
    <mergeCell ref="L5:M5"/>
    <mergeCell ref="N4:O4"/>
    <mergeCell ref="A3:O3"/>
    <mergeCell ref="A4:B7"/>
    <mergeCell ref="N5:O5"/>
    <mergeCell ref="H4:K4"/>
    <mergeCell ref="D4:E4"/>
    <mergeCell ref="F4:G4"/>
    <mergeCell ref="L4:M4"/>
  </mergeCells>
  <phoneticPr fontId="2"/>
  <pageMargins left="0.59055118110236227" right="0.59055118110236227" top="0.78740157480314965" bottom="0.39370078740157483" header="0.51181102362204722" footer="0.39370078740157483"/>
  <pageSetup paperSize="9"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Y143"/>
  <sheetViews>
    <sheetView showGridLines="0" zoomScaleNormal="100" workbookViewId="0"/>
  </sheetViews>
  <sheetFormatPr defaultRowHeight="13.5"/>
  <cols>
    <col min="9" max="9" width="8.875" customWidth="1"/>
    <col min="10" max="10" width="10.5" customWidth="1"/>
    <col min="11" max="12" width="9.75" customWidth="1"/>
    <col min="13" max="13" width="9.75" style="418" customWidth="1"/>
    <col min="14" max="21" width="9" style="313"/>
    <col min="22" max="22" width="9.375" style="502" customWidth="1"/>
    <col min="23" max="30" width="9.375" style="332" customWidth="1"/>
    <col min="31" max="31" width="9.375" style="332" hidden="1" customWidth="1"/>
    <col min="32" max="38" width="7.625" style="332" hidden="1" customWidth="1"/>
    <col min="39" max="42" width="6.75" style="332" customWidth="1"/>
    <col min="43" max="58" width="9.375" style="332" customWidth="1"/>
    <col min="59" max="59" width="13.125" style="332" customWidth="1"/>
    <col min="60" max="60" width="14.5" style="332" customWidth="1"/>
    <col min="61" max="62" width="9" style="332"/>
    <col min="63" max="77" width="9" style="313"/>
  </cols>
  <sheetData>
    <row r="1" spans="1:58">
      <c r="A1" t="s">
        <v>751</v>
      </c>
      <c r="V1" s="484"/>
      <c r="W1" s="485"/>
      <c r="X1" s="486" t="s">
        <v>362</v>
      </c>
      <c r="Y1" s="487"/>
      <c r="Z1" s="487"/>
      <c r="AA1" s="487"/>
      <c r="AB1" s="487"/>
      <c r="AC1" s="487"/>
      <c r="AD1" s="487"/>
      <c r="AE1" s="487"/>
      <c r="AF1" s="485"/>
      <c r="AG1" s="485" t="s">
        <v>363</v>
      </c>
      <c r="AH1" s="484" t="s">
        <v>364</v>
      </c>
      <c r="AI1" s="488"/>
      <c r="AJ1" s="485"/>
      <c r="AK1" s="485"/>
      <c r="AL1" s="485"/>
      <c r="AM1" s="485"/>
      <c r="AN1" s="485"/>
      <c r="AO1" s="485"/>
      <c r="AP1" s="485"/>
      <c r="AQ1" s="485"/>
      <c r="AR1" s="485"/>
      <c r="AS1" s="485"/>
      <c r="AT1" s="485"/>
      <c r="AU1" s="485"/>
      <c r="AV1" s="485"/>
      <c r="AW1" s="485"/>
      <c r="AX1" s="485"/>
      <c r="AY1" s="485"/>
      <c r="AZ1" s="485"/>
      <c r="BA1" s="485"/>
      <c r="BB1" s="485"/>
      <c r="BC1" s="485"/>
      <c r="BD1" s="485"/>
      <c r="BE1" s="485"/>
      <c r="BF1" s="488" t="s">
        <v>365</v>
      </c>
    </row>
    <row r="2" spans="1:58">
      <c r="B2" s="466" t="s">
        <v>366</v>
      </c>
      <c r="C2" s="459"/>
      <c r="D2" s="459"/>
      <c r="E2" s="459"/>
      <c r="F2" s="459"/>
      <c r="G2" s="459"/>
      <c r="H2" s="459"/>
      <c r="I2" s="459"/>
      <c r="J2" s="459"/>
      <c r="K2" s="459"/>
      <c r="L2" s="459"/>
      <c r="M2" s="459"/>
      <c r="N2" s="459"/>
      <c r="V2" s="484"/>
      <c r="W2" s="484" t="s">
        <v>367</v>
      </c>
      <c r="X2" s="484"/>
      <c r="Y2" s="484" t="s">
        <v>368</v>
      </c>
      <c r="Z2" s="484"/>
      <c r="AA2" s="484" t="s">
        <v>369</v>
      </c>
      <c r="AB2" s="484"/>
      <c r="AC2" s="484" t="s">
        <v>370</v>
      </c>
      <c r="AD2" s="484"/>
      <c r="AE2" s="484" t="s">
        <v>371</v>
      </c>
      <c r="AF2" s="484"/>
      <c r="AG2" s="484"/>
      <c r="AH2" s="484"/>
      <c r="AI2" s="484"/>
      <c r="AJ2" s="484"/>
      <c r="AK2" s="484"/>
      <c r="AL2" s="484"/>
      <c r="AM2" s="484"/>
      <c r="AN2" s="484"/>
      <c r="AO2" s="484"/>
      <c r="AP2" s="484"/>
      <c r="AQ2" s="488"/>
      <c r="AS2" s="332" t="s">
        <v>372</v>
      </c>
    </row>
    <row r="3" spans="1:58" ht="22.5">
      <c r="V3" s="484" t="s">
        <v>373</v>
      </c>
      <c r="W3" s="489" t="s">
        <v>374</v>
      </c>
      <c r="X3" s="484" t="s">
        <v>375</v>
      </c>
      <c r="Y3" s="489" t="s">
        <v>374</v>
      </c>
      <c r="Z3" s="484" t="s">
        <v>375</v>
      </c>
      <c r="AA3" s="489" t="s">
        <v>374</v>
      </c>
      <c r="AB3" s="484" t="s">
        <v>375</v>
      </c>
      <c r="AC3" s="489" t="s">
        <v>374</v>
      </c>
      <c r="AD3" s="484" t="s">
        <v>376</v>
      </c>
      <c r="AE3" s="484" t="s">
        <v>377</v>
      </c>
      <c r="AF3" s="484" t="s">
        <v>378</v>
      </c>
      <c r="AG3" s="484" t="s">
        <v>379</v>
      </c>
      <c r="AH3" s="484" t="s">
        <v>380</v>
      </c>
      <c r="AI3" s="484" t="s">
        <v>377</v>
      </c>
      <c r="AJ3" s="484" t="s">
        <v>378</v>
      </c>
      <c r="AK3" s="484" t="s">
        <v>379</v>
      </c>
      <c r="AL3" s="484" t="s">
        <v>381</v>
      </c>
      <c r="AM3" s="484" t="s">
        <v>377</v>
      </c>
      <c r="AN3" s="484" t="s">
        <v>378</v>
      </c>
      <c r="AO3" s="484" t="s">
        <v>379</v>
      </c>
      <c r="AP3" s="490" t="s">
        <v>382</v>
      </c>
      <c r="AQ3" s="488"/>
      <c r="AR3" s="332" t="s">
        <v>373</v>
      </c>
    </row>
    <row r="4" spans="1:58">
      <c r="V4" s="491" t="s">
        <v>383</v>
      </c>
      <c r="W4" s="492">
        <v>153</v>
      </c>
      <c r="X4" s="493" t="e">
        <f>W4-#REF!</f>
        <v>#REF!</v>
      </c>
      <c r="Y4" s="492">
        <v>358</v>
      </c>
      <c r="Z4" s="493" t="e">
        <f>Y4-#REF!</f>
        <v>#REF!</v>
      </c>
      <c r="AA4" s="494" t="s">
        <v>384</v>
      </c>
      <c r="AB4" s="494" t="s">
        <v>384</v>
      </c>
      <c r="AC4" s="494"/>
      <c r="AD4" s="494"/>
      <c r="AE4" s="494"/>
      <c r="AF4" s="494">
        <v>1</v>
      </c>
      <c r="AG4" s="494"/>
      <c r="AH4" s="495">
        <f t="shared" ref="AH4:AH35" si="0">SUM(AE4:AG4)</f>
        <v>1</v>
      </c>
      <c r="AI4" s="494"/>
      <c r="AJ4" s="494">
        <v>1</v>
      </c>
      <c r="AK4" s="494"/>
      <c r="AL4" s="495">
        <f t="shared" ref="AL4:AL35" si="1">SUM(AI4:AK4)</f>
        <v>1</v>
      </c>
      <c r="AM4" s="494"/>
      <c r="AN4" s="494"/>
      <c r="AO4" s="494"/>
      <c r="AP4" s="495">
        <f t="shared" ref="AP4:AP9" si="2">SUM(AH4+AL4)</f>
        <v>2</v>
      </c>
      <c r="AR4" s="496" t="s">
        <v>385</v>
      </c>
      <c r="AT4" s="497">
        <f t="shared" ref="AT4:AT9" si="3">W4+Y4</f>
        <v>511</v>
      </c>
    </row>
    <row r="5" spans="1:58">
      <c r="V5" s="491" t="s">
        <v>386</v>
      </c>
      <c r="W5" s="492">
        <v>162</v>
      </c>
      <c r="X5" s="493">
        <f t="shared" ref="X5:X36" si="4">W5-W4</f>
        <v>9</v>
      </c>
      <c r="Y5" s="492">
        <v>388</v>
      </c>
      <c r="Z5" s="493">
        <f t="shared" ref="Z5:Z36" si="5">Y5-Y4</f>
        <v>30</v>
      </c>
      <c r="AA5" s="494" t="s">
        <v>384</v>
      </c>
      <c r="AB5" s="494" t="s">
        <v>384</v>
      </c>
      <c r="AC5" s="494"/>
      <c r="AD5" s="494"/>
      <c r="AE5" s="494"/>
      <c r="AF5" s="494">
        <v>1</v>
      </c>
      <c r="AG5" s="494"/>
      <c r="AH5" s="495">
        <f t="shared" si="0"/>
        <v>1</v>
      </c>
      <c r="AI5" s="494"/>
      <c r="AJ5" s="494">
        <v>1</v>
      </c>
      <c r="AK5" s="494"/>
      <c r="AL5" s="495">
        <f t="shared" si="1"/>
        <v>1</v>
      </c>
      <c r="AM5" s="494"/>
      <c r="AN5" s="494"/>
      <c r="AO5" s="494"/>
      <c r="AP5" s="495">
        <f t="shared" si="2"/>
        <v>2</v>
      </c>
      <c r="AR5" s="496" t="s">
        <v>387</v>
      </c>
      <c r="AT5" s="497">
        <f t="shared" si="3"/>
        <v>550</v>
      </c>
    </row>
    <row r="6" spans="1:58">
      <c r="V6" s="491" t="s">
        <v>388</v>
      </c>
      <c r="W6" s="492">
        <v>175</v>
      </c>
      <c r="X6" s="493">
        <f t="shared" si="4"/>
        <v>13</v>
      </c>
      <c r="Y6" s="492">
        <v>411</v>
      </c>
      <c r="Z6" s="493">
        <f t="shared" si="5"/>
        <v>23</v>
      </c>
      <c r="AA6" s="494" t="s">
        <v>384</v>
      </c>
      <c r="AB6" s="494" t="s">
        <v>384</v>
      </c>
      <c r="AC6" s="494"/>
      <c r="AD6" s="494"/>
      <c r="AE6" s="494"/>
      <c r="AF6" s="494">
        <v>1</v>
      </c>
      <c r="AG6" s="494"/>
      <c r="AH6" s="495">
        <f t="shared" si="0"/>
        <v>1</v>
      </c>
      <c r="AI6" s="494"/>
      <c r="AJ6" s="494">
        <v>1</v>
      </c>
      <c r="AK6" s="494"/>
      <c r="AL6" s="495">
        <f t="shared" si="1"/>
        <v>1</v>
      </c>
      <c r="AM6" s="494"/>
      <c r="AN6" s="494"/>
      <c r="AO6" s="494"/>
      <c r="AP6" s="495">
        <f t="shared" si="2"/>
        <v>2</v>
      </c>
      <c r="AR6" s="496" t="s">
        <v>389</v>
      </c>
      <c r="AT6" s="497">
        <f t="shared" si="3"/>
        <v>586</v>
      </c>
    </row>
    <row r="7" spans="1:58">
      <c r="V7" s="491" t="s">
        <v>390</v>
      </c>
      <c r="W7" s="492">
        <v>179</v>
      </c>
      <c r="X7" s="493">
        <f t="shared" si="4"/>
        <v>4</v>
      </c>
      <c r="Y7" s="492">
        <v>431</v>
      </c>
      <c r="Z7" s="493">
        <f t="shared" si="5"/>
        <v>20</v>
      </c>
      <c r="AA7" s="494" t="s">
        <v>384</v>
      </c>
      <c r="AB7" s="494" t="s">
        <v>384</v>
      </c>
      <c r="AC7" s="494"/>
      <c r="AD7" s="494"/>
      <c r="AE7" s="494"/>
      <c r="AF7" s="494">
        <v>1</v>
      </c>
      <c r="AG7" s="494"/>
      <c r="AH7" s="495">
        <f t="shared" si="0"/>
        <v>1</v>
      </c>
      <c r="AI7" s="494"/>
      <c r="AJ7" s="494">
        <v>1</v>
      </c>
      <c r="AK7" s="494"/>
      <c r="AL7" s="495">
        <f t="shared" si="1"/>
        <v>1</v>
      </c>
      <c r="AM7" s="494"/>
      <c r="AN7" s="494"/>
      <c r="AO7" s="494"/>
      <c r="AP7" s="495">
        <f t="shared" si="2"/>
        <v>2</v>
      </c>
      <c r="AR7" s="496" t="s">
        <v>391</v>
      </c>
      <c r="AT7" s="497">
        <f t="shared" si="3"/>
        <v>610</v>
      </c>
    </row>
    <row r="8" spans="1:58">
      <c r="V8" s="491" t="s">
        <v>392</v>
      </c>
      <c r="W8" s="492">
        <v>183</v>
      </c>
      <c r="X8" s="493">
        <f t="shared" si="4"/>
        <v>4</v>
      </c>
      <c r="Y8" s="492">
        <v>442</v>
      </c>
      <c r="Z8" s="493">
        <f t="shared" si="5"/>
        <v>11</v>
      </c>
      <c r="AA8" s="494" t="s">
        <v>384</v>
      </c>
      <c r="AB8" s="494" t="s">
        <v>384</v>
      </c>
      <c r="AC8" s="494"/>
      <c r="AD8" s="494"/>
      <c r="AE8" s="494"/>
      <c r="AF8" s="494">
        <v>1</v>
      </c>
      <c r="AG8" s="494"/>
      <c r="AH8" s="495">
        <f t="shared" si="0"/>
        <v>1</v>
      </c>
      <c r="AI8" s="494"/>
      <c r="AJ8" s="494">
        <v>1</v>
      </c>
      <c r="AK8" s="494"/>
      <c r="AL8" s="495">
        <f t="shared" si="1"/>
        <v>1</v>
      </c>
      <c r="AM8" s="494"/>
      <c r="AN8" s="494"/>
      <c r="AO8" s="494"/>
      <c r="AP8" s="495">
        <f t="shared" si="2"/>
        <v>2</v>
      </c>
      <c r="AR8" s="496" t="s">
        <v>393</v>
      </c>
      <c r="AT8" s="497">
        <f t="shared" si="3"/>
        <v>625</v>
      </c>
    </row>
    <row r="9" spans="1:58">
      <c r="V9" s="491" t="s">
        <v>394</v>
      </c>
      <c r="W9" s="492">
        <v>174</v>
      </c>
      <c r="X9" s="493">
        <f t="shared" si="4"/>
        <v>-9</v>
      </c>
      <c r="Y9" s="492">
        <v>444</v>
      </c>
      <c r="Z9" s="493">
        <f t="shared" si="5"/>
        <v>2</v>
      </c>
      <c r="AA9" s="494" t="s">
        <v>384</v>
      </c>
      <c r="AB9" s="494" t="s">
        <v>384</v>
      </c>
      <c r="AC9" s="494"/>
      <c r="AD9" s="494"/>
      <c r="AE9" s="494"/>
      <c r="AF9" s="494">
        <v>1</v>
      </c>
      <c r="AG9" s="494"/>
      <c r="AH9" s="495">
        <f t="shared" si="0"/>
        <v>1</v>
      </c>
      <c r="AI9" s="494"/>
      <c r="AJ9" s="494">
        <v>1</v>
      </c>
      <c r="AK9" s="494"/>
      <c r="AL9" s="495">
        <f t="shared" si="1"/>
        <v>1</v>
      </c>
      <c r="AM9" s="494"/>
      <c r="AN9" s="494"/>
      <c r="AO9" s="494"/>
      <c r="AP9" s="495">
        <f t="shared" si="2"/>
        <v>2</v>
      </c>
      <c r="AR9" s="496" t="s">
        <v>395</v>
      </c>
      <c r="AT9" s="497">
        <f t="shared" si="3"/>
        <v>618</v>
      </c>
    </row>
    <row r="10" spans="1:58">
      <c r="V10" s="491" t="s">
        <v>396</v>
      </c>
      <c r="W10" s="492">
        <v>158</v>
      </c>
      <c r="X10" s="493">
        <f t="shared" si="4"/>
        <v>-16</v>
      </c>
      <c r="Y10" s="492">
        <v>412</v>
      </c>
      <c r="Z10" s="493">
        <f t="shared" si="5"/>
        <v>-32</v>
      </c>
      <c r="AA10" s="492">
        <v>71</v>
      </c>
      <c r="AB10" s="494" t="s">
        <v>384</v>
      </c>
      <c r="AC10" s="494"/>
      <c r="AD10" s="494"/>
      <c r="AE10" s="494"/>
      <c r="AF10" s="494">
        <v>1</v>
      </c>
      <c r="AG10" s="494"/>
      <c r="AH10" s="495">
        <f t="shared" si="0"/>
        <v>1</v>
      </c>
      <c r="AI10" s="494"/>
      <c r="AJ10" s="494">
        <v>1</v>
      </c>
      <c r="AK10" s="494"/>
      <c r="AL10" s="495">
        <f t="shared" si="1"/>
        <v>1</v>
      </c>
      <c r="AM10" s="494"/>
      <c r="AN10" s="494">
        <v>1</v>
      </c>
      <c r="AO10" s="494"/>
      <c r="AP10" s="495">
        <f t="shared" ref="AP10:AP55" si="6">SUM(AH10+AL10+AM10+AN10+AO10)</f>
        <v>3</v>
      </c>
      <c r="AR10" s="496" t="s">
        <v>397</v>
      </c>
      <c r="AT10" s="497">
        <f t="shared" ref="AT10:AT55" si="7">W10+Y10+AA10</f>
        <v>641</v>
      </c>
    </row>
    <row r="11" spans="1:58">
      <c r="V11" s="491" t="s">
        <v>398</v>
      </c>
      <c r="W11" s="492">
        <v>155</v>
      </c>
      <c r="X11" s="493">
        <f t="shared" si="4"/>
        <v>-3</v>
      </c>
      <c r="Y11" s="492">
        <v>436</v>
      </c>
      <c r="Z11" s="493">
        <f t="shared" si="5"/>
        <v>24</v>
      </c>
      <c r="AA11" s="492">
        <v>108</v>
      </c>
      <c r="AB11" s="493">
        <f t="shared" ref="AB11:AB55" si="8">AA11-AA10</f>
        <v>37</v>
      </c>
      <c r="AC11" s="493"/>
      <c r="AD11" s="493"/>
      <c r="AE11" s="493"/>
      <c r="AF11" s="493">
        <v>1</v>
      </c>
      <c r="AG11" s="493"/>
      <c r="AH11" s="495">
        <f t="shared" si="0"/>
        <v>1</v>
      </c>
      <c r="AI11" s="493"/>
      <c r="AJ11" s="493">
        <v>2</v>
      </c>
      <c r="AK11" s="493"/>
      <c r="AL11" s="495">
        <f t="shared" si="1"/>
        <v>2</v>
      </c>
      <c r="AM11" s="493"/>
      <c r="AN11" s="493">
        <v>1</v>
      </c>
      <c r="AO11" s="493"/>
      <c r="AP11" s="495">
        <f t="shared" si="6"/>
        <v>4</v>
      </c>
      <c r="AR11" s="496" t="s">
        <v>399</v>
      </c>
      <c r="AT11" s="497">
        <f t="shared" si="7"/>
        <v>699</v>
      </c>
    </row>
    <row r="12" spans="1:58">
      <c r="V12" s="491" t="s">
        <v>400</v>
      </c>
      <c r="W12" s="492">
        <v>151</v>
      </c>
      <c r="X12" s="493">
        <f t="shared" si="4"/>
        <v>-4</v>
      </c>
      <c r="Y12" s="492">
        <v>417</v>
      </c>
      <c r="Z12" s="493">
        <f t="shared" si="5"/>
        <v>-19</v>
      </c>
      <c r="AA12" s="492">
        <v>126</v>
      </c>
      <c r="AB12" s="493">
        <f t="shared" si="8"/>
        <v>18</v>
      </c>
      <c r="AC12" s="493"/>
      <c r="AD12" s="493"/>
      <c r="AE12" s="493"/>
      <c r="AF12" s="493">
        <v>1</v>
      </c>
      <c r="AG12" s="493"/>
      <c r="AH12" s="495">
        <f t="shared" si="0"/>
        <v>1</v>
      </c>
      <c r="AI12" s="493"/>
      <c r="AJ12" s="493">
        <v>2</v>
      </c>
      <c r="AK12" s="493"/>
      <c r="AL12" s="495">
        <f t="shared" si="1"/>
        <v>2</v>
      </c>
      <c r="AM12" s="493"/>
      <c r="AN12" s="493">
        <v>1</v>
      </c>
      <c r="AO12" s="493">
        <v>1</v>
      </c>
      <c r="AP12" s="495">
        <f t="shared" si="6"/>
        <v>5</v>
      </c>
      <c r="AR12" s="496" t="s">
        <v>401</v>
      </c>
      <c r="AT12" s="497">
        <f t="shared" si="7"/>
        <v>694</v>
      </c>
    </row>
    <row r="13" spans="1:58">
      <c r="V13" s="491" t="s">
        <v>402</v>
      </c>
      <c r="W13" s="492">
        <v>147</v>
      </c>
      <c r="X13" s="493">
        <f t="shared" si="4"/>
        <v>-4</v>
      </c>
      <c r="Y13" s="492">
        <v>409</v>
      </c>
      <c r="Z13" s="493">
        <f t="shared" si="5"/>
        <v>-8</v>
      </c>
      <c r="AA13" s="492">
        <v>126</v>
      </c>
      <c r="AB13" s="493">
        <f t="shared" si="8"/>
        <v>0</v>
      </c>
      <c r="AC13" s="493"/>
      <c r="AD13" s="493"/>
      <c r="AE13" s="493"/>
      <c r="AF13" s="493">
        <v>1</v>
      </c>
      <c r="AG13" s="493"/>
      <c r="AH13" s="495">
        <f t="shared" si="0"/>
        <v>1</v>
      </c>
      <c r="AI13" s="493"/>
      <c r="AJ13" s="493">
        <v>2</v>
      </c>
      <c r="AK13" s="493"/>
      <c r="AL13" s="495">
        <f t="shared" si="1"/>
        <v>2</v>
      </c>
      <c r="AM13" s="493"/>
      <c r="AN13" s="493">
        <v>1</v>
      </c>
      <c r="AO13" s="493">
        <v>1</v>
      </c>
      <c r="AP13" s="495">
        <f t="shared" si="6"/>
        <v>5</v>
      </c>
      <c r="AR13" s="496" t="s">
        <v>403</v>
      </c>
      <c r="AT13" s="497">
        <f t="shared" si="7"/>
        <v>682</v>
      </c>
    </row>
    <row r="14" spans="1:58">
      <c r="V14" s="491" t="s">
        <v>404</v>
      </c>
      <c r="W14" s="492">
        <v>158</v>
      </c>
      <c r="X14" s="493">
        <f t="shared" si="4"/>
        <v>11</v>
      </c>
      <c r="Y14" s="492">
        <v>405</v>
      </c>
      <c r="Z14" s="493">
        <f t="shared" si="5"/>
        <v>-4</v>
      </c>
      <c r="AA14" s="492">
        <v>126</v>
      </c>
      <c r="AB14" s="493">
        <f t="shared" si="8"/>
        <v>0</v>
      </c>
      <c r="AC14" s="493"/>
      <c r="AD14" s="493"/>
      <c r="AE14" s="493"/>
      <c r="AF14" s="493">
        <v>1</v>
      </c>
      <c r="AG14" s="493"/>
      <c r="AH14" s="495">
        <f t="shared" si="0"/>
        <v>1</v>
      </c>
      <c r="AI14" s="493"/>
      <c r="AJ14" s="493">
        <v>2</v>
      </c>
      <c r="AK14" s="493"/>
      <c r="AL14" s="495">
        <f t="shared" si="1"/>
        <v>2</v>
      </c>
      <c r="AM14" s="493"/>
      <c r="AN14" s="493">
        <v>1</v>
      </c>
      <c r="AO14" s="493">
        <v>1</v>
      </c>
      <c r="AP14" s="495">
        <f t="shared" si="6"/>
        <v>5</v>
      </c>
      <c r="AR14" s="496" t="s">
        <v>405</v>
      </c>
      <c r="AT14" s="497">
        <f t="shared" si="7"/>
        <v>689</v>
      </c>
    </row>
    <row r="15" spans="1:58">
      <c r="V15" s="491" t="s">
        <v>406</v>
      </c>
      <c r="W15" s="492">
        <v>157</v>
      </c>
      <c r="X15" s="493">
        <f t="shared" si="4"/>
        <v>-1</v>
      </c>
      <c r="Y15" s="492">
        <v>420</v>
      </c>
      <c r="Z15" s="493">
        <f t="shared" si="5"/>
        <v>15</v>
      </c>
      <c r="AA15" s="492">
        <v>131</v>
      </c>
      <c r="AB15" s="493">
        <f t="shared" si="8"/>
        <v>5</v>
      </c>
      <c r="AC15" s="493"/>
      <c r="AD15" s="493"/>
      <c r="AE15" s="493"/>
      <c r="AF15" s="493">
        <v>1</v>
      </c>
      <c r="AG15" s="493"/>
      <c r="AH15" s="495">
        <f t="shared" si="0"/>
        <v>1</v>
      </c>
      <c r="AI15" s="493"/>
      <c r="AJ15" s="493">
        <v>2</v>
      </c>
      <c r="AK15" s="493"/>
      <c r="AL15" s="495">
        <f t="shared" si="1"/>
        <v>2</v>
      </c>
      <c r="AM15" s="493"/>
      <c r="AN15" s="493">
        <v>1</v>
      </c>
      <c r="AO15" s="493">
        <v>1</v>
      </c>
      <c r="AP15" s="495">
        <f t="shared" si="6"/>
        <v>5</v>
      </c>
      <c r="AR15" s="496" t="s">
        <v>407</v>
      </c>
      <c r="AT15" s="497">
        <f t="shared" si="7"/>
        <v>708</v>
      </c>
    </row>
    <row r="16" spans="1:58">
      <c r="V16" s="491" t="s">
        <v>408</v>
      </c>
      <c r="W16" s="492">
        <v>160</v>
      </c>
      <c r="X16" s="493">
        <f t="shared" si="4"/>
        <v>3</v>
      </c>
      <c r="Y16" s="492">
        <v>409</v>
      </c>
      <c r="Z16" s="493">
        <f t="shared" si="5"/>
        <v>-11</v>
      </c>
      <c r="AA16" s="492">
        <v>200</v>
      </c>
      <c r="AB16" s="493">
        <f t="shared" si="8"/>
        <v>69</v>
      </c>
      <c r="AC16" s="493"/>
      <c r="AD16" s="493"/>
      <c r="AE16" s="493"/>
      <c r="AF16" s="493">
        <v>1</v>
      </c>
      <c r="AG16" s="493"/>
      <c r="AH16" s="495">
        <f t="shared" si="0"/>
        <v>1</v>
      </c>
      <c r="AI16" s="493"/>
      <c r="AJ16" s="493">
        <v>2</v>
      </c>
      <c r="AK16" s="493"/>
      <c r="AL16" s="495">
        <f t="shared" si="1"/>
        <v>2</v>
      </c>
      <c r="AM16" s="493"/>
      <c r="AN16" s="493">
        <v>2</v>
      </c>
      <c r="AO16" s="493">
        <v>1</v>
      </c>
      <c r="AP16" s="495">
        <f t="shared" si="6"/>
        <v>6</v>
      </c>
      <c r="AR16" s="496" t="s">
        <v>409</v>
      </c>
      <c r="AT16" s="497">
        <f t="shared" si="7"/>
        <v>769</v>
      </c>
    </row>
    <row r="17" spans="3:46">
      <c r="V17" s="491" t="s">
        <v>410</v>
      </c>
      <c r="W17" s="492">
        <v>161</v>
      </c>
      <c r="X17" s="493">
        <f t="shared" si="4"/>
        <v>1</v>
      </c>
      <c r="Y17" s="492">
        <v>397</v>
      </c>
      <c r="Z17" s="493">
        <f t="shared" si="5"/>
        <v>-12</v>
      </c>
      <c r="AA17" s="492">
        <v>424</v>
      </c>
      <c r="AB17" s="493">
        <f t="shared" si="8"/>
        <v>224</v>
      </c>
      <c r="AC17" s="493"/>
      <c r="AD17" s="493"/>
      <c r="AE17" s="493"/>
      <c r="AF17" s="493">
        <v>1</v>
      </c>
      <c r="AG17" s="493"/>
      <c r="AH17" s="495">
        <f t="shared" si="0"/>
        <v>1</v>
      </c>
      <c r="AI17" s="493"/>
      <c r="AJ17" s="493">
        <v>2</v>
      </c>
      <c r="AK17" s="493"/>
      <c r="AL17" s="495">
        <f t="shared" si="1"/>
        <v>2</v>
      </c>
      <c r="AM17" s="493">
        <v>1</v>
      </c>
      <c r="AN17" s="493">
        <v>4</v>
      </c>
      <c r="AO17" s="493">
        <v>1</v>
      </c>
      <c r="AP17" s="495">
        <f t="shared" si="6"/>
        <v>9</v>
      </c>
      <c r="AR17" s="496" t="s">
        <v>411</v>
      </c>
      <c r="AT17" s="497">
        <f t="shared" si="7"/>
        <v>982</v>
      </c>
    </row>
    <row r="18" spans="3:46">
      <c r="O18" s="512"/>
      <c r="V18" s="491" t="s">
        <v>412</v>
      </c>
      <c r="W18" s="492">
        <v>160</v>
      </c>
      <c r="X18" s="493">
        <f t="shared" si="4"/>
        <v>-1</v>
      </c>
      <c r="Y18" s="492">
        <v>393</v>
      </c>
      <c r="Z18" s="493">
        <f t="shared" si="5"/>
        <v>-4</v>
      </c>
      <c r="AA18" s="492">
        <v>441</v>
      </c>
      <c r="AB18" s="493">
        <f t="shared" si="8"/>
        <v>17</v>
      </c>
      <c r="AC18" s="493"/>
      <c r="AD18" s="493"/>
      <c r="AE18" s="493"/>
      <c r="AF18" s="493">
        <v>1</v>
      </c>
      <c r="AG18" s="493"/>
      <c r="AH18" s="495">
        <f t="shared" si="0"/>
        <v>1</v>
      </c>
      <c r="AI18" s="493"/>
      <c r="AJ18" s="493">
        <v>2</v>
      </c>
      <c r="AK18" s="493"/>
      <c r="AL18" s="495">
        <f t="shared" si="1"/>
        <v>2</v>
      </c>
      <c r="AM18" s="493">
        <v>1</v>
      </c>
      <c r="AN18" s="493">
        <v>4</v>
      </c>
      <c r="AO18" s="493">
        <v>1</v>
      </c>
      <c r="AP18" s="495">
        <f t="shared" si="6"/>
        <v>9</v>
      </c>
      <c r="AR18" s="496" t="s">
        <v>413</v>
      </c>
      <c r="AT18" s="497">
        <f t="shared" si="7"/>
        <v>994</v>
      </c>
    </row>
    <row r="19" spans="3:46">
      <c r="V19" s="491" t="s">
        <v>414</v>
      </c>
      <c r="W19" s="492">
        <v>148</v>
      </c>
      <c r="X19" s="493">
        <f t="shared" si="4"/>
        <v>-12</v>
      </c>
      <c r="Y19" s="492">
        <v>377</v>
      </c>
      <c r="Z19" s="493">
        <f t="shared" si="5"/>
        <v>-16</v>
      </c>
      <c r="AA19" s="492">
        <v>498</v>
      </c>
      <c r="AB19" s="493">
        <f t="shared" si="8"/>
        <v>57</v>
      </c>
      <c r="AC19" s="493"/>
      <c r="AD19" s="493"/>
      <c r="AE19" s="493"/>
      <c r="AF19" s="493">
        <v>1</v>
      </c>
      <c r="AG19" s="493"/>
      <c r="AH19" s="495">
        <f t="shared" si="0"/>
        <v>1</v>
      </c>
      <c r="AI19" s="493"/>
      <c r="AJ19" s="493">
        <v>2</v>
      </c>
      <c r="AK19" s="493"/>
      <c r="AL19" s="495">
        <f t="shared" si="1"/>
        <v>2</v>
      </c>
      <c r="AM19" s="493">
        <v>1</v>
      </c>
      <c r="AN19" s="493">
        <v>4</v>
      </c>
      <c r="AO19" s="493">
        <v>1</v>
      </c>
      <c r="AP19" s="495">
        <f t="shared" si="6"/>
        <v>9</v>
      </c>
      <c r="AR19" s="496" t="s">
        <v>415</v>
      </c>
      <c r="AT19" s="497">
        <f t="shared" si="7"/>
        <v>1023</v>
      </c>
    </row>
    <row r="20" spans="3:46">
      <c r="V20" s="491" t="s">
        <v>416</v>
      </c>
      <c r="W20" s="492">
        <v>143</v>
      </c>
      <c r="X20" s="493">
        <f t="shared" si="4"/>
        <v>-5</v>
      </c>
      <c r="Y20" s="492">
        <v>354</v>
      </c>
      <c r="Z20" s="493">
        <f t="shared" si="5"/>
        <v>-23</v>
      </c>
      <c r="AA20" s="492">
        <v>538</v>
      </c>
      <c r="AB20" s="493">
        <f t="shared" si="8"/>
        <v>40</v>
      </c>
      <c r="AC20" s="493"/>
      <c r="AD20" s="493"/>
      <c r="AE20" s="493"/>
      <c r="AF20" s="493">
        <v>1</v>
      </c>
      <c r="AG20" s="493"/>
      <c r="AH20" s="495">
        <f t="shared" si="0"/>
        <v>1</v>
      </c>
      <c r="AI20" s="493"/>
      <c r="AJ20" s="493">
        <v>2</v>
      </c>
      <c r="AK20" s="493"/>
      <c r="AL20" s="495">
        <f t="shared" si="1"/>
        <v>2</v>
      </c>
      <c r="AM20" s="493">
        <v>1</v>
      </c>
      <c r="AN20" s="493">
        <v>4</v>
      </c>
      <c r="AO20" s="493">
        <v>1</v>
      </c>
      <c r="AP20" s="495">
        <f t="shared" si="6"/>
        <v>9</v>
      </c>
      <c r="AR20" s="496" t="s">
        <v>417</v>
      </c>
      <c r="AT20" s="497">
        <f t="shared" si="7"/>
        <v>1035</v>
      </c>
    </row>
    <row r="21" spans="3:46">
      <c r="V21" s="491" t="s">
        <v>418</v>
      </c>
      <c r="W21" s="492">
        <v>156</v>
      </c>
      <c r="X21" s="493">
        <f t="shared" si="4"/>
        <v>13</v>
      </c>
      <c r="Y21" s="492">
        <v>358</v>
      </c>
      <c r="Z21" s="493">
        <f t="shared" si="5"/>
        <v>4</v>
      </c>
      <c r="AA21" s="492">
        <v>616</v>
      </c>
      <c r="AB21" s="493">
        <f t="shared" si="8"/>
        <v>78</v>
      </c>
      <c r="AC21" s="493"/>
      <c r="AD21" s="493"/>
      <c r="AE21" s="493"/>
      <c r="AF21" s="493">
        <v>1</v>
      </c>
      <c r="AG21" s="493"/>
      <c r="AH21" s="495">
        <f t="shared" si="0"/>
        <v>1</v>
      </c>
      <c r="AI21" s="493"/>
      <c r="AJ21" s="493">
        <v>2</v>
      </c>
      <c r="AK21" s="493"/>
      <c r="AL21" s="495">
        <f t="shared" si="1"/>
        <v>2</v>
      </c>
      <c r="AM21" s="493">
        <v>1</v>
      </c>
      <c r="AN21" s="493">
        <v>4</v>
      </c>
      <c r="AO21" s="493">
        <v>1</v>
      </c>
      <c r="AP21" s="495">
        <f t="shared" si="6"/>
        <v>9</v>
      </c>
      <c r="AR21" s="496" t="s">
        <v>419</v>
      </c>
      <c r="AT21" s="497">
        <f t="shared" si="7"/>
        <v>1130</v>
      </c>
    </row>
    <row r="22" spans="3:46">
      <c r="V22" s="491" t="s">
        <v>420</v>
      </c>
      <c r="W22" s="492">
        <v>146</v>
      </c>
      <c r="X22" s="493">
        <f t="shared" si="4"/>
        <v>-10</v>
      </c>
      <c r="Y22" s="492">
        <v>363</v>
      </c>
      <c r="Z22" s="493">
        <f t="shared" si="5"/>
        <v>5</v>
      </c>
      <c r="AA22" s="492">
        <v>806</v>
      </c>
      <c r="AB22" s="493">
        <f t="shared" si="8"/>
        <v>190</v>
      </c>
      <c r="AC22" s="493"/>
      <c r="AD22" s="493"/>
      <c r="AE22" s="493"/>
      <c r="AF22" s="493">
        <v>1</v>
      </c>
      <c r="AG22" s="493"/>
      <c r="AH22" s="495">
        <f t="shared" si="0"/>
        <v>1</v>
      </c>
      <c r="AI22" s="493"/>
      <c r="AJ22" s="493">
        <v>2</v>
      </c>
      <c r="AK22" s="493"/>
      <c r="AL22" s="495">
        <f t="shared" si="1"/>
        <v>2</v>
      </c>
      <c r="AM22" s="493">
        <v>1</v>
      </c>
      <c r="AN22" s="493">
        <v>5</v>
      </c>
      <c r="AO22" s="493">
        <v>1</v>
      </c>
      <c r="AP22" s="495">
        <f t="shared" si="6"/>
        <v>10</v>
      </c>
      <c r="AR22" s="496" t="s">
        <v>421</v>
      </c>
      <c r="AT22" s="497">
        <f t="shared" si="7"/>
        <v>1315</v>
      </c>
    </row>
    <row r="23" spans="3:46">
      <c r="V23" s="491" t="s">
        <v>422</v>
      </c>
      <c r="W23" s="492">
        <v>144</v>
      </c>
      <c r="X23" s="493">
        <f t="shared" si="4"/>
        <v>-2</v>
      </c>
      <c r="Y23" s="492">
        <v>354</v>
      </c>
      <c r="Z23" s="493">
        <f t="shared" si="5"/>
        <v>-9</v>
      </c>
      <c r="AA23" s="492">
        <v>911</v>
      </c>
      <c r="AB23" s="493">
        <f t="shared" si="8"/>
        <v>105</v>
      </c>
      <c r="AC23" s="493"/>
      <c r="AD23" s="493"/>
      <c r="AE23" s="493"/>
      <c r="AF23" s="493">
        <v>1</v>
      </c>
      <c r="AG23" s="493"/>
      <c r="AH23" s="495">
        <f t="shared" si="0"/>
        <v>1</v>
      </c>
      <c r="AI23" s="493"/>
      <c r="AJ23" s="493">
        <v>2</v>
      </c>
      <c r="AK23" s="493"/>
      <c r="AL23" s="495">
        <f t="shared" si="1"/>
        <v>2</v>
      </c>
      <c r="AM23" s="493">
        <v>1</v>
      </c>
      <c r="AN23" s="493">
        <v>7</v>
      </c>
      <c r="AO23" s="493">
        <v>1</v>
      </c>
      <c r="AP23" s="495">
        <f t="shared" si="6"/>
        <v>12</v>
      </c>
      <c r="AR23" s="496" t="s">
        <v>423</v>
      </c>
      <c r="AT23" s="497">
        <f t="shared" si="7"/>
        <v>1409</v>
      </c>
    </row>
    <row r="24" spans="3:46">
      <c r="V24" s="491" t="s">
        <v>424</v>
      </c>
      <c r="W24" s="492">
        <v>143</v>
      </c>
      <c r="X24" s="493">
        <f t="shared" si="4"/>
        <v>-1</v>
      </c>
      <c r="Y24" s="492">
        <v>336</v>
      </c>
      <c r="Z24" s="493">
        <f t="shared" si="5"/>
        <v>-18</v>
      </c>
      <c r="AA24" s="492">
        <v>943</v>
      </c>
      <c r="AB24" s="493">
        <f t="shared" si="8"/>
        <v>32</v>
      </c>
      <c r="AC24" s="493"/>
      <c r="AD24" s="493"/>
      <c r="AE24" s="493"/>
      <c r="AF24" s="493">
        <v>1</v>
      </c>
      <c r="AG24" s="493"/>
      <c r="AH24" s="495">
        <f t="shared" si="0"/>
        <v>1</v>
      </c>
      <c r="AI24" s="493"/>
      <c r="AJ24" s="493">
        <v>2</v>
      </c>
      <c r="AK24" s="493"/>
      <c r="AL24" s="495">
        <f t="shared" si="1"/>
        <v>2</v>
      </c>
      <c r="AM24" s="493">
        <v>1</v>
      </c>
      <c r="AN24" s="493">
        <v>7</v>
      </c>
      <c r="AO24" s="493">
        <v>1</v>
      </c>
      <c r="AP24" s="495">
        <f t="shared" si="6"/>
        <v>12</v>
      </c>
      <c r="AR24" s="496" t="s">
        <v>425</v>
      </c>
      <c r="AT24" s="497">
        <f t="shared" si="7"/>
        <v>1422</v>
      </c>
    </row>
    <row r="25" spans="3:46">
      <c r="O25" s="313" t="s">
        <v>426</v>
      </c>
      <c r="V25" s="491" t="s">
        <v>427</v>
      </c>
      <c r="W25" s="492">
        <v>147</v>
      </c>
      <c r="X25" s="493">
        <f t="shared" si="4"/>
        <v>4</v>
      </c>
      <c r="Y25" s="492">
        <v>315</v>
      </c>
      <c r="Z25" s="493">
        <f t="shared" si="5"/>
        <v>-21</v>
      </c>
      <c r="AA25" s="492">
        <v>925</v>
      </c>
      <c r="AB25" s="493">
        <f t="shared" si="8"/>
        <v>-18</v>
      </c>
      <c r="AC25" s="493"/>
      <c r="AD25" s="493"/>
      <c r="AE25" s="493"/>
      <c r="AF25" s="493">
        <v>1</v>
      </c>
      <c r="AG25" s="493"/>
      <c r="AH25" s="495">
        <f t="shared" si="0"/>
        <v>1</v>
      </c>
      <c r="AI25" s="493"/>
      <c r="AJ25" s="493">
        <v>2</v>
      </c>
      <c r="AK25" s="493"/>
      <c r="AL25" s="495">
        <f t="shared" si="1"/>
        <v>2</v>
      </c>
      <c r="AM25" s="493">
        <v>1</v>
      </c>
      <c r="AN25" s="493">
        <v>7</v>
      </c>
      <c r="AO25" s="493">
        <v>1</v>
      </c>
      <c r="AP25" s="495">
        <f t="shared" si="6"/>
        <v>12</v>
      </c>
      <c r="AR25" s="496" t="s">
        <v>428</v>
      </c>
      <c r="AT25" s="497">
        <f t="shared" si="7"/>
        <v>1387</v>
      </c>
    </row>
    <row r="26" spans="3:46">
      <c r="V26" s="491" t="s">
        <v>429</v>
      </c>
      <c r="W26" s="492">
        <v>143</v>
      </c>
      <c r="X26" s="493">
        <f t="shared" si="4"/>
        <v>-4</v>
      </c>
      <c r="Y26" s="492">
        <v>303</v>
      </c>
      <c r="Z26" s="493">
        <f t="shared" si="5"/>
        <v>-12</v>
      </c>
      <c r="AA26" s="492">
        <v>955</v>
      </c>
      <c r="AB26" s="493">
        <f t="shared" si="8"/>
        <v>30</v>
      </c>
      <c r="AC26" s="493"/>
      <c r="AD26" s="493"/>
      <c r="AE26" s="493"/>
      <c r="AF26" s="493">
        <v>1</v>
      </c>
      <c r="AG26" s="493"/>
      <c r="AH26" s="495">
        <f t="shared" si="0"/>
        <v>1</v>
      </c>
      <c r="AI26" s="493"/>
      <c r="AJ26" s="493">
        <v>2</v>
      </c>
      <c r="AK26" s="493"/>
      <c r="AL26" s="495">
        <f t="shared" si="1"/>
        <v>2</v>
      </c>
      <c r="AM26" s="493">
        <v>1</v>
      </c>
      <c r="AN26" s="493">
        <v>7</v>
      </c>
      <c r="AO26" s="493">
        <v>1</v>
      </c>
      <c r="AP26" s="495">
        <f t="shared" si="6"/>
        <v>12</v>
      </c>
      <c r="AR26" s="496" t="s">
        <v>430</v>
      </c>
      <c r="AT26" s="497">
        <f t="shared" si="7"/>
        <v>1401</v>
      </c>
    </row>
    <row r="27" spans="3:46">
      <c r="P27" s="313" t="s">
        <v>431</v>
      </c>
      <c r="V27" s="491" t="s">
        <v>432</v>
      </c>
      <c r="W27" s="492">
        <v>142</v>
      </c>
      <c r="X27" s="493">
        <f t="shared" si="4"/>
        <v>-1</v>
      </c>
      <c r="Y27" s="492">
        <v>296</v>
      </c>
      <c r="Z27" s="493">
        <f t="shared" si="5"/>
        <v>-7</v>
      </c>
      <c r="AA27" s="492">
        <v>1147</v>
      </c>
      <c r="AB27" s="493">
        <f t="shared" si="8"/>
        <v>192</v>
      </c>
      <c r="AC27" s="493"/>
      <c r="AD27" s="493"/>
      <c r="AE27" s="493"/>
      <c r="AF27" s="493">
        <v>1</v>
      </c>
      <c r="AG27" s="493"/>
      <c r="AH27" s="495">
        <f t="shared" si="0"/>
        <v>1</v>
      </c>
      <c r="AI27" s="493"/>
      <c r="AJ27" s="493">
        <v>2</v>
      </c>
      <c r="AK27" s="493"/>
      <c r="AL27" s="495">
        <f t="shared" si="1"/>
        <v>2</v>
      </c>
      <c r="AM27" s="493">
        <v>1</v>
      </c>
      <c r="AN27" s="493">
        <v>9</v>
      </c>
      <c r="AO27" s="493">
        <v>1</v>
      </c>
      <c r="AP27" s="495">
        <f t="shared" si="6"/>
        <v>14</v>
      </c>
      <c r="AR27" s="496" t="s">
        <v>433</v>
      </c>
      <c r="AT27" s="497">
        <f t="shared" si="7"/>
        <v>1585</v>
      </c>
    </row>
    <row r="28" spans="3:46">
      <c r="P28" s="313" t="s">
        <v>434</v>
      </c>
      <c r="Q28" s="313" t="s">
        <v>435</v>
      </c>
      <c r="R28" s="313" t="s">
        <v>436</v>
      </c>
      <c r="S28" s="313" t="s">
        <v>437</v>
      </c>
      <c r="T28" s="313" t="s">
        <v>438</v>
      </c>
      <c r="V28" s="491" t="s">
        <v>439</v>
      </c>
      <c r="W28" s="492">
        <v>148</v>
      </c>
      <c r="X28" s="493">
        <f t="shared" si="4"/>
        <v>6</v>
      </c>
      <c r="Y28" s="492">
        <v>284</v>
      </c>
      <c r="Z28" s="493">
        <f t="shared" si="5"/>
        <v>-12</v>
      </c>
      <c r="AA28" s="492">
        <v>1339</v>
      </c>
      <c r="AB28" s="493">
        <f t="shared" si="8"/>
        <v>192</v>
      </c>
      <c r="AC28" s="493"/>
      <c r="AD28" s="493"/>
      <c r="AE28" s="493"/>
      <c r="AF28" s="493">
        <v>1</v>
      </c>
      <c r="AG28" s="493"/>
      <c r="AH28" s="495">
        <f t="shared" si="0"/>
        <v>1</v>
      </c>
      <c r="AI28" s="493"/>
      <c r="AJ28" s="493">
        <v>2</v>
      </c>
      <c r="AK28" s="493"/>
      <c r="AL28" s="495">
        <f t="shared" si="1"/>
        <v>2</v>
      </c>
      <c r="AM28" s="493">
        <v>1</v>
      </c>
      <c r="AN28" s="493">
        <v>12</v>
      </c>
      <c r="AO28" s="493">
        <v>1</v>
      </c>
      <c r="AP28" s="495">
        <f t="shared" si="6"/>
        <v>17</v>
      </c>
      <c r="AR28" s="496" t="s">
        <v>440</v>
      </c>
      <c r="AT28" s="497">
        <f t="shared" si="7"/>
        <v>1771</v>
      </c>
    </row>
    <row r="29" spans="3:46">
      <c r="O29" s="323" t="s">
        <v>758</v>
      </c>
      <c r="P29" s="498">
        <v>35</v>
      </c>
      <c r="Q29" s="498">
        <v>421</v>
      </c>
      <c r="R29" s="498">
        <v>289</v>
      </c>
      <c r="S29" s="498">
        <v>278</v>
      </c>
      <c r="T29" s="498">
        <f t="shared" ref="T29:T35" si="9">SUM(P29:S29)</f>
        <v>1023</v>
      </c>
      <c r="V29" s="491" t="s">
        <v>441</v>
      </c>
      <c r="W29" s="492">
        <v>148</v>
      </c>
      <c r="X29" s="493">
        <f t="shared" si="4"/>
        <v>0</v>
      </c>
      <c r="Y29" s="492">
        <v>254</v>
      </c>
      <c r="Z29" s="493">
        <f t="shared" si="5"/>
        <v>-30</v>
      </c>
      <c r="AA29" s="492">
        <v>1340</v>
      </c>
      <c r="AB29" s="493">
        <f t="shared" si="8"/>
        <v>1</v>
      </c>
      <c r="AC29" s="493"/>
      <c r="AD29" s="493"/>
      <c r="AE29" s="493"/>
      <c r="AF29" s="493">
        <v>1</v>
      </c>
      <c r="AG29" s="493"/>
      <c r="AH29" s="495">
        <f t="shared" si="0"/>
        <v>1</v>
      </c>
      <c r="AI29" s="493"/>
      <c r="AJ29" s="493">
        <v>2</v>
      </c>
      <c r="AK29" s="493"/>
      <c r="AL29" s="495">
        <f t="shared" si="1"/>
        <v>2</v>
      </c>
      <c r="AM29" s="493">
        <v>1</v>
      </c>
      <c r="AN29" s="493">
        <v>13</v>
      </c>
      <c r="AO29" s="493">
        <v>1</v>
      </c>
      <c r="AP29" s="495">
        <f t="shared" si="6"/>
        <v>18</v>
      </c>
      <c r="AR29" s="496" t="s">
        <v>442</v>
      </c>
      <c r="AT29" s="497">
        <f t="shared" si="7"/>
        <v>1742</v>
      </c>
    </row>
    <row r="30" spans="3:46">
      <c r="O30" s="323">
        <v>50</v>
      </c>
      <c r="P30" s="498">
        <v>39</v>
      </c>
      <c r="Q30" s="498">
        <v>607</v>
      </c>
      <c r="R30" s="498">
        <v>362</v>
      </c>
      <c r="S30" s="498">
        <v>414</v>
      </c>
      <c r="T30" s="498">
        <f t="shared" si="9"/>
        <v>1422</v>
      </c>
      <c r="V30" s="491" t="s">
        <v>443</v>
      </c>
      <c r="W30" s="492">
        <v>141</v>
      </c>
      <c r="X30" s="493">
        <f t="shared" si="4"/>
        <v>-7</v>
      </c>
      <c r="Y30" s="492">
        <v>238</v>
      </c>
      <c r="Z30" s="493">
        <f t="shared" si="5"/>
        <v>-16</v>
      </c>
      <c r="AA30" s="492">
        <v>1373</v>
      </c>
      <c r="AB30" s="493">
        <f t="shared" si="8"/>
        <v>33</v>
      </c>
      <c r="AC30" s="493"/>
      <c r="AD30" s="493"/>
      <c r="AE30" s="493"/>
      <c r="AF30" s="493">
        <v>1</v>
      </c>
      <c r="AG30" s="493"/>
      <c r="AH30" s="495">
        <f t="shared" si="0"/>
        <v>1</v>
      </c>
      <c r="AI30" s="493"/>
      <c r="AJ30" s="493">
        <v>2</v>
      </c>
      <c r="AK30" s="493"/>
      <c r="AL30" s="495">
        <f t="shared" si="1"/>
        <v>2</v>
      </c>
      <c r="AM30" s="493">
        <v>1</v>
      </c>
      <c r="AN30" s="493">
        <v>13</v>
      </c>
      <c r="AO30" s="493">
        <v>1</v>
      </c>
      <c r="AP30" s="495">
        <f t="shared" si="6"/>
        <v>18</v>
      </c>
      <c r="AR30" s="496" t="s">
        <v>444</v>
      </c>
      <c r="AT30" s="497">
        <f t="shared" si="7"/>
        <v>1752</v>
      </c>
    </row>
    <row r="31" spans="3:46">
      <c r="C31" s="303"/>
      <c r="D31" s="303"/>
      <c r="E31" s="303"/>
      <c r="F31" s="303"/>
      <c r="G31" s="303"/>
      <c r="H31" s="303"/>
      <c r="I31" s="303"/>
      <c r="J31" s="303"/>
      <c r="K31" s="303"/>
      <c r="L31" s="303"/>
      <c r="M31" s="513"/>
      <c r="N31" s="411"/>
      <c r="O31" s="313">
        <v>55</v>
      </c>
      <c r="P31" s="498">
        <v>32</v>
      </c>
      <c r="Q31" s="498">
        <v>844</v>
      </c>
      <c r="R31" s="498">
        <v>504</v>
      </c>
      <c r="S31" s="498">
        <v>362</v>
      </c>
      <c r="T31" s="498">
        <f t="shared" si="9"/>
        <v>1742</v>
      </c>
      <c r="V31" s="491" t="s">
        <v>445</v>
      </c>
      <c r="W31" s="492">
        <v>130</v>
      </c>
      <c r="X31" s="493">
        <f t="shared" si="4"/>
        <v>-11</v>
      </c>
      <c r="Y31" s="492">
        <v>216</v>
      </c>
      <c r="Z31" s="493">
        <f t="shared" si="5"/>
        <v>-22</v>
      </c>
      <c r="AA31" s="492">
        <v>1380</v>
      </c>
      <c r="AB31" s="493">
        <f t="shared" si="8"/>
        <v>7</v>
      </c>
      <c r="AC31" s="493"/>
      <c r="AD31" s="493"/>
      <c r="AE31" s="493"/>
      <c r="AF31" s="493">
        <v>1</v>
      </c>
      <c r="AG31" s="493"/>
      <c r="AH31" s="495">
        <f t="shared" si="0"/>
        <v>1</v>
      </c>
      <c r="AI31" s="493"/>
      <c r="AJ31" s="493">
        <v>2</v>
      </c>
      <c r="AK31" s="493"/>
      <c r="AL31" s="495">
        <f t="shared" si="1"/>
        <v>2</v>
      </c>
      <c r="AM31" s="493">
        <v>1</v>
      </c>
      <c r="AN31" s="493">
        <v>14</v>
      </c>
      <c r="AO31" s="493">
        <v>1</v>
      </c>
      <c r="AP31" s="495">
        <f t="shared" si="6"/>
        <v>19</v>
      </c>
      <c r="AR31" s="496" t="s">
        <v>446</v>
      </c>
      <c r="AT31" s="497">
        <f t="shared" si="7"/>
        <v>1726</v>
      </c>
    </row>
    <row r="32" spans="3:46">
      <c r="O32" s="313">
        <v>60</v>
      </c>
      <c r="P32" s="498">
        <v>26</v>
      </c>
      <c r="Q32" s="498">
        <v>681</v>
      </c>
      <c r="R32" s="498">
        <v>554</v>
      </c>
      <c r="S32" s="498">
        <v>374</v>
      </c>
      <c r="T32" s="498">
        <f t="shared" si="9"/>
        <v>1635</v>
      </c>
      <c r="V32" s="491" t="s">
        <v>447</v>
      </c>
      <c r="W32" s="492">
        <v>122</v>
      </c>
      <c r="X32" s="493">
        <f t="shared" si="4"/>
        <v>-8</v>
      </c>
      <c r="Y32" s="492">
        <v>197</v>
      </c>
      <c r="Z32" s="493">
        <f t="shared" si="5"/>
        <v>-19</v>
      </c>
      <c r="AA32" s="492">
        <v>1349</v>
      </c>
      <c r="AB32" s="493">
        <f t="shared" si="8"/>
        <v>-31</v>
      </c>
      <c r="AC32" s="493"/>
      <c r="AD32" s="493"/>
      <c r="AE32" s="493"/>
      <c r="AF32" s="493">
        <v>1</v>
      </c>
      <c r="AG32" s="493"/>
      <c r="AH32" s="495">
        <f t="shared" si="0"/>
        <v>1</v>
      </c>
      <c r="AI32" s="493"/>
      <c r="AJ32" s="493">
        <v>2</v>
      </c>
      <c r="AK32" s="493"/>
      <c r="AL32" s="495">
        <f t="shared" si="1"/>
        <v>2</v>
      </c>
      <c r="AM32" s="493">
        <v>1</v>
      </c>
      <c r="AN32" s="493">
        <v>14</v>
      </c>
      <c r="AO32" s="493">
        <v>1</v>
      </c>
      <c r="AP32" s="495">
        <f t="shared" si="6"/>
        <v>19</v>
      </c>
      <c r="AR32" s="496" t="s">
        <v>448</v>
      </c>
      <c r="AT32" s="497">
        <f t="shared" si="7"/>
        <v>1668</v>
      </c>
    </row>
    <row r="33" spans="2:46">
      <c r="O33" s="323" t="s">
        <v>449</v>
      </c>
      <c r="P33" s="498">
        <v>31</v>
      </c>
      <c r="Q33" s="498">
        <v>689</v>
      </c>
      <c r="R33" s="498">
        <v>433</v>
      </c>
      <c r="S33" s="498">
        <v>563</v>
      </c>
      <c r="T33" s="498">
        <f t="shared" si="9"/>
        <v>1716</v>
      </c>
      <c r="V33" s="491" t="s">
        <v>450</v>
      </c>
      <c r="W33" s="492">
        <v>116</v>
      </c>
      <c r="X33" s="493">
        <f t="shared" si="4"/>
        <v>-6</v>
      </c>
      <c r="Y33" s="492">
        <v>185</v>
      </c>
      <c r="Z33" s="493">
        <f t="shared" si="5"/>
        <v>-12</v>
      </c>
      <c r="AA33" s="492">
        <v>1318</v>
      </c>
      <c r="AB33" s="493">
        <f t="shared" si="8"/>
        <v>-31</v>
      </c>
      <c r="AC33" s="493"/>
      <c r="AD33" s="493"/>
      <c r="AE33" s="493"/>
      <c r="AF33" s="493">
        <v>1</v>
      </c>
      <c r="AG33" s="493"/>
      <c r="AH33" s="495">
        <f t="shared" si="0"/>
        <v>1</v>
      </c>
      <c r="AI33" s="493"/>
      <c r="AJ33" s="493">
        <v>2</v>
      </c>
      <c r="AK33" s="493"/>
      <c r="AL33" s="495">
        <f t="shared" si="1"/>
        <v>2</v>
      </c>
      <c r="AM33" s="493">
        <v>1</v>
      </c>
      <c r="AN33" s="493">
        <v>14</v>
      </c>
      <c r="AO33" s="493">
        <v>1</v>
      </c>
      <c r="AP33" s="495">
        <f t="shared" si="6"/>
        <v>19</v>
      </c>
      <c r="AR33" s="496" t="s">
        <v>451</v>
      </c>
      <c r="AT33" s="497">
        <f t="shared" si="7"/>
        <v>1619</v>
      </c>
    </row>
    <row r="34" spans="2:46">
      <c r="O34" s="313">
        <v>7</v>
      </c>
      <c r="P34" s="498">
        <v>19</v>
      </c>
      <c r="Q34" s="498">
        <v>589</v>
      </c>
      <c r="R34" s="498">
        <v>412</v>
      </c>
      <c r="S34" s="498">
        <v>712</v>
      </c>
      <c r="T34" s="498">
        <f t="shared" si="9"/>
        <v>1732</v>
      </c>
      <c r="V34" s="491" t="s">
        <v>452</v>
      </c>
      <c r="W34" s="492">
        <v>112</v>
      </c>
      <c r="X34" s="493">
        <f t="shared" si="4"/>
        <v>-4</v>
      </c>
      <c r="Y34" s="492">
        <v>185</v>
      </c>
      <c r="Z34" s="493">
        <f t="shared" si="5"/>
        <v>0</v>
      </c>
      <c r="AA34" s="492">
        <v>1338</v>
      </c>
      <c r="AB34" s="493">
        <f t="shared" si="8"/>
        <v>20</v>
      </c>
      <c r="AC34" s="493"/>
      <c r="AD34" s="493"/>
      <c r="AE34" s="493"/>
      <c r="AF34" s="493">
        <v>1</v>
      </c>
      <c r="AG34" s="493"/>
      <c r="AH34" s="495">
        <f t="shared" si="0"/>
        <v>1</v>
      </c>
      <c r="AI34" s="493"/>
      <c r="AJ34" s="493">
        <v>2</v>
      </c>
      <c r="AK34" s="493"/>
      <c r="AL34" s="495">
        <f t="shared" si="1"/>
        <v>2</v>
      </c>
      <c r="AM34" s="493">
        <v>1</v>
      </c>
      <c r="AN34" s="493">
        <v>15</v>
      </c>
      <c r="AO34" s="493">
        <v>1</v>
      </c>
      <c r="AP34" s="495">
        <f t="shared" si="6"/>
        <v>20</v>
      </c>
      <c r="AR34" s="496" t="s">
        <v>453</v>
      </c>
      <c r="AT34" s="497">
        <f t="shared" si="7"/>
        <v>1635</v>
      </c>
    </row>
    <row r="35" spans="2:46">
      <c r="O35" s="313">
        <v>12</v>
      </c>
      <c r="P35" s="498">
        <v>13</v>
      </c>
      <c r="Q35" s="498">
        <v>490</v>
      </c>
      <c r="R35" s="498">
        <v>389</v>
      </c>
      <c r="S35" s="498">
        <v>874</v>
      </c>
      <c r="T35" s="498">
        <f t="shared" si="9"/>
        <v>1766</v>
      </c>
      <c r="V35" s="491" t="s">
        <v>454</v>
      </c>
      <c r="W35" s="492">
        <v>113</v>
      </c>
      <c r="X35" s="493">
        <f t="shared" si="4"/>
        <v>1</v>
      </c>
      <c r="Y35" s="492">
        <v>184</v>
      </c>
      <c r="Z35" s="493">
        <f t="shared" si="5"/>
        <v>-1</v>
      </c>
      <c r="AA35" s="492">
        <v>1321</v>
      </c>
      <c r="AB35" s="493">
        <f t="shared" si="8"/>
        <v>-17</v>
      </c>
      <c r="AC35" s="493"/>
      <c r="AD35" s="493"/>
      <c r="AE35" s="493"/>
      <c r="AF35" s="493">
        <v>1</v>
      </c>
      <c r="AG35" s="493"/>
      <c r="AH35" s="495">
        <f t="shared" si="0"/>
        <v>1</v>
      </c>
      <c r="AI35" s="493"/>
      <c r="AJ35" s="493">
        <v>2</v>
      </c>
      <c r="AK35" s="493"/>
      <c r="AL35" s="495">
        <f t="shared" si="1"/>
        <v>2</v>
      </c>
      <c r="AM35" s="493">
        <v>1</v>
      </c>
      <c r="AN35" s="493">
        <v>15</v>
      </c>
      <c r="AO35" s="493">
        <v>1</v>
      </c>
      <c r="AP35" s="495">
        <f t="shared" si="6"/>
        <v>20</v>
      </c>
      <c r="AR35" s="496" t="s">
        <v>455</v>
      </c>
      <c r="AT35" s="497">
        <f t="shared" si="7"/>
        <v>1618</v>
      </c>
    </row>
    <row r="36" spans="2:46">
      <c r="B36" s="330" t="s">
        <v>456</v>
      </c>
      <c r="O36" s="313">
        <v>17</v>
      </c>
      <c r="P36" s="498">
        <v>18</v>
      </c>
      <c r="Q36" s="498">
        <v>534</v>
      </c>
      <c r="R36" s="498">
        <v>397</v>
      </c>
      <c r="S36" s="498">
        <v>1017</v>
      </c>
      <c r="T36" s="498">
        <v>1966</v>
      </c>
      <c r="V36" s="491" t="s">
        <v>457</v>
      </c>
      <c r="W36" s="492">
        <v>111</v>
      </c>
      <c r="X36" s="493">
        <f t="shared" si="4"/>
        <v>-2</v>
      </c>
      <c r="Y36" s="492">
        <v>186</v>
      </c>
      <c r="Z36" s="493">
        <f t="shared" si="5"/>
        <v>2</v>
      </c>
      <c r="AA36" s="492">
        <v>1302</v>
      </c>
      <c r="AB36" s="493">
        <f t="shared" si="8"/>
        <v>-19</v>
      </c>
      <c r="AC36" s="493"/>
      <c r="AD36" s="493"/>
      <c r="AE36" s="493"/>
      <c r="AF36" s="493">
        <v>1</v>
      </c>
      <c r="AG36" s="493"/>
      <c r="AH36" s="495">
        <f t="shared" ref="AH36:AH55" si="10">SUM(AE36:AG36)</f>
        <v>1</v>
      </c>
      <c r="AI36" s="493"/>
      <c r="AJ36" s="493">
        <v>2</v>
      </c>
      <c r="AK36" s="493"/>
      <c r="AL36" s="495">
        <f t="shared" ref="AL36:AL55" si="11">SUM(AI36:AK36)</f>
        <v>2</v>
      </c>
      <c r="AM36" s="493">
        <v>1</v>
      </c>
      <c r="AN36" s="493">
        <v>15</v>
      </c>
      <c r="AO36" s="493">
        <v>1</v>
      </c>
      <c r="AP36" s="495">
        <f t="shared" si="6"/>
        <v>20</v>
      </c>
      <c r="AR36" s="496" t="s">
        <v>458</v>
      </c>
      <c r="AT36" s="497">
        <f t="shared" si="7"/>
        <v>1599</v>
      </c>
    </row>
    <row r="37" spans="2:46">
      <c r="O37" s="313">
        <v>18</v>
      </c>
      <c r="P37" s="498">
        <v>16</v>
      </c>
      <c r="Q37" s="498">
        <v>563</v>
      </c>
      <c r="R37" s="498">
        <v>406</v>
      </c>
      <c r="S37" s="498">
        <v>1028</v>
      </c>
      <c r="T37" s="498">
        <v>2013</v>
      </c>
      <c r="V37" s="491" t="s">
        <v>459</v>
      </c>
      <c r="W37" s="492">
        <v>109</v>
      </c>
      <c r="X37" s="493">
        <f t="shared" ref="X37:X55" si="12">W37-W36</f>
        <v>-2</v>
      </c>
      <c r="Y37" s="492">
        <v>179</v>
      </c>
      <c r="Z37" s="493">
        <f t="shared" ref="Z37:Z55" si="13">Y37-Y36</f>
        <v>-7</v>
      </c>
      <c r="AA37" s="492">
        <v>1308</v>
      </c>
      <c r="AB37" s="493">
        <f t="shared" si="8"/>
        <v>6</v>
      </c>
      <c r="AC37" s="493"/>
      <c r="AD37" s="493"/>
      <c r="AE37" s="493"/>
      <c r="AF37" s="493">
        <v>1</v>
      </c>
      <c r="AG37" s="493"/>
      <c r="AH37" s="495">
        <f t="shared" si="10"/>
        <v>1</v>
      </c>
      <c r="AI37" s="493"/>
      <c r="AJ37" s="493">
        <v>2</v>
      </c>
      <c r="AK37" s="493"/>
      <c r="AL37" s="495">
        <f t="shared" si="11"/>
        <v>2</v>
      </c>
      <c r="AM37" s="493">
        <v>1</v>
      </c>
      <c r="AN37" s="493">
        <v>15</v>
      </c>
      <c r="AO37" s="493">
        <v>1</v>
      </c>
      <c r="AP37" s="495">
        <f t="shared" si="6"/>
        <v>20</v>
      </c>
      <c r="AR37" s="496" t="s">
        <v>460</v>
      </c>
      <c r="AT37" s="497">
        <f t="shared" si="7"/>
        <v>1596</v>
      </c>
    </row>
    <row r="38" spans="2:46">
      <c r="O38" s="313">
        <v>19</v>
      </c>
      <c r="P38" s="498">
        <v>25</v>
      </c>
      <c r="Q38" s="498">
        <v>583</v>
      </c>
      <c r="R38" s="498">
        <v>403</v>
      </c>
      <c r="S38" s="498">
        <v>1079</v>
      </c>
      <c r="T38" s="498">
        <v>2090</v>
      </c>
      <c r="V38" s="484" t="s">
        <v>461</v>
      </c>
      <c r="W38" s="492">
        <v>108</v>
      </c>
      <c r="X38" s="493">
        <f t="shared" si="12"/>
        <v>-1</v>
      </c>
      <c r="Y38" s="492">
        <v>189</v>
      </c>
      <c r="Z38" s="493">
        <f t="shared" si="13"/>
        <v>10</v>
      </c>
      <c r="AA38" s="492">
        <v>1350</v>
      </c>
      <c r="AB38" s="493">
        <f t="shared" si="8"/>
        <v>42</v>
      </c>
      <c r="AC38" s="493"/>
      <c r="AD38" s="493"/>
      <c r="AE38" s="493"/>
      <c r="AF38" s="493">
        <v>1</v>
      </c>
      <c r="AG38" s="493"/>
      <c r="AH38" s="495">
        <f t="shared" si="10"/>
        <v>1</v>
      </c>
      <c r="AI38" s="493"/>
      <c r="AJ38" s="493">
        <v>2</v>
      </c>
      <c r="AK38" s="493"/>
      <c r="AL38" s="495">
        <f t="shared" si="11"/>
        <v>2</v>
      </c>
      <c r="AM38" s="493">
        <v>1</v>
      </c>
      <c r="AN38" s="493">
        <v>16</v>
      </c>
      <c r="AO38" s="493">
        <v>1</v>
      </c>
      <c r="AP38" s="495">
        <f t="shared" si="6"/>
        <v>21</v>
      </c>
      <c r="AR38" s="488" t="s">
        <v>462</v>
      </c>
      <c r="AT38" s="497">
        <f t="shared" si="7"/>
        <v>1647</v>
      </c>
    </row>
    <row r="39" spans="2:46">
      <c r="O39" s="313">
        <v>20</v>
      </c>
      <c r="P39" s="498">
        <v>24</v>
      </c>
      <c r="Q39" s="498">
        <v>603</v>
      </c>
      <c r="R39" s="498">
        <v>411</v>
      </c>
      <c r="S39" s="498">
        <v>1087</v>
      </c>
      <c r="T39" s="498">
        <v>2125</v>
      </c>
      <c r="V39" s="491" t="s">
        <v>463</v>
      </c>
      <c r="W39" s="492">
        <v>102</v>
      </c>
      <c r="X39" s="493">
        <f t="shared" si="12"/>
        <v>-6</v>
      </c>
      <c r="Y39" s="492">
        <v>173</v>
      </c>
      <c r="Z39" s="493">
        <f t="shared" si="13"/>
        <v>-16</v>
      </c>
      <c r="AA39" s="492">
        <v>1441</v>
      </c>
      <c r="AB39" s="493">
        <f t="shared" si="8"/>
        <v>91</v>
      </c>
      <c r="AC39" s="493"/>
      <c r="AD39" s="493"/>
      <c r="AE39" s="493"/>
      <c r="AF39" s="493">
        <v>1</v>
      </c>
      <c r="AG39" s="493"/>
      <c r="AH39" s="495">
        <f t="shared" si="10"/>
        <v>1</v>
      </c>
      <c r="AI39" s="493"/>
      <c r="AJ39" s="493">
        <v>2</v>
      </c>
      <c r="AK39" s="493"/>
      <c r="AL39" s="495">
        <f t="shared" si="11"/>
        <v>2</v>
      </c>
      <c r="AM39" s="493">
        <v>1</v>
      </c>
      <c r="AN39" s="493">
        <v>16</v>
      </c>
      <c r="AO39" s="493">
        <v>1</v>
      </c>
      <c r="AP39" s="495">
        <f t="shared" si="6"/>
        <v>21</v>
      </c>
      <c r="AR39" s="496" t="s">
        <v>464</v>
      </c>
      <c r="AT39" s="497">
        <f t="shared" si="7"/>
        <v>1716</v>
      </c>
    </row>
    <row r="40" spans="2:46">
      <c r="O40" s="313">
        <v>21</v>
      </c>
      <c r="P40" s="498">
        <v>32</v>
      </c>
      <c r="Q40" s="498">
        <v>623</v>
      </c>
      <c r="R40" s="498">
        <v>456</v>
      </c>
      <c r="S40" s="498">
        <v>1122</v>
      </c>
      <c r="T40" s="498">
        <v>2233</v>
      </c>
      <c r="V40" s="491" t="s">
        <v>465</v>
      </c>
      <c r="W40" s="492">
        <v>93</v>
      </c>
      <c r="X40" s="493">
        <f t="shared" si="12"/>
        <v>-9</v>
      </c>
      <c r="Y40" s="492">
        <v>168</v>
      </c>
      <c r="Z40" s="493">
        <f t="shared" si="13"/>
        <v>-5</v>
      </c>
      <c r="AA40" s="492">
        <v>1484</v>
      </c>
      <c r="AB40" s="493">
        <f t="shared" si="8"/>
        <v>43</v>
      </c>
      <c r="AC40" s="493"/>
      <c r="AD40" s="493"/>
      <c r="AE40" s="493"/>
      <c r="AF40" s="493">
        <v>1</v>
      </c>
      <c r="AG40" s="493"/>
      <c r="AH40" s="495">
        <f t="shared" si="10"/>
        <v>1</v>
      </c>
      <c r="AI40" s="493"/>
      <c r="AJ40" s="493">
        <v>2</v>
      </c>
      <c r="AK40" s="493"/>
      <c r="AL40" s="495">
        <f t="shared" si="11"/>
        <v>2</v>
      </c>
      <c r="AM40" s="493">
        <v>1</v>
      </c>
      <c r="AN40" s="493">
        <v>16</v>
      </c>
      <c r="AO40" s="493">
        <v>1</v>
      </c>
      <c r="AP40" s="495">
        <f t="shared" si="6"/>
        <v>21</v>
      </c>
      <c r="AR40" s="496" t="s">
        <v>466</v>
      </c>
      <c r="AT40" s="497">
        <f t="shared" si="7"/>
        <v>1745</v>
      </c>
    </row>
    <row r="41" spans="2:46">
      <c r="O41" s="313">
        <v>22</v>
      </c>
      <c r="P41" s="498">
        <v>23</v>
      </c>
      <c r="Q41" s="498">
        <v>637</v>
      </c>
      <c r="R41" s="498">
        <v>472</v>
      </c>
      <c r="S41" s="498">
        <v>1157</v>
      </c>
      <c r="T41" s="498">
        <v>2289</v>
      </c>
      <c r="V41" s="491" t="s">
        <v>467</v>
      </c>
      <c r="W41" s="492">
        <v>91</v>
      </c>
      <c r="X41" s="493">
        <f t="shared" si="12"/>
        <v>-2</v>
      </c>
      <c r="Y41" s="492">
        <v>179</v>
      </c>
      <c r="Z41" s="493">
        <f t="shared" si="13"/>
        <v>11</v>
      </c>
      <c r="AA41" s="492">
        <v>1487</v>
      </c>
      <c r="AB41" s="493">
        <f t="shared" si="8"/>
        <v>3</v>
      </c>
      <c r="AC41" s="493"/>
      <c r="AD41" s="493"/>
      <c r="AE41" s="493"/>
      <c r="AF41" s="493">
        <v>1</v>
      </c>
      <c r="AG41" s="493"/>
      <c r="AH41" s="495">
        <f t="shared" si="10"/>
        <v>1</v>
      </c>
      <c r="AI41" s="493"/>
      <c r="AJ41" s="493">
        <v>2</v>
      </c>
      <c r="AK41" s="493"/>
      <c r="AL41" s="495">
        <f t="shared" si="11"/>
        <v>2</v>
      </c>
      <c r="AM41" s="493">
        <v>1</v>
      </c>
      <c r="AN41" s="493">
        <v>16</v>
      </c>
      <c r="AO41" s="493">
        <v>1</v>
      </c>
      <c r="AP41" s="495">
        <f t="shared" si="6"/>
        <v>21</v>
      </c>
      <c r="AR41" s="496" t="s">
        <v>468</v>
      </c>
      <c r="AT41" s="497">
        <f t="shared" si="7"/>
        <v>1757</v>
      </c>
    </row>
    <row r="42" spans="2:46">
      <c r="O42" s="313">
        <v>23</v>
      </c>
      <c r="P42" s="498">
        <v>26</v>
      </c>
      <c r="Q42" s="498">
        <v>659</v>
      </c>
      <c r="R42" s="498">
        <v>500</v>
      </c>
      <c r="S42" s="498">
        <v>1182</v>
      </c>
      <c r="T42" s="498">
        <v>2367</v>
      </c>
      <c r="V42" s="491" t="s">
        <v>469</v>
      </c>
      <c r="W42" s="492">
        <v>82</v>
      </c>
      <c r="X42" s="493">
        <f t="shared" si="12"/>
        <v>-9</v>
      </c>
      <c r="Y42" s="492">
        <v>169</v>
      </c>
      <c r="Z42" s="493">
        <f t="shared" si="13"/>
        <v>-10</v>
      </c>
      <c r="AA42" s="492">
        <v>1489</v>
      </c>
      <c r="AB42" s="493">
        <f t="shared" si="8"/>
        <v>2</v>
      </c>
      <c r="AC42" s="493"/>
      <c r="AD42" s="493"/>
      <c r="AE42" s="493"/>
      <c r="AF42" s="493">
        <v>1</v>
      </c>
      <c r="AG42" s="493"/>
      <c r="AH42" s="495">
        <f t="shared" si="10"/>
        <v>1</v>
      </c>
      <c r="AI42" s="493"/>
      <c r="AJ42" s="493">
        <v>2</v>
      </c>
      <c r="AK42" s="493"/>
      <c r="AL42" s="495">
        <f t="shared" si="11"/>
        <v>2</v>
      </c>
      <c r="AM42" s="493">
        <v>1</v>
      </c>
      <c r="AN42" s="493">
        <v>16</v>
      </c>
      <c r="AO42" s="493">
        <v>1</v>
      </c>
      <c r="AP42" s="495">
        <f t="shared" si="6"/>
        <v>21</v>
      </c>
      <c r="AR42" s="496" t="s">
        <v>470</v>
      </c>
      <c r="AT42" s="497">
        <f t="shared" si="7"/>
        <v>1740</v>
      </c>
    </row>
    <row r="43" spans="2:46">
      <c r="O43" s="313">
        <v>24</v>
      </c>
      <c r="P43" s="498">
        <v>24</v>
      </c>
      <c r="Q43" s="498">
        <v>640</v>
      </c>
      <c r="R43" s="498">
        <v>513</v>
      </c>
      <c r="S43" s="498">
        <v>1256</v>
      </c>
      <c r="T43" s="498">
        <v>2433</v>
      </c>
      <c r="V43" s="491" t="s">
        <v>471</v>
      </c>
      <c r="W43" s="492">
        <v>83</v>
      </c>
      <c r="X43" s="493">
        <f t="shared" si="12"/>
        <v>1</v>
      </c>
      <c r="Y43" s="492">
        <v>163</v>
      </c>
      <c r="Z43" s="493">
        <f t="shared" si="13"/>
        <v>-6</v>
      </c>
      <c r="AA43" s="492">
        <v>1505</v>
      </c>
      <c r="AB43" s="493">
        <f t="shared" si="8"/>
        <v>16</v>
      </c>
      <c r="AC43" s="493"/>
      <c r="AD43" s="493"/>
      <c r="AE43" s="493"/>
      <c r="AF43" s="493">
        <v>1</v>
      </c>
      <c r="AG43" s="493"/>
      <c r="AH43" s="495">
        <f t="shared" si="10"/>
        <v>1</v>
      </c>
      <c r="AI43" s="493"/>
      <c r="AJ43" s="493">
        <v>2</v>
      </c>
      <c r="AK43" s="493"/>
      <c r="AL43" s="495">
        <f t="shared" si="11"/>
        <v>2</v>
      </c>
      <c r="AM43" s="493">
        <v>1</v>
      </c>
      <c r="AN43" s="493">
        <v>15</v>
      </c>
      <c r="AO43" s="493">
        <v>1</v>
      </c>
      <c r="AP43" s="495">
        <f t="shared" si="6"/>
        <v>20</v>
      </c>
      <c r="AR43" s="496" t="s">
        <v>472</v>
      </c>
      <c r="AT43" s="497">
        <f t="shared" si="7"/>
        <v>1751</v>
      </c>
    </row>
    <row r="44" spans="2:46">
      <c r="O44" s="313">
        <v>25</v>
      </c>
      <c r="P44" s="498">
        <v>23</v>
      </c>
      <c r="Q44" s="498">
        <v>648</v>
      </c>
      <c r="R44" s="498">
        <v>496</v>
      </c>
      <c r="S44" s="498">
        <v>1307</v>
      </c>
      <c r="T44" s="498">
        <f>SUM(P44:S44)</f>
        <v>2474</v>
      </c>
      <c r="V44" s="491" t="s">
        <v>473</v>
      </c>
      <c r="W44" s="492">
        <v>77</v>
      </c>
      <c r="X44" s="493">
        <f t="shared" si="12"/>
        <v>-6</v>
      </c>
      <c r="Y44" s="492">
        <v>153</v>
      </c>
      <c r="Z44" s="493">
        <f t="shared" si="13"/>
        <v>-10</v>
      </c>
      <c r="AA44" s="492">
        <v>1502</v>
      </c>
      <c r="AB44" s="493">
        <f t="shared" si="8"/>
        <v>-3</v>
      </c>
      <c r="AC44" s="493"/>
      <c r="AD44" s="493"/>
      <c r="AE44" s="493"/>
      <c r="AF44" s="493">
        <v>1</v>
      </c>
      <c r="AG44" s="493"/>
      <c r="AH44" s="495">
        <f t="shared" si="10"/>
        <v>1</v>
      </c>
      <c r="AI44" s="493"/>
      <c r="AJ44" s="493">
        <v>2</v>
      </c>
      <c r="AK44" s="493"/>
      <c r="AL44" s="495">
        <f t="shared" si="11"/>
        <v>2</v>
      </c>
      <c r="AM44" s="493">
        <v>1</v>
      </c>
      <c r="AN44" s="493">
        <v>15</v>
      </c>
      <c r="AO44" s="493">
        <v>1</v>
      </c>
      <c r="AP44" s="495">
        <f t="shared" si="6"/>
        <v>20</v>
      </c>
      <c r="AR44" s="496" t="s">
        <v>474</v>
      </c>
      <c r="AT44" s="497">
        <f t="shared" si="7"/>
        <v>1732</v>
      </c>
    </row>
    <row r="45" spans="2:46">
      <c r="O45" s="313">
        <v>26</v>
      </c>
      <c r="P45" s="498">
        <v>23</v>
      </c>
      <c r="Q45" s="498">
        <v>655</v>
      </c>
      <c r="R45" s="498">
        <v>496</v>
      </c>
      <c r="S45" s="498">
        <v>1384</v>
      </c>
      <c r="T45" s="498">
        <f>SUM(P45:S45)</f>
        <v>2558</v>
      </c>
      <c r="V45" s="491" t="s">
        <v>475</v>
      </c>
      <c r="W45" s="492">
        <v>74</v>
      </c>
      <c r="X45" s="493">
        <f t="shared" si="12"/>
        <v>-3</v>
      </c>
      <c r="Y45" s="492">
        <v>164</v>
      </c>
      <c r="Z45" s="493">
        <f t="shared" si="13"/>
        <v>11</v>
      </c>
      <c r="AA45" s="492">
        <v>1512</v>
      </c>
      <c r="AB45" s="493">
        <f t="shared" si="8"/>
        <v>10</v>
      </c>
      <c r="AC45" s="493"/>
      <c r="AD45" s="493"/>
      <c r="AE45" s="493"/>
      <c r="AF45" s="493">
        <v>1</v>
      </c>
      <c r="AG45" s="493"/>
      <c r="AH45" s="495">
        <f t="shared" si="10"/>
        <v>1</v>
      </c>
      <c r="AI45" s="493"/>
      <c r="AJ45" s="493">
        <v>2</v>
      </c>
      <c r="AK45" s="493"/>
      <c r="AL45" s="495">
        <f t="shared" si="11"/>
        <v>2</v>
      </c>
      <c r="AM45" s="493">
        <v>1</v>
      </c>
      <c r="AN45" s="493">
        <v>15</v>
      </c>
      <c r="AO45" s="493">
        <v>1</v>
      </c>
      <c r="AP45" s="495">
        <f t="shared" si="6"/>
        <v>20</v>
      </c>
      <c r="AR45" s="496" t="s">
        <v>476</v>
      </c>
      <c r="AT45" s="497">
        <f t="shared" si="7"/>
        <v>1750</v>
      </c>
    </row>
    <row r="46" spans="2:46">
      <c r="O46" s="313">
        <v>27</v>
      </c>
      <c r="P46" s="498">
        <v>20</v>
      </c>
      <c r="Q46" s="498">
        <v>633</v>
      </c>
      <c r="R46" s="498">
        <v>522</v>
      </c>
      <c r="S46" s="498">
        <v>1385</v>
      </c>
      <c r="T46" s="498">
        <f>SUM(P46:S46)</f>
        <v>2560</v>
      </c>
      <c r="V46" s="491">
        <v>9</v>
      </c>
      <c r="W46" s="492">
        <v>64</v>
      </c>
      <c r="X46" s="493">
        <f t="shared" si="12"/>
        <v>-10</v>
      </c>
      <c r="Y46" s="492">
        <v>161</v>
      </c>
      <c r="Z46" s="493">
        <f t="shared" si="13"/>
        <v>-3</v>
      </c>
      <c r="AA46" s="492">
        <v>1484</v>
      </c>
      <c r="AB46" s="493">
        <f t="shared" si="8"/>
        <v>-28</v>
      </c>
      <c r="AC46" s="493"/>
      <c r="AD46" s="493"/>
      <c r="AE46" s="493"/>
      <c r="AF46" s="493">
        <v>1</v>
      </c>
      <c r="AG46" s="493"/>
      <c r="AH46" s="495">
        <f t="shared" si="10"/>
        <v>1</v>
      </c>
      <c r="AI46" s="493"/>
      <c r="AJ46" s="493">
        <v>2</v>
      </c>
      <c r="AK46" s="493"/>
      <c r="AL46" s="495">
        <f t="shared" si="11"/>
        <v>2</v>
      </c>
      <c r="AM46" s="493">
        <v>1</v>
      </c>
      <c r="AN46" s="493">
        <v>15</v>
      </c>
      <c r="AO46" s="493">
        <v>1</v>
      </c>
      <c r="AP46" s="495">
        <f t="shared" si="6"/>
        <v>20</v>
      </c>
      <c r="AR46" s="496" t="s">
        <v>477</v>
      </c>
      <c r="AT46" s="497">
        <f t="shared" si="7"/>
        <v>1709</v>
      </c>
    </row>
    <row r="47" spans="2:46">
      <c r="O47" s="313">
        <v>28</v>
      </c>
      <c r="P47" s="498">
        <v>22</v>
      </c>
      <c r="Q47" s="498">
        <v>611</v>
      </c>
      <c r="R47" s="498">
        <v>543</v>
      </c>
      <c r="S47" s="498">
        <v>1352</v>
      </c>
      <c r="T47" s="498">
        <f>P47+Q47+R47+S47</f>
        <v>2528</v>
      </c>
      <c r="V47" s="491" t="s">
        <v>478</v>
      </c>
      <c r="W47" s="492">
        <v>70</v>
      </c>
      <c r="X47" s="493">
        <f t="shared" si="12"/>
        <v>6</v>
      </c>
      <c r="Y47" s="492">
        <v>140</v>
      </c>
      <c r="Z47" s="493">
        <f t="shared" si="13"/>
        <v>-21</v>
      </c>
      <c r="AA47" s="492">
        <v>1515</v>
      </c>
      <c r="AB47" s="493">
        <f t="shared" si="8"/>
        <v>31</v>
      </c>
      <c r="AC47" s="493"/>
      <c r="AD47" s="493"/>
      <c r="AE47" s="493"/>
      <c r="AF47" s="493">
        <v>1</v>
      </c>
      <c r="AG47" s="493"/>
      <c r="AH47" s="495">
        <f t="shared" si="10"/>
        <v>1</v>
      </c>
      <c r="AI47" s="493"/>
      <c r="AJ47" s="493">
        <v>2</v>
      </c>
      <c r="AK47" s="493"/>
      <c r="AL47" s="495">
        <f t="shared" si="11"/>
        <v>2</v>
      </c>
      <c r="AM47" s="493">
        <v>1</v>
      </c>
      <c r="AN47" s="493">
        <v>15</v>
      </c>
      <c r="AO47" s="493">
        <v>1</v>
      </c>
      <c r="AP47" s="495">
        <f t="shared" si="6"/>
        <v>20</v>
      </c>
      <c r="AR47" s="496" t="s">
        <v>479</v>
      </c>
      <c r="AT47" s="497">
        <f t="shared" si="7"/>
        <v>1725</v>
      </c>
    </row>
    <row r="48" spans="2:46">
      <c r="V48" s="491" t="s">
        <v>480</v>
      </c>
      <c r="W48" s="492">
        <v>63</v>
      </c>
      <c r="X48" s="493">
        <f t="shared" si="12"/>
        <v>-7</v>
      </c>
      <c r="Y48" s="492">
        <v>122</v>
      </c>
      <c r="Z48" s="493">
        <f t="shared" si="13"/>
        <v>-18</v>
      </c>
      <c r="AA48" s="492">
        <v>1564</v>
      </c>
      <c r="AB48" s="493">
        <f t="shared" si="8"/>
        <v>49</v>
      </c>
      <c r="AC48" s="493"/>
      <c r="AD48" s="493"/>
      <c r="AE48" s="493"/>
      <c r="AF48" s="493">
        <v>1</v>
      </c>
      <c r="AG48" s="493"/>
      <c r="AH48" s="495">
        <f t="shared" si="10"/>
        <v>1</v>
      </c>
      <c r="AI48" s="493"/>
      <c r="AJ48" s="493">
        <v>2</v>
      </c>
      <c r="AK48" s="493"/>
      <c r="AL48" s="495">
        <f t="shared" si="11"/>
        <v>2</v>
      </c>
      <c r="AM48" s="493">
        <v>1</v>
      </c>
      <c r="AN48" s="493">
        <v>15</v>
      </c>
      <c r="AO48" s="493">
        <v>1</v>
      </c>
      <c r="AP48" s="495">
        <f t="shared" si="6"/>
        <v>20</v>
      </c>
      <c r="AR48" s="496" t="s">
        <v>481</v>
      </c>
      <c r="AT48" s="497">
        <f t="shared" si="7"/>
        <v>1749</v>
      </c>
    </row>
    <row r="49" spans="22:62">
      <c r="V49" s="491" t="s">
        <v>482</v>
      </c>
      <c r="W49" s="488">
        <v>61</v>
      </c>
      <c r="X49" s="493">
        <f t="shared" si="12"/>
        <v>-2</v>
      </c>
      <c r="Y49" s="488">
        <v>119</v>
      </c>
      <c r="Z49" s="493">
        <f t="shared" si="13"/>
        <v>-3</v>
      </c>
      <c r="AA49" s="492">
        <v>1586</v>
      </c>
      <c r="AB49" s="493">
        <f t="shared" si="8"/>
        <v>22</v>
      </c>
      <c r="AC49" s="493"/>
      <c r="AD49" s="493"/>
      <c r="AE49" s="493"/>
      <c r="AF49" s="493">
        <v>1</v>
      </c>
      <c r="AG49" s="493"/>
      <c r="AH49" s="495">
        <f t="shared" si="10"/>
        <v>1</v>
      </c>
      <c r="AI49" s="493"/>
      <c r="AJ49" s="493">
        <v>2</v>
      </c>
      <c r="AK49" s="493"/>
      <c r="AL49" s="495">
        <f t="shared" si="11"/>
        <v>2</v>
      </c>
      <c r="AM49" s="493">
        <v>1</v>
      </c>
      <c r="AN49" s="493">
        <v>15</v>
      </c>
      <c r="AO49" s="493">
        <v>1</v>
      </c>
      <c r="AP49" s="495">
        <f t="shared" si="6"/>
        <v>20</v>
      </c>
      <c r="AR49" s="496" t="s">
        <v>483</v>
      </c>
      <c r="AT49" s="497">
        <f t="shared" si="7"/>
        <v>1766</v>
      </c>
    </row>
    <row r="50" spans="22:62">
      <c r="V50" s="491" t="s">
        <v>484</v>
      </c>
      <c r="W50" s="499">
        <v>58</v>
      </c>
      <c r="X50" s="493">
        <f t="shared" si="12"/>
        <v>-3</v>
      </c>
      <c r="Y50" s="499">
        <v>129</v>
      </c>
      <c r="Z50" s="493">
        <f t="shared" si="13"/>
        <v>10</v>
      </c>
      <c r="AA50" s="499">
        <v>1622</v>
      </c>
      <c r="AB50" s="493">
        <f t="shared" si="8"/>
        <v>36</v>
      </c>
      <c r="AC50" s="493"/>
      <c r="AD50" s="493"/>
      <c r="AE50" s="493"/>
      <c r="AF50" s="493">
        <v>1</v>
      </c>
      <c r="AG50" s="493"/>
      <c r="AH50" s="495">
        <f t="shared" si="10"/>
        <v>1</v>
      </c>
      <c r="AI50" s="493"/>
      <c r="AJ50" s="493">
        <v>2</v>
      </c>
      <c r="AK50" s="493"/>
      <c r="AL50" s="495">
        <f t="shared" si="11"/>
        <v>2</v>
      </c>
      <c r="AM50" s="493">
        <v>1</v>
      </c>
      <c r="AN50" s="493">
        <v>16</v>
      </c>
      <c r="AO50" s="493">
        <v>1</v>
      </c>
      <c r="AP50" s="495">
        <f t="shared" si="6"/>
        <v>21</v>
      </c>
      <c r="AR50" s="496" t="s">
        <v>485</v>
      </c>
      <c r="AT50" s="497">
        <f t="shared" si="7"/>
        <v>1809</v>
      </c>
    </row>
    <row r="51" spans="22:62">
      <c r="V51" s="491" t="s">
        <v>486</v>
      </c>
      <c r="W51" s="499">
        <v>59</v>
      </c>
      <c r="X51" s="493">
        <f t="shared" si="12"/>
        <v>1</v>
      </c>
      <c r="Y51" s="499">
        <v>131</v>
      </c>
      <c r="Z51" s="493">
        <f t="shared" si="13"/>
        <v>2</v>
      </c>
      <c r="AA51" s="499">
        <v>1657</v>
      </c>
      <c r="AB51" s="493">
        <f t="shared" si="8"/>
        <v>35</v>
      </c>
      <c r="AC51" s="493"/>
      <c r="AD51" s="493"/>
      <c r="AE51" s="493"/>
      <c r="AF51" s="493">
        <v>1</v>
      </c>
      <c r="AG51" s="493"/>
      <c r="AH51" s="495">
        <f t="shared" si="10"/>
        <v>1</v>
      </c>
      <c r="AI51" s="493"/>
      <c r="AJ51" s="493">
        <v>2</v>
      </c>
      <c r="AK51" s="493"/>
      <c r="AL51" s="495">
        <f t="shared" si="11"/>
        <v>2</v>
      </c>
      <c r="AM51" s="493">
        <v>1</v>
      </c>
      <c r="AN51" s="493">
        <v>16</v>
      </c>
      <c r="AO51" s="493">
        <v>1</v>
      </c>
      <c r="AP51" s="495">
        <f t="shared" si="6"/>
        <v>21</v>
      </c>
      <c r="AR51" s="496" t="s">
        <v>487</v>
      </c>
      <c r="AT51" s="497">
        <f t="shared" si="7"/>
        <v>1847</v>
      </c>
    </row>
    <row r="52" spans="22:62">
      <c r="V52" s="491" t="s">
        <v>488</v>
      </c>
      <c r="W52" s="499">
        <v>64</v>
      </c>
      <c r="X52" s="493">
        <f t="shared" si="12"/>
        <v>5</v>
      </c>
      <c r="Y52" s="499">
        <v>129</v>
      </c>
      <c r="Z52" s="493">
        <f t="shared" si="13"/>
        <v>-2</v>
      </c>
      <c r="AA52" s="499">
        <v>1722</v>
      </c>
      <c r="AB52" s="493">
        <f t="shared" si="8"/>
        <v>65</v>
      </c>
      <c r="AC52" s="493"/>
      <c r="AD52" s="493"/>
      <c r="AE52" s="493"/>
      <c r="AF52" s="493">
        <v>1</v>
      </c>
      <c r="AG52" s="493"/>
      <c r="AH52" s="495">
        <f t="shared" si="10"/>
        <v>1</v>
      </c>
      <c r="AI52" s="493"/>
      <c r="AJ52" s="493">
        <v>2</v>
      </c>
      <c r="AK52" s="493"/>
      <c r="AL52" s="495">
        <f t="shared" si="11"/>
        <v>2</v>
      </c>
      <c r="AM52" s="493">
        <v>1</v>
      </c>
      <c r="AN52" s="493">
        <v>17</v>
      </c>
      <c r="AO52" s="493">
        <v>1</v>
      </c>
      <c r="AP52" s="495">
        <f t="shared" si="6"/>
        <v>22</v>
      </c>
      <c r="AR52" s="500" t="s">
        <v>489</v>
      </c>
      <c r="AT52" s="497">
        <f t="shared" si="7"/>
        <v>1915</v>
      </c>
    </row>
    <row r="53" spans="22:62">
      <c r="V53" s="501">
        <v>16</v>
      </c>
      <c r="W53" s="493">
        <v>69</v>
      </c>
      <c r="X53" s="493">
        <f t="shared" si="12"/>
        <v>5</v>
      </c>
      <c r="Y53" s="493">
        <v>127</v>
      </c>
      <c r="Z53" s="493">
        <f t="shared" si="13"/>
        <v>-2</v>
      </c>
      <c r="AA53" s="493">
        <v>1728</v>
      </c>
      <c r="AB53" s="493">
        <f t="shared" si="8"/>
        <v>6</v>
      </c>
      <c r="AC53" s="493"/>
      <c r="AD53" s="493"/>
      <c r="AE53" s="493"/>
      <c r="AF53" s="493">
        <v>1</v>
      </c>
      <c r="AG53" s="493"/>
      <c r="AH53" s="495">
        <f t="shared" si="10"/>
        <v>1</v>
      </c>
      <c r="AI53" s="493"/>
      <c r="AJ53" s="493">
        <v>2</v>
      </c>
      <c r="AK53" s="493"/>
      <c r="AL53" s="495">
        <f t="shared" si="11"/>
        <v>2</v>
      </c>
      <c r="AM53" s="493">
        <v>1</v>
      </c>
      <c r="AN53" s="493">
        <v>17</v>
      </c>
      <c r="AO53" s="493">
        <v>1</v>
      </c>
      <c r="AP53" s="495">
        <f t="shared" si="6"/>
        <v>22</v>
      </c>
      <c r="AQ53" s="333"/>
      <c r="AR53" s="500" t="s">
        <v>490</v>
      </c>
      <c r="AS53" s="333"/>
      <c r="AT53" s="497">
        <f t="shared" si="7"/>
        <v>1924</v>
      </c>
      <c r="AU53" s="333"/>
      <c r="AV53" s="333"/>
      <c r="AW53" s="333"/>
      <c r="AX53" s="333"/>
      <c r="AY53" s="333"/>
      <c r="AZ53" s="333"/>
      <c r="BA53" s="333"/>
      <c r="BB53" s="333"/>
      <c r="BC53" s="333"/>
      <c r="BD53" s="333"/>
      <c r="BE53" s="333"/>
      <c r="BF53" s="333"/>
      <c r="BG53" s="333"/>
      <c r="BH53" s="333"/>
      <c r="BI53" s="333"/>
      <c r="BJ53" s="333"/>
    </row>
    <row r="54" spans="22:62">
      <c r="V54" s="501">
        <v>17</v>
      </c>
      <c r="W54" s="488">
        <v>81</v>
      </c>
      <c r="X54" s="493">
        <f t="shared" si="12"/>
        <v>12</v>
      </c>
      <c r="Y54" s="488">
        <v>131</v>
      </c>
      <c r="Z54" s="493">
        <f t="shared" si="13"/>
        <v>4</v>
      </c>
      <c r="AA54" s="488">
        <v>1754</v>
      </c>
      <c r="AB54" s="493">
        <f t="shared" si="8"/>
        <v>26</v>
      </c>
      <c r="AC54" s="493"/>
      <c r="AD54" s="493"/>
      <c r="AE54" s="488"/>
      <c r="AF54" s="488">
        <v>1</v>
      </c>
      <c r="AG54" s="488"/>
      <c r="AH54" s="488">
        <f t="shared" si="10"/>
        <v>1</v>
      </c>
      <c r="AI54" s="488"/>
      <c r="AJ54" s="488">
        <v>2</v>
      </c>
      <c r="AK54" s="488"/>
      <c r="AL54" s="488">
        <f t="shared" si="11"/>
        <v>2</v>
      </c>
      <c r="AM54" s="488">
        <v>1</v>
      </c>
      <c r="AN54" s="488">
        <v>17</v>
      </c>
      <c r="AO54" s="488">
        <v>1</v>
      </c>
      <c r="AP54" s="495">
        <f t="shared" si="6"/>
        <v>22</v>
      </c>
      <c r="AR54" s="500" t="s">
        <v>491</v>
      </c>
      <c r="AT54" s="332">
        <f t="shared" si="7"/>
        <v>1966</v>
      </c>
    </row>
    <row r="55" spans="22:62">
      <c r="V55" s="501">
        <v>18</v>
      </c>
      <c r="W55" s="488">
        <v>84</v>
      </c>
      <c r="X55" s="493">
        <f t="shared" si="12"/>
        <v>3</v>
      </c>
      <c r="Y55" s="488">
        <v>125</v>
      </c>
      <c r="Z55" s="493">
        <f t="shared" si="13"/>
        <v>-6</v>
      </c>
      <c r="AA55" s="488">
        <v>1804</v>
      </c>
      <c r="AB55" s="493">
        <f t="shared" si="8"/>
        <v>50</v>
      </c>
      <c r="AC55" s="493"/>
      <c r="AD55" s="493"/>
      <c r="AE55" s="488"/>
      <c r="AF55" s="488">
        <v>1</v>
      </c>
      <c r="AG55" s="488"/>
      <c r="AH55" s="488">
        <f t="shared" si="10"/>
        <v>1</v>
      </c>
      <c r="AI55" s="488"/>
      <c r="AJ55" s="488">
        <v>2</v>
      </c>
      <c r="AK55" s="488"/>
      <c r="AL55" s="488">
        <f t="shared" si="11"/>
        <v>2</v>
      </c>
      <c r="AM55" s="488">
        <v>1</v>
      </c>
      <c r="AN55" s="488">
        <v>17</v>
      </c>
      <c r="AO55" s="488">
        <v>1</v>
      </c>
      <c r="AP55" s="495">
        <f t="shared" si="6"/>
        <v>22</v>
      </c>
      <c r="AR55" s="500" t="s">
        <v>492</v>
      </c>
      <c r="AT55" s="332">
        <f t="shared" si="7"/>
        <v>2013</v>
      </c>
    </row>
    <row r="56" spans="22:62">
      <c r="V56" s="501">
        <v>19</v>
      </c>
      <c r="W56" s="488"/>
      <c r="X56" s="488"/>
      <c r="Y56" s="488"/>
      <c r="Z56" s="488"/>
      <c r="AA56" s="488"/>
      <c r="AB56" s="488"/>
      <c r="AC56" s="488">
        <v>2090</v>
      </c>
      <c r="AD56" s="493">
        <f>AC56-(W55+Y55+AA55)</f>
        <v>77</v>
      </c>
      <c r="AE56" s="488"/>
      <c r="AF56" s="488"/>
      <c r="AG56" s="488"/>
      <c r="AH56" s="488"/>
      <c r="AI56" s="488"/>
      <c r="AJ56" s="488"/>
      <c r="AK56" s="488"/>
      <c r="AL56" s="488"/>
      <c r="AM56" s="488">
        <v>1</v>
      </c>
      <c r="AN56" s="488">
        <v>20</v>
      </c>
      <c r="AO56" s="488">
        <v>1</v>
      </c>
      <c r="AP56" s="488">
        <f t="shared" ref="AP56:AP65" si="14">SUM(AM56:AO56)</f>
        <v>22</v>
      </c>
      <c r="AR56" s="500" t="s">
        <v>493</v>
      </c>
    </row>
    <row r="57" spans="22:62">
      <c r="V57" s="501">
        <v>20</v>
      </c>
      <c r="W57" s="488"/>
      <c r="X57" s="488"/>
      <c r="Y57" s="488"/>
      <c r="Z57" s="488"/>
      <c r="AA57" s="488"/>
      <c r="AB57" s="488"/>
      <c r="AC57" s="488">
        <v>2125</v>
      </c>
      <c r="AD57" s="493">
        <f t="shared" ref="AD57:AD64" si="15">AC57-AC56</f>
        <v>35</v>
      </c>
      <c r="AE57" s="488"/>
      <c r="AF57" s="488"/>
      <c r="AG57" s="488"/>
      <c r="AH57" s="488"/>
      <c r="AI57" s="488"/>
      <c r="AJ57" s="488"/>
      <c r="AK57" s="488"/>
      <c r="AL57" s="488"/>
      <c r="AM57" s="488">
        <v>1</v>
      </c>
      <c r="AN57" s="488">
        <v>20</v>
      </c>
      <c r="AO57" s="488">
        <v>1</v>
      </c>
      <c r="AP57" s="488">
        <f t="shared" si="14"/>
        <v>22</v>
      </c>
      <c r="AR57" s="500" t="s">
        <v>494</v>
      </c>
    </row>
    <row r="58" spans="22:62">
      <c r="V58" s="501">
        <v>21</v>
      </c>
      <c r="W58" s="488"/>
      <c r="X58" s="488"/>
      <c r="Y58" s="488"/>
      <c r="Z58" s="488"/>
      <c r="AA58" s="488"/>
      <c r="AB58" s="488"/>
      <c r="AC58" s="488">
        <v>2233</v>
      </c>
      <c r="AD58" s="493">
        <f t="shared" si="15"/>
        <v>108</v>
      </c>
      <c r="AE58" s="488"/>
      <c r="AF58" s="488"/>
      <c r="AG58" s="488"/>
      <c r="AH58" s="488"/>
      <c r="AI58" s="488"/>
      <c r="AJ58" s="488"/>
      <c r="AK58" s="488"/>
      <c r="AL58" s="488"/>
      <c r="AM58" s="488">
        <v>1</v>
      </c>
      <c r="AN58" s="488">
        <v>20</v>
      </c>
      <c r="AO58" s="488">
        <v>1</v>
      </c>
      <c r="AP58" s="488">
        <f t="shared" si="14"/>
        <v>22</v>
      </c>
      <c r="AR58" s="500" t="s">
        <v>495</v>
      </c>
    </row>
    <row r="59" spans="22:62">
      <c r="V59" s="501">
        <v>22</v>
      </c>
      <c r="W59" s="488"/>
      <c r="X59" s="488"/>
      <c r="Y59" s="488"/>
      <c r="Z59" s="488"/>
      <c r="AA59" s="488"/>
      <c r="AB59" s="488"/>
      <c r="AC59" s="488">
        <v>2289</v>
      </c>
      <c r="AD59" s="493">
        <f t="shared" si="15"/>
        <v>56</v>
      </c>
      <c r="AE59" s="488"/>
      <c r="AF59" s="488"/>
      <c r="AG59" s="488"/>
      <c r="AH59" s="488"/>
      <c r="AI59" s="488"/>
      <c r="AJ59" s="488"/>
      <c r="AK59" s="488"/>
      <c r="AL59" s="488"/>
      <c r="AM59" s="488">
        <v>1</v>
      </c>
      <c r="AN59" s="488">
        <v>20</v>
      </c>
      <c r="AO59" s="488">
        <v>1</v>
      </c>
      <c r="AP59" s="488">
        <f t="shared" si="14"/>
        <v>22</v>
      </c>
      <c r="AR59" s="500" t="s">
        <v>496</v>
      </c>
    </row>
    <row r="60" spans="22:62">
      <c r="V60" s="501">
        <v>23</v>
      </c>
      <c r="AC60" s="332">
        <v>2367</v>
      </c>
      <c r="AD60" s="493">
        <f t="shared" si="15"/>
        <v>78</v>
      </c>
      <c r="AM60" s="488">
        <v>1</v>
      </c>
      <c r="AN60" s="488">
        <v>21</v>
      </c>
      <c r="AO60" s="488">
        <v>1</v>
      </c>
      <c r="AP60" s="488">
        <f t="shared" si="14"/>
        <v>23</v>
      </c>
      <c r="AR60" s="500" t="s">
        <v>497</v>
      </c>
    </row>
    <row r="61" spans="22:62">
      <c r="V61" s="501">
        <v>24</v>
      </c>
      <c r="AC61" s="332">
        <v>2433</v>
      </c>
      <c r="AD61" s="493">
        <f t="shared" si="15"/>
        <v>66</v>
      </c>
      <c r="AM61" s="488">
        <v>1</v>
      </c>
      <c r="AN61" s="488">
        <v>21</v>
      </c>
      <c r="AO61" s="488">
        <v>1</v>
      </c>
      <c r="AP61" s="488">
        <f t="shared" si="14"/>
        <v>23</v>
      </c>
      <c r="AR61" s="500" t="s">
        <v>498</v>
      </c>
    </row>
    <row r="62" spans="22:62">
      <c r="V62" s="501">
        <v>25</v>
      </c>
      <c r="AC62" s="332">
        <v>2474</v>
      </c>
      <c r="AD62" s="493">
        <f t="shared" si="15"/>
        <v>41</v>
      </c>
      <c r="AM62" s="488">
        <v>1</v>
      </c>
      <c r="AN62" s="488">
        <v>21</v>
      </c>
      <c r="AO62" s="488">
        <v>1</v>
      </c>
      <c r="AP62" s="488">
        <f t="shared" si="14"/>
        <v>23</v>
      </c>
      <c r="AR62" s="500" t="s">
        <v>499</v>
      </c>
    </row>
    <row r="63" spans="22:62">
      <c r="V63" s="502">
        <v>26</v>
      </c>
      <c r="AC63" s="332">
        <v>2558</v>
      </c>
      <c r="AD63" s="493">
        <f t="shared" si="15"/>
        <v>84</v>
      </c>
      <c r="AM63" s="332">
        <v>1</v>
      </c>
      <c r="AN63" s="332">
        <v>22</v>
      </c>
      <c r="AO63" s="332">
        <v>1</v>
      </c>
      <c r="AP63" s="332">
        <f t="shared" si="14"/>
        <v>24</v>
      </c>
      <c r="AR63" s="500" t="s">
        <v>500</v>
      </c>
    </row>
    <row r="64" spans="22:62">
      <c r="V64" s="502">
        <v>27</v>
      </c>
      <c r="AC64" s="332">
        <v>2560</v>
      </c>
      <c r="AD64" s="493">
        <f t="shared" si="15"/>
        <v>2</v>
      </c>
      <c r="AM64" s="332">
        <v>1</v>
      </c>
      <c r="AN64" s="332">
        <v>22</v>
      </c>
      <c r="AO64" s="332">
        <v>1</v>
      </c>
      <c r="AP64" s="332">
        <f t="shared" si="14"/>
        <v>24</v>
      </c>
      <c r="AR64" s="500" t="s">
        <v>501</v>
      </c>
    </row>
    <row r="65" spans="22:44">
      <c r="V65" s="502">
        <v>28</v>
      </c>
      <c r="AC65" s="332">
        <v>2528</v>
      </c>
      <c r="AD65" s="332">
        <v>-32</v>
      </c>
      <c r="AM65" s="332">
        <v>1</v>
      </c>
      <c r="AN65" s="332">
        <v>23</v>
      </c>
      <c r="AO65" s="332">
        <v>1</v>
      </c>
      <c r="AP65" s="332">
        <f t="shared" si="14"/>
        <v>25</v>
      </c>
      <c r="AR65" s="503" t="s">
        <v>502</v>
      </c>
    </row>
    <row r="75" spans="22:44">
      <c r="W75" s="313"/>
      <c r="X75" s="313"/>
      <c r="Y75" s="313"/>
      <c r="Z75" s="313"/>
      <c r="AA75" s="313"/>
      <c r="AB75" s="313"/>
      <c r="AC75" s="313"/>
      <c r="AD75" s="313"/>
      <c r="AE75" s="313"/>
      <c r="AF75" s="313"/>
      <c r="AG75" s="313"/>
    </row>
    <row r="76" spans="22:44">
      <c r="W76" s="313"/>
      <c r="X76" s="504" t="s">
        <v>540</v>
      </c>
      <c r="Y76" s="504"/>
      <c r="Z76" s="504"/>
      <c r="AA76" s="504"/>
      <c r="AB76" s="504"/>
      <c r="AC76" s="504"/>
      <c r="AD76" s="504"/>
      <c r="AE76" s="504"/>
      <c r="AF76" s="504"/>
      <c r="AG76" s="504"/>
    </row>
    <row r="77" spans="22:44">
      <c r="W77" s="313"/>
      <c r="X77" s="313"/>
      <c r="Y77" s="313"/>
      <c r="Z77" s="313"/>
      <c r="AA77" s="313"/>
      <c r="AB77" s="313"/>
      <c r="AC77" s="313"/>
      <c r="AD77" s="313"/>
      <c r="AE77" s="313"/>
      <c r="AF77" s="313"/>
      <c r="AG77" s="313"/>
    </row>
    <row r="78" spans="22:44">
      <c r="W78" s="313"/>
      <c r="X78" s="313"/>
      <c r="Y78" s="313"/>
      <c r="Z78" s="313"/>
      <c r="AA78" s="313"/>
      <c r="AB78" s="313"/>
      <c r="AC78" s="313"/>
      <c r="AD78" s="313"/>
      <c r="AE78" s="313"/>
      <c r="AF78" s="313"/>
      <c r="AG78" s="313"/>
    </row>
    <row r="79" spans="22:44">
      <c r="W79" s="313"/>
      <c r="X79" s="313"/>
      <c r="Y79" s="313"/>
      <c r="Z79" s="313"/>
      <c r="AA79" s="313"/>
      <c r="AB79" s="313"/>
      <c r="AC79" s="313"/>
      <c r="AD79" s="313"/>
      <c r="AE79" s="313"/>
      <c r="AF79" s="313"/>
      <c r="AG79" s="313"/>
    </row>
    <row r="80" spans="22:44">
      <c r="W80" s="313"/>
      <c r="X80" s="313"/>
      <c r="Y80" s="313"/>
      <c r="Z80" s="313"/>
      <c r="AA80" s="313"/>
      <c r="AB80" s="313"/>
      <c r="AC80" s="313"/>
      <c r="AD80" s="313"/>
      <c r="AE80" s="313"/>
      <c r="AF80" s="313"/>
      <c r="AG80" s="313"/>
    </row>
    <row r="81" spans="23:50">
      <c r="W81" s="313"/>
      <c r="X81" s="313"/>
      <c r="Y81" s="313"/>
      <c r="Z81" s="313"/>
      <c r="AA81" s="313"/>
      <c r="AB81" s="313"/>
      <c r="AC81" s="313"/>
      <c r="AD81" s="313"/>
      <c r="AE81" s="313"/>
      <c r="AF81" s="313"/>
      <c r="AG81" s="313"/>
    </row>
    <row r="82" spans="23:50">
      <c r="W82" s="313"/>
      <c r="X82" s="313"/>
      <c r="Y82" s="313"/>
      <c r="Z82" s="313"/>
      <c r="AA82" s="313"/>
      <c r="AB82" s="313"/>
      <c r="AC82" s="313"/>
      <c r="AD82" s="313"/>
      <c r="AE82" s="313"/>
      <c r="AF82" s="313"/>
      <c r="AG82" s="313"/>
    </row>
    <row r="83" spans="23:50">
      <c r="W83" s="313"/>
      <c r="X83" s="313"/>
      <c r="Y83" s="313"/>
      <c r="Z83" s="313"/>
      <c r="AA83" s="313"/>
      <c r="AB83" s="313"/>
      <c r="AC83" s="313"/>
      <c r="AD83" s="313"/>
      <c r="AE83" s="313"/>
      <c r="AF83" s="313"/>
      <c r="AG83" s="313"/>
    </row>
    <row r="84" spans="23:50">
      <c r="W84" s="313"/>
      <c r="X84" s="313"/>
      <c r="Y84" s="313"/>
      <c r="Z84" s="313"/>
      <c r="AA84" s="313"/>
      <c r="AB84" s="313"/>
      <c r="AC84" s="313"/>
      <c r="AD84" s="313"/>
      <c r="AE84" s="313"/>
      <c r="AF84" s="313"/>
      <c r="AG84" s="313"/>
    </row>
    <row r="85" spans="23:50">
      <c r="W85" s="313"/>
      <c r="X85" s="313"/>
      <c r="Y85" s="313"/>
      <c r="Z85" s="313"/>
      <c r="AA85" s="313"/>
      <c r="AB85" s="313"/>
      <c r="AC85" s="313"/>
      <c r="AD85" s="313"/>
      <c r="AE85" s="313"/>
      <c r="AF85" s="313"/>
      <c r="AG85" s="313"/>
    </row>
    <row r="86" spans="23:50">
      <c r="W86" s="313"/>
      <c r="X86" s="313"/>
      <c r="Y86" s="313"/>
      <c r="Z86" s="313"/>
      <c r="AA86" s="313"/>
      <c r="AB86" s="313"/>
      <c r="AC86" s="313"/>
      <c r="AD86" s="313"/>
      <c r="AE86" s="313"/>
      <c r="AF86" s="313"/>
      <c r="AG86" s="313"/>
    </row>
    <row r="87" spans="23:50">
      <c r="W87" s="313"/>
      <c r="X87" s="313"/>
      <c r="Y87" s="313"/>
      <c r="Z87" s="313"/>
      <c r="AA87" s="313"/>
      <c r="AB87" s="313"/>
      <c r="AC87" s="313"/>
      <c r="AD87" s="313"/>
      <c r="AE87" s="313"/>
      <c r="AF87" s="313"/>
      <c r="AG87" s="313"/>
    </row>
    <row r="88" spans="23:50">
      <c r="W88" s="313"/>
      <c r="X88" s="313"/>
      <c r="Y88" s="313"/>
      <c r="Z88" s="313"/>
      <c r="AA88" s="313"/>
      <c r="AB88" s="313"/>
      <c r="AC88" s="313"/>
      <c r="AD88" s="313"/>
      <c r="AE88" s="313"/>
      <c r="AF88" s="313"/>
      <c r="AG88" s="313"/>
    </row>
    <row r="89" spans="23:50">
      <c r="W89" s="313"/>
      <c r="X89" s="313"/>
      <c r="Y89" s="313"/>
      <c r="Z89" s="313"/>
      <c r="AA89" s="313"/>
      <c r="AB89" s="313"/>
      <c r="AC89" s="313"/>
      <c r="AD89" s="313"/>
      <c r="AE89" s="313"/>
      <c r="AF89" s="313"/>
      <c r="AG89" s="313"/>
    </row>
    <row r="90" spans="23:50">
      <c r="W90" s="313"/>
      <c r="X90" s="313"/>
      <c r="Y90" s="313"/>
      <c r="Z90" s="313"/>
      <c r="AA90" s="313"/>
      <c r="AB90" s="313"/>
      <c r="AC90" s="313"/>
      <c r="AD90" s="313"/>
      <c r="AE90" s="313"/>
      <c r="AF90" s="313"/>
      <c r="AG90" s="313"/>
    </row>
    <row r="91" spans="23:50">
      <c r="W91" s="313"/>
      <c r="X91" s="313"/>
      <c r="Y91" s="313"/>
      <c r="Z91" s="313"/>
      <c r="AA91" s="313"/>
      <c r="AB91" s="313"/>
      <c r="AC91" s="313"/>
      <c r="AD91" s="313"/>
      <c r="AE91" s="313"/>
      <c r="AF91" s="313"/>
      <c r="AG91" s="313"/>
    </row>
    <row r="92" spans="23:50">
      <c r="W92" s="313"/>
      <c r="X92" s="313"/>
      <c r="Y92" s="313"/>
      <c r="Z92" s="313"/>
      <c r="AA92" s="313"/>
      <c r="AB92" s="313"/>
      <c r="AC92" s="313"/>
      <c r="AD92" s="313"/>
      <c r="AE92" s="313"/>
      <c r="AF92" s="313"/>
      <c r="AG92" s="313"/>
    </row>
    <row r="93" spans="23:50">
      <c r="W93" s="313"/>
      <c r="X93" s="313"/>
      <c r="Y93" s="313"/>
      <c r="Z93" s="313"/>
      <c r="AA93" s="313"/>
      <c r="AB93" s="313"/>
      <c r="AC93" s="313"/>
      <c r="AD93" s="313"/>
      <c r="AE93" s="313"/>
      <c r="AF93" s="313"/>
      <c r="AG93" s="313"/>
    </row>
    <row r="94" spans="23:50">
      <c r="W94" s="313"/>
      <c r="X94" s="313"/>
      <c r="Y94" s="313"/>
      <c r="Z94" s="313"/>
      <c r="AA94" s="313"/>
      <c r="AB94" s="313"/>
      <c r="AC94" s="313"/>
      <c r="AD94" s="313"/>
      <c r="AE94" s="313"/>
      <c r="AF94" s="313"/>
      <c r="AG94" s="313"/>
    </row>
    <row r="95" spans="23:50">
      <c r="W95" s="313"/>
      <c r="X95" s="313"/>
      <c r="Y95" s="313"/>
      <c r="Z95" s="313"/>
      <c r="AA95" s="313"/>
      <c r="AB95" s="313"/>
      <c r="AC95" s="313"/>
      <c r="AD95" s="313"/>
      <c r="AE95" s="313"/>
      <c r="AF95" s="313"/>
      <c r="AG95" s="313"/>
    </row>
    <row r="96" spans="23:50" ht="14.25">
      <c r="W96" s="313"/>
      <c r="X96" s="313"/>
      <c r="Y96" s="313"/>
      <c r="Z96" s="313"/>
      <c r="AA96" s="313"/>
      <c r="AB96" s="313"/>
      <c r="AC96" s="313"/>
      <c r="AD96" s="313"/>
      <c r="AE96" s="313"/>
      <c r="AF96" s="313"/>
      <c r="AG96" s="313"/>
      <c r="AX96" s="505" t="s">
        <v>503</v>
      </c>
    </row>
    <row r="97" spans="22:62">
      <c r="W97" s="313"/>
      <c r="X97" s="313"/>
      <c r="Y97" s="313"/>
      <c r="Z97" s="313"/>
      <c r="AA97" s="313"/>
      <c r="AB97" s="313"/>
      <c r="AC97" s="313"/>
      <c r="AD97" s="313"/>
      <c r="AE97" s="313"/>
      <c r="AF97" s="313"/>
      <c r="AG97" s="313"/>
    </row>
    <row r="98" spans="22:62">
      <c r="W98" s="313"/>
      <c r="X98" s="313"/>
      <c r="Y98" s="313"/>
      <c r="Z98" s="313"/>
      <c r="AA98" s="313"/>
      <c r="AB98" s="313"/>
      <c r="AC98" s="313"/>
      <c r="AD98" s="313"/>
      <c r="AE98" s="313"/>
      <c r="AF98" s="313"/>
      <c r="AG98" s="313"/>
      <c r="AX98" s="502" t="s">
        <v>373</v>
      </c>
      <c r="AY98" s="332" t="s">
        <v>504</v>
      </c>
      <c r="BA98" s="332" t="s">
        <v>505</v>
      </c>
      <c r="BC98" s="332" t="s">
        <v>506</v>
      </c>
      <c r="BE98" s="332" t="s">
        <v>507</v>
      </c>
      <c r="BG98" s="332" t="s">
        <v>508</v>
      </c>
    </row>
    <row r="99" spans="22:62">
      <c r="W99" s="313"/>
      <c r="X99" s="313"/>
      <c r="Y99" s="313"/>
      <c r="Z99" s="313"/>
      <c r="AA99" s="313"/>
      <c r="AB99" s="313"/>
      <c r="AC99" s="313"/>
      <c r="AD99" s="313"/>
      <c r="AE99" s="313"/>
      <c r="AF99" s="313"/>
      <c r="AG99" s="313"/>
      <c r="AZ99" s="332" t="s">
        <v>376</v>
      </c>
      <c r="BB99" s="332" t="s">
        <v>376</v>
      </c>
      <c r="BD99" s="332" t="s">
        <v>376</v>
      </c>
      <c r="BF99" s="332" t="s">
        <v>376</v>
      </c>
    </row>
    <row r="100" spans="22:62">
      <c r="W100" s="313"/>
      <c r="X100" s="313"/>
      <c r="Y100" s="313"/>
      <c r="Z100" s="313"/>
      <c r="AA100" s="313"/>
      <c r="AB100" s="313"/>
      <c r="AC100" s="313"/>
      <c r="AD100" s="313"/>
      <c r="AE100" s="313"/>
      <c r="AF100" s="313"/>
      <c r="AG100" s="313"/>
      <c r="AX100" s="502">
        <v>5</v>
      </c>
      <c r="AY100" s="502">
        <f t="shared" ref="AY100:AY111" si="16">BA100+BC100+BE100</f>
        <v>1489</v>
      </c>
      <c r="BA100" s="332">
        <v>561</v>
      </c>
      <c r="BC100" s="332">
        <v>407</v>
      </c>
      <c r="BE100" s="332">
        <v>521</v>
      </c>
    </row>
    <row r="101" spans="22:62">
      <c r="W101" s="313"/>
      <c r="X101" s="313"/>
      <c r="Y101" s="313"/>
      <c r="Z101" s="313"/>
      <c r="AA101" s="313"/>
      <c r="AB101" s="313"/>
      <c r="AC101" s="313"/>
      <c r="AD101" s="313"/>
      <c r="AE101" s="313"/>
      <c r="AF101" s="313"/>
      <c r="AG101" s="313"/>
      <c r="AX101" s="502" t="s">
        <v>509</v>
      </c>
      <c r="AY101" s="506">
        <f t="shared" si="16"/>
        <v>1505</v>
      </c>
      <c r="AZ101" s="507">
        <f t="shared" ref="AZ101:AZ111" si="17">AY101-AY100</f>
        <v>16</v>
      </c>
      <c r="BA101" s="507">
        <v>542</v>
      </c>
      <c r="BB101" s="507">
        <f t="shared" ref="BB101:BB111" si="18">BA101-BA100</f>
        <v>-19</v>
      </c>
      <c r="BC101" s="507">
        <v>392</v>
      </c>
      <c r="BD101" s="507">
        <f t="shared" ref="BD101:BD111" si="19">BC101-BC100</f>
        <v>-15</v>
      </c>
      <c r="BE101" s="507">
        <v>571</v>
      </c>
      <c r="BF101" s="507">
        <f t="shared" ref="BF101:BF111" si="20">BE101-BE100</f>
        <v>50</v>
      </c>
    </row>
    <row r="102" spans="22:62">
      <c r="W102" s="313"/>
      <c r="X102" s="313"/>
      <c r="Y102" s="313"/>
      <c r="Z102" s="313"/>
      <c r="AA102" s="313"/>
      <c r="AB102" s="313"/>
      <c r="AC102" s="313"/>
      <c r="AD102" s="313"/>
      <c r="AE102" s="313"/>
      <c r="AF102" s="313"/>
      <c r="AG102" s="313"/>
      <c r="AX102" s="502">
        <v>7</v>
      </c>
      <c r="AY102" s="506">
        <f t="shared" si="16"/>
        <v>1502</v>
      </c>
      <c r="AZ102" s="507">
        <f t="shared" si="17"/>
        <v>-3</v>
      </c>
      <c r="BA102" s="507">
        <v>516</v>
      </c>
      <c r="BB102" s="507">
        <f t="shared" si="18"/>
        <v>-26</v>
      </c>
      <c r="BC102" s="507">
        <v>368</v>
      </c>
      <c r="BD102" s="507">
        <f t="shared" si="19"/>
        <v>-24</v>
      </c>
      <c r="BE102" s="507">
        <v>618</v>
      </c>
      <c r="BF102" s="507">
        <f t="shared" si="20"/>
        <v>47</v>
      </c>
    </row>
    <row r="103" spans="22:62">
      <c r="W103" s="313"/>
      <c r="X103" s="313"/>
      <c r="Y103" s="313"/>
      <c r="Z103" s="313"/>
      <c r="AA103" s="313"/>
      <c r="AB103" s="313"/>
      <c r="AC103" s="313"/>
      <c r="AD103" s="313"/>
      <c r="AE103" s="313"/>
      <c r="AF103" s="313"/>
      <c r="AG103" s="313"/>
      <c r="AX103" s="502">
        <v>8</v>
      </c>
      <c r="AY103" s="506">
        <f t="shared" si="16"/>
        <v>1512</v>
      </c>
      <c r="AZ103" s="507">
        <f t="shared" si="17"/>
        <v>10</v>
      </c>
      <c r="BA103" s="507">
        <v>494</v>
      </c>
      <c r="BB103" s="507">
        <f t="shared" si="18"/>
        <v>-22</v>
      </c>
      <c r="BC103" s="507">
        <v>380</v>
      </c>
      <c r="BD103" s="507">
        <f t="shared" si="19"/>
        <v>12</v>
      </c>
      <c r="BE103" s="507">
        <v>638</v>
      </c>
      <c r="BF103" s="507">
        <f t="shared" si="20"/>
        <v>20</v>
      </c>
    </row>
    <row r="104" spans="22:62">
      <c r="W104" s="313"/>
      <c r="X104" s="313"/>
      <c r="Y104" s="313"/>
      <c r="Z104" s="313"/>
      <c r="AA104" s="313"/>
      <c r="AB104" s="313"/>
      <c r="AC104" s="313"/>
      <c r="AD104" s="313"/>
      <c r="AE104" s="313"/>
      <c r="AF104" s="313"/>
      <c r="AG104" s="313"/>
      <c r="AX104" s="502">
        <v>9</v>
      </c>
      <c r="AY104" s="506">
        <f t="shared" si="16"/>
        <v>1484</v>
      </c>
      <c r="AZ104" s="507">
        <f t="shared" si="17"/>
        <v>-28</v>
      </c>
      <c r="BA104" s="507">
        <v>459</v>
      </c>
      <c r="BB104" s="507">
        <f t="shared" si="18"/>
        <v>-35</v>
      </c>
      <c r="BC104" s="507">
        <v>375</v>
      </c>
      <c r="BD104" s="507">
        <f t="shared" si="19"/>
        <v>-5</v>
      </c>
      <c r="BE104" s="507">
        <v>650</v>
      </c>
      <c r="BF104" s="507">
        <f t="shared" si="20"/>
        <v>12</v>
      </c>
    </row>
    <row r="105" spans="22:62">
      <c r="W105" s="313"/>
      <c r="X105" s="313"/>
      <c r="Y105" s="411"/>
      <c r="Z105" s="411"/>
      <c r="AA105" s="411"/>
      <c r="AB105" s="411"/>
      <c r="AC105" s="411"/>
      <c r="AD105" s="411"/>
      <c r="AE105" s="411"/>
      <c r="AF105" s="411"/>
      <c r="AG105" s="411"/>
      <c r="AX105" s="502">
        <v>10</v>
      </c>
      <c r="AY105" s="506">
        <f t="shared" si="16"/>
        <v>1515</v>
      </c>
      <c r="AZ105" s="507">
        <f t="shared" si="17"/>
        <v>31</v>
      </c>
      <c r="BA105" s="507">
        <v>459</v>
      </c>
      <c r="BB105" s="507">
        <f t="shared" si="18"/>
        <v>0</v>
      </c>
      <c r="BC105" s="507">
        <v>369</v>
      </c>
      <c r="BD105" s="507">
        <f t="shared" si="19"/>
        <v>-6</v>
      </c>
      <c r="BE105" s="507">
        <v>687</v>
      </c>
      <c r="BF105" s="507">
        <f t="shared" si="20"/>
        <v>37</v>
      </c>
    </row>
    <row r="106" spans="22:62">
      <c r="AX106" s="502">
        <v>11</v>
      </c>
      <c r="AY106" s="506">
        <f t="shared" si="16"/>
        <v>1564</v>
      </c>
      <c r="AZ106" s="507">
        <f t="shared" si="17"/>
        <v>49</v>
      </c>
      <c r="BA106" s="507">
        <v>470</v>
      </c>
      <c r="BB106" s="507">
        <f t="shared" si="18"/>
        <v>11</v>
      </c>
      <c r="BC106" s="507">
        <v>348</v>
      </c>
      <c r="BD106" s="507">
        <f t="shared" si="19"/>
        <v>-21</v>
      </c>
      <c r="BE106" s="507">
        <v>746</v>
      </c>
      <c r="BF106" s="507">
        <f t="shared" si="20"/>
        <v>59</v>
      </c>
    </row>
    <row r="107" spans="22:62">
      <c r="AX107" s="502">
        <v>12</v>
      </c>
      <c r="AY107" s="506">
        <f t="shared" si="16"/>
        <v>1586</v>
      </c>
      <c r="AZ107" s="507">
        <f t="shared" si="17"/>
        <v>22</v>
      </c>
      <c r="BA107" s="507">
        <v>450</v>
      </c>
      <c r="BB107" s="507">
        <f t="shared" si="18"/>
        <v>-20</v>
      </c>
      <c r="BC107" s="507">
        <v>350</v>
      </c>
      <c r="BD107" s="507">
        <f t="shared" si="19"/>
        <v>2</v>
      </c>
      <c r="BE107" s="507">
        <v>786</v>
      </c>
      <c r="BF107" s="507">
        <f t="shared" si="20"/>
        <v>40</v>
      </c>
    </row>
    <row r="108" spans="22:62">
      <c r="AX108" s="502">
        <v>13</v>
      </c>
      <c r="AY108" s="506">
        <f t="shared" si="16"/>
        <v>1622</v>
      </c>
      <c r="AZ108" s="507">
        <f t="shared" si="17"/>
        <v>36</v>
      </c>
      <c r="BA108" s="507">
        <v>453</v>
      </c>
      <c r="BB108" s="507">
        <f t="shared" si="18"/>
        <v>3</v>
      </c>
      <c r="BC108" s="507">
        <v>350</v>
      </c>
      <c r="BD108" s="507">
        <f t="shared" si="19"/>
        <v>0</v>
      </c>
      <c r="BE108" s="507">
        <v>819</v>
      </c>
      <c r="BF108" s="507">
        <f t="shared" si="20"/>
        <v>33</v>
      </c>
      <c r="BG108" s="332" t="s">
        <v>510</v>
      </c>
    </row>
    <row r="109" spans="22:62">
      <c r="AX109" s="502">
        <v>14</v>
      </c>
      <c r="AY109" s="506">
        <f t="shared" si="16"/>
        <v>1657</v>
      </c>
      <c r="AZ109" s="507">
        <f t="shared" si="17"/>
        <v>35</v>
      </c>
      <c r="BA109" s="507">
        <v>453</v>
      </c>
      <c r="BB109" s="507">
        <f t="shared" si="18"/>
        <v>0</v>
      </c>
      <c r="BC109" s="507">
        <v>355</v>
      </c>
      <c r="BD109" s="507">
        <f t="shared" si="19"/>
        <v>5</v>
      </c>
      <c r="BE109" s="507">
        <v>849</v>
      </c>
      <c r="BF109" s="507">
        <f t="shared" si="20"/>
        <v>30</v>
      </c>
    </row>
    <row r="110" spans="22:62">
      <c r="AX110" s="502">
        <v>15</v>
      </c>
      <c r="AY110" s="506">
        <f t="shared" si="16"/>
        <v>1722</v>
      </c>
      <c r="AZ110" s="507">
        <f t="shared" si="17"/>
        <v>65</v>
      </c>
      <c r="BA110" s="507">
        <v>475</v>
      </c>
      <c r="BB110" s="507">
        <f t="shared" si="18"/>
        <v>22</v>
      </c>
      <c r="BC110" s="507">
        <v>341</v>
      </c>
      <c r="BD110" s="507">
        <f t="shared" si="19"/>
        <v>-14</v>
      </c>
      <c r="BE110" s="507">
        <v>906</v>
      </c>
      <c r="BF110" s="507">
        <f t="shared" si="20"/>
        <v>57</v>
      </c>
      <c r="BG110" s="332" t="s">
        <v>511</v>
      </c>
    </row>
    <row r="111" spans="22:62">
      <c r="AX111" s="502">
        <v>16</v>
      </c>
      <c r="AY111" s="506">
        <f t="shared" si="16"/>
        <v>1728</v>
      </c>
      <c r="AZ111" s="507">
        <f t="shared" si="17"/>
        <v>6</v>
      </c>
      <c r="BA111" s="507">
        <v>478</v>
      </c>
      <c r="BB111" s="507">
        <f t="shared" si="18"/>
        <v>3</v>
      </c>
      <c r="BC111" s="507">
        <v>346</v>
      </c>
      <c r="BD111" s="507">
        <f t="shared" si="19"/>
        <v>5</v>
      </c>
      <c r="BE111" s="507">
        <v>904</v>
      </c>
      <c r="BF111" s="507">
        <f t="shared" si="20"/>
        <v>-2</v>
      </c>
      <c r="BG111" s="332" t="s">
        <v>512</v>
      </c>
    </row>
    <row r="112" spans="22:62">
      <c r="V112" s="508"/>
      <c r="W112" s="334"/>
      <c r="X112" s="334"/>
      <c r="Y112" s="334"/>
      <c r="Z112" s="334"/>
      <c r="AA112" s="334"/>
      <c r="AB112" s="334"/>
      <c r="AC112" s="334"/>
      <c r="AD112" s="334"/>
      <c r="AE112" s="334"/>
      <c r="AF112" s="334"/>
      <c r="AG112" s="334"/>
      <c r="AH112" s="334"/>
      <c r="AI112" s="334"/>
      <c r="AJ112" s="334"/>
      <c r="AK112" s="334"/>
      <c r="AL112" s="334"/>
      <c r="AM112" s="334"/>
      <c r="AN112" s="334"/>
      <c r="AO112" s="334"/>
      <c r="AP112" s="334"/>
      <c r="AQ112" s="334"/>
      <c r="AR112" s="334"/>
      <c r="AS112" s="334"/>
      <c r="AT112" s="334"/>
      <c r="AU112" s="334"/>
      <c r="AV112" s="334"/>
      <c r="AW112" s="334"/>
      <c r="AX112" s="509" t="s">
        <v>513</v>
      </c>
      <c r="AY112" s="510">
        <f>AY111-AY101</f>
        <v>223</v>
      </c>
      <c r="AZ112" s="510"/>
      <c r="BA112" s="510">
        <f>BA111-BA101</f>
        <v>-64</v>
      </c>
      <c r="BB112" s="510"/>
      <c r="BC112" s="510">
        <f>BC111-BC101</f>
        <v>-46</v>
      </c>
      <c r="BD112" s="510"/>
      <c r="BE112" s="510">
        <f>BE111-BE101</f>
        <v>333</v>
      </c>
      <c r="BF112" s="510"/>
      <c r="BG112" s="334"/>
      <c r="BH112" s="334"/>
      <c r="BI112" s="334"/>
      <c r="BJ112" s="334"/>
    </row>
    <row r="114" spans="50:54">
      <c r="AX114" s="332" t="s">
        <v>514</v>
      </c>
      <c r="AY114" s="332" t="s">
        <v>515</v>
      </c>
    </row>
    <row r="115" spans="50:54">
      <c r="AY115" s="332" t="s">
        <v>516</v>
      </c>
    </row>
    <row r="116" spans="50:54">
      <c r="AY116" s="332" t="s">
        <v>517</v>
      </c>
    </row>
    <row r="118" spans="50:54">
      <c r="AY118" s="332" t="s">
        <v>518</v>
      </c>
    </row>
    <row r="119" spans="50:54">
      <c r="AY119" s="332" t="s">
        <v>519</v>
      </c>
    </row>
    <row r="120" spans="50:54">
      <c r="AY120" s="332" t="s">
        <v>520</v>
      </c>
    </row>
    <row r="121" spans="50:54">
      <c r="AY121" s="332" t="s">
        <v>521</v>
      </c>
    </row>
    <row r="124" spans="50:54">
      <c r="AZ124" s="332" t="s">
        <v>522</v>
      </c>
    </row>
    <row r="126" spans="50:54">
      <c r="BA126" s="502" t="s">
        <v>523</v>
      </c>
      <c r="BB126" s="502" t="s">
        <v>376</v>
      </c>
    </row>
    <row r="127" spans="50:54">
      <c r="AZ127" s="332" t="s">
        <v>524</v>
      </c>
      <c r="BA127" s="511">
        <v>10951</v>
      </c>
      <c r="BB127" s="506"/>
    </row>
    <row r="128" spans="50:54">
      <c r="AZ128" s="332" t="s">
        <v>525</v>
      </c>
      <c r="BA128" s="507">
        <v>11067</v>
      </c>
      <c r="BB128" s="507">
        <f t="shared" ref="BB128:BB142" si="21">BA128-BA127</f>
        <v>116</v>
      </c>
    </row>
    <row r="129" spans="52:54">
      <c r="AZ129" s="332" t="s">
        <v>526</v>
      </c>
      <c r="BA129" s="507">
        <v>11135</v>
      </c>
      <c r="BB129" s="507">
        <f t="shared" si="21"/>
        <v>68</v>
      </c>
    </row>
    <row r="130" spans="52:54">
      <c r="AZ130" s="332" t="s">
        <v>527</v>
      </c>
      <c r="BA130" s="507">
        <v>11097</v>
      </c>
      <c r="BB130" s="507">
        <f t="shared" si="21"/>
        <v>-38</v>
      </c>
    </row>
    <row r="131" spans="52:54">
      <c r="AZ131" s="332" t="s">
        <v>528</v>
      </c>
      <c r="BA131" s="507">
        <v>10983</v>
      </c>
      <c r="BB131" s="507">
        <f t="shared" si="21"/>
        <v>-114</v>
      </c>
    </row>
    <row r="132" spans="52:54">
      <c r="AZ132" s="332" t="s">
        <v>529</v>
      </c>
      <c r="BA132" s="507">
        <v>10859</v>
      </c>
      <c r="BB132" s="507">
        <f t="shared" si="21"/>
        <v>-124</v>
      </c>
    </row>
    <row r="133" spans="52:54">
      <c r="AZ133" s="332" t="s">
        <v>530</v>
      </c>
      <c r="BA133" s="507">
        <v>10778</v>
      </c>
      <c r="BB133" s="507">
        <f t="shared" si="21"/>
        <v>-81</v>
      </c>
    </row>
    <row r="134" spans="52:54">
      <c r="AZ134" s="332" t="s">
        <v>531</v>
      </c>
      <c r="BA134" s="507">
        <v>10688</v>
      </c>
      <c r="BB134" s="507">
        <f t="shared" si="21"/>
        <v>-90</v>
      </c>
    </row>
    <row r="135" spans="52:54">
      <c r="AZ135" s="332" t="s">
        <v>532</v>
      </c>
      <c r="BA135" s="507">
        <v>10534</v>
      </c>
      <c r="BB135" s="507">
        <f t="shared" si="21"/>
        <v>-154</v>
      </c>
    </row>
    <row r="136" spans="52:54">
      <c r="AZ136" s="332" t="s">
        <v>533</v>
      </c>
      <c r="BA136" s="507">
        <v>10449</v>
      </c>
      <c r="BB136" s="507">
        <f t="shared" si="21"/>
        <v>-85</v>
      </c>
    </row>
    <row r="137" spans="52:54">
      <c r="AZ137" s="332" t="s">
        <v>534</v>
      </c>
      <c r="BA137" s="507">
        <v>10346</v>
      </c>
      <c r="BB137" s="507">
        <f t="shared" si="21"/>
        <v>-103</v>
      </c>
    </row>
    <row r="138" spans="52:54">
      <c r="AZ138" s="332" t="s">
        <v>535</v>
      </c>
      <c r="BA138" s="507">
        <v>10233</v>
      </c>
      <c r="BB138" s="507">
        <f t="shared" si="21"/>
        <v>-113</v>
      </c>
    </row>
    <row r="139" spans="52:54">
      <c r="AZ139" s="332" t="s">
        <v>536</v>
      </c>
      <c r="BA139" s="507">
        <v>10140</v>
      </c>
      <c r="BB139" s="507">
        <f t="shared" si="21"/>
        <v>-93</v>
      </c>
    </row>
    <row r="140" spans="52:54">
      <c r="AZ140" s="332" t="s">
        <v>537</v>
      </c>
      <c r="BA140" s="507">
        <v>10028</v>
      </c>
      <c r="BB140" s="507">
        <f t="shared" si="21"/>
        <v>-112</v>
      </c>
    </row>
    <row r="141" spans="52:54">
      <c r="AZ141" s="332" t="s">
        <v>538</v>
      </c>
      <c r="BA141" s="507">
        <v>9930</v>
      </c>
      <c r="BB141" s="507">
        <f t="shared" si="21"/>
        <v>-98</v>
      </c>
    </row>
    <row r="142" spans="52:54">
      <c r="AZ142" s="332" t="s">
        <v>539</v>
      </c>
      <c r="BA142" s="507">
        <v>10068</v>
      </c>
      <c r="BB142" s="507">
        <f t="shared" si="21"/>
        <v>138</v>
      </c>
    </row>
    <row r="143" spans="52:54">
      <c r="BA143" s="510"/>
      <c r="BB143" s="510"/>
    </row>
  </sheetData>
  <mergeCells count="3">
    <mergeCell ref="X1:AE1"/>
    <mergeCell ref="B2:N2"/>
    <mergeCell ref="X76:AG76"/>
  </mergeCells>
  <phoneticPr fontId="2"/>
  <pageMargins left="0.7" right="0.7" top="0.75" bottom="0.75" header="0.3" footer="0.3"/>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W158"/>
  <sheetViews>
    <sheetView showGridLines="0" zoomScaleNormal="100" zoomScaleSheetLayoutView="100" zoomScalePageLayoutView="80" workbookViewId="0">
      <selection activeCell="A2" sqref="A2"/>
    </sheetView>
  </sheetViews>
  <sheetFormatPr defaultColWidth="9" defaultRowHeight="13.5"/>
  <cols>
    <col min="1" max="1" width="9" style="17"/>
    <col min="2" max="2" width="4.375" style="17" customWidth="1"/>
    <col min="3" max="3" width="7.875" style="17" customWidth="1"/>
    <col min="4" max="4" width="8.75" style="17" customWidth="1"/>
    <col min="5" max="5" width="8.625" style="17" customWidth="1"/>
    <col min="6" max="6" width="8.375" style="17" customWidth="1"/>
    <col min="7" max="7" width="10.625" style="17" customWidth="1"/>
    <col min="8" max="8" width="8.25" style="17" customWidth="1"/>
    <col min="9" max="9" width="8.625" style="17" customWidth="1"/>
    <col min="10" max="10" width="8.375" style="17" customWidth="1"/>
    <col min="11" max="11" width="8" style="17" customWidth="1"/>
    <col min="12" max="12" width="8.75" style="17" customWidth="1"/>
    <col min="13" max="13" width="6.875" style="17" customWidth="1"/>
    <col min="14" max="14" width="8.625" style="17" customWidth="1"/>
    <col min="15" max="15" width="9" style="17"/>
    <col min="16" max="16" width="6.625" style="17" customWidth="1"/>
    <col min="17" max="17" width="4.125" style="17" customWidth="1"/>
    <col min="18" max="18" width="9" style="17"/>
    <col min="19" max="19" width="8.75" style="17" customWidth="1"/>
    <col min="20" max="20" width="8" style="17" customWidth="1"/>
    <col min="21" max="21" width="6.625" style="17" customWidth="1"/>
    <col min="22" max="23" width="7" style="17" customWidth="1"/>
    <col min="24" max="16384" width="9" style="17"/>
  </cols>
  <sheetData>
    <row r="1" spans="1:14" ht="25.5" customHeight="1">
      <c r="A1" s="122" t="s">
        <v>319</v>
      </c>
    </row>
    <row r="2" spans="1:14" ht="21" customHeight="1">
      <c r="A2" s="23"/>
    </row>
    <row r="3" spans="1:14" s="25" customFormat="1" ht="41.25" customHeight="1">
      <c r="A3" s="444" t="s">
        <v>266</v>
      </c>
      <c r="B3" s="444"/>
      <c r="C3" s="444"/>
      <c r="D3" s="444"/>
      <c r="E3" s="444"/>
      <c r="F3" s="444"/>
      <c r="G3" s="444"/>
      <c r="H3" s="444"/>
      <c r="I3" s="444"/>
      <c r="J3" s="444"/>
      <c r="K3" s="444"/>
      <c r="L3" s="444"/>
      <c r="M3" s="444"/>
      <c r="N3" s="444"/>
    </row>
    <row r="4" spans="1:14" s="25" customFormat="1" ht="30" customHeight="1">
      <c r="A4" s="445" t="s">
        <v>165</v>
      </c>
      <c r="B4" s="446"/>
      <c r="C4" s="451" t="s">
        <v>152</v>
      </c>
      <c r="D4" s="446"/>
      <c r="E4" s="451" t="s">
        <v>43</v>
      </c>
      <c r="F4" s="446"/>
      <c r="G4" s="451" t="s">
        <v>100</v>
      </c>
      <c r="H4" s="446"/>
      <c r="I4" s="451" t="s">
        <v>35</v>
      </c>
      <c r="J4" s="446"/>
      <c r="K4" s="451" t="s">
        <v>36</v>
      </c>
      <c r="L4" s="446"/>
      <c r="M4" s="451" t="s">
        <v>37</v>
      </c>
      <c r="N4" s="445"/>
    </row>
    <row r="5" spans="1:14" s="25" customFormat="1" ht="30" customHeight="1">
      <c r="A5" s="447"/>
      <c r="B5" s="448"/>
      <c r="C5" s="29"/>
      <c r="D5" s="30"/>
      <c r="E5" s="29"/>
      <c r="F5" s="31"/>
      <c r="G5" s="30"/>
      <c r="H5" s="30"/>
      <c r="I5" s="29"/>
      <c r="J5" s="31"/>
      <c r="K5" s="452" t="s">
        <v>159</v>
      </c>
      <c r="L5" s="453"/>
      <c r="M5" s="465" t="s">
        <v>101</v>
      </c>
      <c r="N5" s="447"/>
    </row>
    <row r="6" spans="1:14" s="25" customFormat="1" ht="22.5" customHeight="1">
      <c r="A6" s="447"/>
      <c r="B6" s="448"/>
      <c r="C6" s="29"/>
      <c r="D6" s="32" t="s">
        <v>45</v>
      </c>
      <c r="E6" s="29"/>
      <c r="F6" s="32" t="s">
        <v>45</v>
      </c>
      <c r="G6" s="30"/>
      <c r="H6" s="32" t="s">
        <v>45</v>
      </c>
      <c r="I6" s="29"/>
      <c r="J6" s="32" t="s">
        <v>45</v>
      </c>
      <c r="K6" s="29"/>
      <c r="L6" s="32" t="s">
        <v>45</v>
      </c>
      <c r="M6" s="30"/>
      <c r="N6" s="27" t="s">
        <v>45</v>
      </c>
    </row>
    <row r="7" spans="1:14" s="25" customFormat="1" ht="22.5" customHeight="1">
      <c r="A7" s="449"/>
      <c r="B7" s="450"/>
      <c r="C7" s="33"/>
      <c r="D7" s="34" t="s">
        <v>91</v>
      </c>
      <c r="E7" s="33"/>
      <c r="F7" s="34" t="s">
        <v>92</v>
      </c>
      <c r="G7" s="108"/>
      <c r="H7" s="34" t="s">
        <v>92</v>
      </c>
      <c r="I7" s="33"/>
      <c r="J7" s="34" t="s">
        <v>92</v>
      </c>
      <c r="K7" s="33"/>
      <c r="L7" s="34" t="s">
        <v>91</v>
      </c>
      <c r="M7" s="108"/>
      <c r="N7" s="35" t="s">
        <v>91</v>
      </c>
    </row>
    <row r="8" spans="1:14" s="25" customFormat="1" ht="24" customHeight="1">
      <c r="A8" s="30"/>
      <c r="B8" s="30"/>
      <c r="C8" s="36" t="s">
        <v>0</v>
      </c>
      <c r="D8" s="18" t="s">
        <v>0</v>
      </c>
      <c r="E8" s="18" t="s">
        <v>47</v>
      </c>
      <c r="F8" s="18" t="s">
        <v>48</v>
      </c>
      <c r="G8" s="18" t="s">
        <v>94</v>
      </c>
      <c r="H8" s="18" t="s">
        <v>48</v>
      </c>
      <c r="I8" s="18" t="s">
        <v>86</v>
      </c>
      <c r="J8" s="18" t="s">
        <v>48</v>
      </c>
      <c r="K8" s="18" t="s">
        <v>49</v>
      </c>
      <c r="L8" s="18" t="s">
        <v>49</v>
      </c>
      <c r="M8" s="18" t="s">
        <v>49</v>
      </c>
      <c r="N8" s="18" t="s">
        <v>49</v>
      </c>
    </row>
    <row r="9" spans="1:14" ht="24" customHeight="1">
      <c r="A9" s="9" t="s">
        <v>153</v>
      </c>
      <c r="B9" s="38">
        <v>23</v>
      </c>
      <c r="C9" s="29">
        <v>296</v>
      </c>
      <c r="D9" s="139">
        <v>-5</v>
      </c>
      <c r="E9" s="39">
        <v>1410</v>
      </c>
      <c r="F9" s="128">
        <v>-1.7421602787456445</v>
      </c>
      <c r="G9" s="39">
        <v>31142</v>
      </c>
      <c r="H9" s="110">
        <v>-2.8</v>
      </c>
      <c r="I9" s="39">
        <v>2311</v>
      </c>
      <c r="J9" s="130">
        <v>-0.6</v>
      </c>
      <c r="K9" s="9">
        <v>22.1</v>
      </c>
      <c r="L9" s="110">
        <v>-0.19999999999999929</v>
      </c>
      <c r="M9" s="140">
        <v>13.5</v>
      </c>
      <c r="N9" s="110">
        <v>-0.3</v>
      </c>
    </row>
    <row r="10" spans="1:14" ht="24" customHeight="1">
      <c r="A10" s="43"/>
      <c r="B10" s="38">
        <v>24</v>
      </c>
      <c r="C10" s="29">
        <v>290</v>
      </c>
      <c r="D10" s="139">
        <v>-6</v>
      </c>
      <c r="E10" s="39">
        <v>1418</v>
      </c>
      <c r="F10" s="128">
        <v>0.63829787234042545</v>
      </c>
      <c r="G10" s="39">
        <v>33070</v>
      </c>
      <c r="H10" s="110">
        <v>6.2</v>
      </c>
      <c r="I10" s="39">
        <v>2326</v>
      </c>
      <c r="J10" s="130">
        <v>0.7</v>
      </c>
      <c r="K10" s="9">
        <v>23.3</v>
      </c>
      <c r="L10" s="110">
        <v>1.1999999999999993</v>
      </c>
      <c r="M10" s="140">
        <v>14.2</v>
      </c>
      <c r="N10" s="110">
        <v>0.69999999999999929</v>
      </c>
    </row>
    <row r="11" spans="1:14" ht="24" customHeight="1">
      <c r="A11" s="43"/>
      <c r="B11" s="38">
        <v>25</v>
      </c>
      <c r="C11" s="29">
        <v>282</v>
      </c>
      <c r="D11" s="139">
        <v>-8</v>
      </c>
      <c r="E11" s="39">
        <v>1415</v>
      </c>
      <c r="F11" s="128">
        <v>-0.2</v>
      </c>
      <c r="G11" s="39">
        <v>33272</v>
      </c>
      <c r="H11" s="110">
        <v>0.6</v>
      </c>
      <c r="I11" s="39">
        <v>2394</v>
      </c>
      <c r="J11" s="128">
        <v>2.9</v>
      </c>
      <c r="K11" s="9">
        <v>23.5</v>
      </c>
      <c r="L11" s="110">
        <v>0.19999999999999929</v>
      </c>
      <c r="M11" s="140">
        <v>13.898078529657477</v>
      </c>
      <c r="N11" s="110">
        <v>-0.3</v>
      </c>
    </row>
    <row r="12" spans="1:14" ht="24" customHeight="1">
      <c r="A12" s="9"/>
      <c r="B12" s="38">
        <v>26</v>
      </c>
      <c r="C12" s="29">
        <v>280</v>
      </c>
      <c r="D12" s="139">
        <v>-2</v>
      </c>
      <c r="E12" s="39">
        <v>1424</v>
      </c>
      <c r="F12" s="128">
        <v>0.6</v>
      </c>
      <c r="G12" s="39">
        <v>33017</v>
      </c>
      <c r="H12" s="110">
        <v>-0.8</v>
      </c>
      <c r="I12" s="39">
        <v>2385</v>
      </c>
      <c r="J12" s="128">
        <v>-0.4</v>
      </c>
      <c r="K12" s="9">
        <v>23.2</v>
      </c>
      <c r="L12" s="110">
        <v>-0.30000000000000071</v>
      </c>
      <c r="M12" s="140">
        <v>13.8</v>
      </c>
      <c r="N12" s="238">
        <v>-9.807852965747621E-2</v>
      </c>
    </row>
    <row r="13" spans="1:14" ht="24" customHeight="1">
      <c r="A13" s="9"/>
      <c r="B13" s="38">
        <v>27</v>
      </c>
      <c r="C13" s="112">
        <v>262</v>
      </c>
      <c r="D13" s="141">
        <v>-18</v>
      </c>
      <c r="E13" s="118">
        <v>1354</v>
      </c>
      <c r="F13" s="110">
        <v>-4.9000000000000004</v>
      </c>
      <c r="G13" s="118">
        <v>30704</v>
      </c>
      <c r="H13" s="110">
        <v>-7</v>
      </c>
      <c r="I13" s="118">
        <v>2246</v>
      </c>
      <c r="J13" s="110">
        <v>-5.8</v>
      </c>
      <c r="K13" s="106">
        <v>22.7</v>
      </c>
      <c r="L13" s="1">
        <v>-0.5</v>
      </c>
      <c r="M13" s="138">
        <v>13.7</v>
      </c>
      <c r="N13" s="110">
        <v>-0.1</v>
      </c>
    </row>
    <row r="14" spans="1:14" ht="24" customHeight="1">
      <c r="A14" s="9"/>
      <c r="B14" s="38"/>
      <c r="C14" s="112"/>
      <c r="D14" s="119"/>
      <c r="E14" s="118"/>
      <c r="F14" s="119"/>
      <c r="G14" s="118"/>
      <c r="H14" s="11"/>
      <c r="I14" s="118"/>
      <c r="J14" s="119"/>
      <c r="K14" s="119"/>
      <c r="L14" s="11"/>
      <c r="M14" s="119"/>
      <c r="N14" s="11"/>
    </row>
    <row r="15" spans="1:14" ht="24" customHeight="1">
      <c r="A15" s="54"/>
      <c r="B15" s="242">
        <v>28</v>
      </c>
      <c r="C15" s="116">
        <f>SUM(C16:C18)</f>
        <v>254</v>
      </c>
      <c r="D15" s="214">
        <v>-8</v>
      </c>
      <c r="E15" s="142">
        <f>SUM(E16:E18)</f>
        <v>1346</v>
      </c>
      <c r="F15" s="117">
        <v>-0.6</v>
      </c>
      <c r="G15" s="142">
        <f>SUM(G16:G18)</f>
        <v>30646</v>
      </c>
      <c r="H15" s="117">
        <v>-0.2</v>
      </c>
      <c r="I15" s="142">
        <f>SUM(I16:I18)</f>
        <v>2252</v>
      </c>
      <c r="J15" s="117">
        <v>0.3</v>
      </c>
      <c r="K15" s="143">
        <f>ROUND(G15/E15,1)</f>
        <v>22.8</v>
      </c>
      <c r="L15" s="201">
        <v>0.1</v>
      </c>
      <c r="M15" s="215">
        <f>ROUND(G15/I15,1)</f>
        <v>13.6</v>
      </c>
      <c r="N15" s="117">
        <v>-0.1</v>
      </c>
    </row>
    <row r="16" spans="1:14" ht="24" customHeight="1">
      <c r="A16" s="9" t="s">
        <v>110</v>
      </c>
      <c r="B16" s="55" t="s">
        <v>111</v>
      </c>
      <c r="C16" s="112">
        <v>1</v>
      </c>
      <c r="D16" s="5" t="s">
        <v>177</v>
      </c>
      <c r="E16" s="119">
        <v>5</v>
      </c>
      <c r="F16" s="1" t="s">
        <v>177</v>
      </c>
      <c r="G16" s="118">
        <v>135</v>
      </c>
      <c r="H16" s="135">
        <v>-11.2</v>
      </c>
      <c r="I16" s="118">
        <v>7</v>
      </c>
      <c r="J16" s="135" t="s">
        <v>177</v>
      </c>
      <c r="K16" s="291">
        <f>ROUND(G16/E16,1)</f>
        <v>27</v>
      </c>
      <c r="L16" s="135">
        <v>-3.4</v>
      </c>
      <c r="M16" s="138">
        <f>ROUND(G16/I16,1)</f>
        <v>19.3</v>
      </c>
      <c r="N16" s="135">
        <v>-2.4</v>
      </c>
    </row>
    <row r="17" spans="1:14" ht="24" customHeight="1">
      <c r="A17" s="57" t="s">
        <v>112</v>
      </c>
      <c r="B17" s="55" t="s">
        <v>111</v>
      </c>
      <c r="C17" s="112">
        <v>81</v>
      </c>
      <c r="D17" s="109">
        <v>-6</v>
      </c>
      <c r="E17" s="133">
        <v>260</v>
      </c>
      <c r="F17" s="6">
        <v>-1.1000000000000001</v>
      </c>
      <c r="G17" s="113">
        <v>4319</v>
      </c>
      <c r="H17" s="6">
        <v>4.2</v>
      </c>
      <c r="I17" s="113">
        <v>443</v>
      </c>
      <c r="J17" s="6">
        <v>-2.4</v>
      </c>
      <c r="K17" s="137">
        <f>ROUND(G17/E17,1)</f>
        <v>16.600000000000001</v>
      </c>
      <c r="L17" s="1">
        <v>0.8</v>
      </c>
      <c r="M17" s="138">
        <f>ROUND(G17/I17,1)</f>
        <v>9.6999999999999993</v>
      </c>
      <c r="N17" s="6">
        <v>0.6</v>
      </c>
    </row>
    <row r="18" spans="1:14" ht="24" customHeight="1">
      <c r="A18" s="24" t="s">
        <v>113</v>
      </c>
      <c r="B18" s="185" t="s">
        <v>111</v>
      </c>
      <c r="C18" s="2">
        <v>172</v>
      </c>
      <c r="D18" s="216">
        <v>-2</v>
      </c>
      <c r="E18" s="3">
        <v>1081</v>
      </c>
      <c r="F18" s="4">
        <v>-0.5</v>
      </c>
      <c r="G18" s="3">
        <v>26192</v>
      </c>
      <c r="H18" s="4">
        <v>-0.8</v>
      </c>
      <c r="I18" s="3">
        <v>1802</v>
      </c>
      <c r="J18" s="4">
        <v>1</v>
      </c>
      <c r="K18" s="8">
        <f>ROUND(G18/E18,1)</f>
        <v>24.2</v>
      </c>
      <c r="L18" s="210">
        <v>-0.1</v>
      </c>
      <c r="M18" s="210">
        <f>ROUND(G18/I18,1)</f>
        <v>14.5</v>
      </c>
      <c r="N18" s="4">
        <v>-0.3</v>
      </c>
    </row>
    <row r="19" spans="1:14" ht="21.75" customHeight="1">
      <c r="A19" s="58"/>
      <c r="B19" s="59"/>
      <c r="C19" s="101"/>
      <c r="D19" s="100"/>
      <c r="E19" s="102"/>
      <c r="F19" s="100"/>
      <c r="G19" s="102"/>
      <c r="H19" s="100"/>
      <c r="I19" s="102"/>
      <c r="J19" s="100"/>
      <c r="K19" s="100"/>
      <c r="L19" s="100"/>
      <c r="M19" s="121"/>
      <c r="N19" s="100"/>
    </row>
    <row r="20" spans="1:14" ht="21.75" customHeight="1">
      <c r="A20" s="58"/>
      <c r="B20" s="59"/>
      <c r="C20" s="101"/>
      <c r="D20" s="100"/>
      <c r="E20" s="102"/>
      <c r="F20" s="100"/>
      <c r="G20" s="102"/>
      <c r="H20" s="100"/>
      <c r="I20" s="102"/>
      <c r="J20" s="100"/>
      <c r="K20" s="100"/>
      <c r="L20" s="100"/>
      <c r="M20" s="121"/>
      <c r="N20" s="100"/>
    </row>
    <row r="21" spans="1:14" ht="21" customHeight="1">
      <c r="A21" s="16" t="s">
        <v>291</v>
      </c>
      <c r="B21" s="9"/>
      <c r="C21" s="9"/>
      <c r="F21" s="18"/>
      <c r="G21" s="9"/>
      <c r="H21" s="9"/>
      <c r="I21" s="9"/>
      <c r="J21" s="9"/>
      <c r="K21" s="9"/>
      <c r="L21" s="9"/>
      <c r="M21" s="9"/>
      <c r="N21" s="9"/>
    </row>
    <row r="22" spans="1:14" ht="21" customHeight="1">
      <c r="A22" s="9" t="s">
        <v>241</v>
      </c>
      <c r="B22" s="9"/>
      <c r="C22" s="9"/>
      <c r="D22" s="9"/>
      <c r="E22" s="9"/>
      <c r="F22" s="9"/>
      <c r="G22" s="9"/>
      <c r="H22" s="9"/>
      <c r="I22" s="9"/>
      <c r="J22" s="9"/>
      <c r="K22" s="9"/>
      <c r="L22" s="9"/>
      <c r="M22" s="9"/>
      <c r="N22" s="9"/>
    </row>
    <row r="23" spans="1:14" ht="21" customHeight="1">
      <c r="A23" s="9" t="s">
        <v>214</v>
      </c>
      <c r="B23" s="9"/>
      <c r="C23" s="9"/>
      <c r="D23" s="9"/>
      <c r="E23" s="9"/>
      <c r="F23" s="9"/>
      <c r="G23" s="9"/>
      <c r="H23" s="9"/>
      <c r="I23" s="9"/>
      <c r="J23" s="9"/>
      <c r="K23" s="9"/>
      <c r="L23" s="9"/>
      <c r="M23" s="9"/>
      <c r="N23" s="9"/>
    </row>
    <row r="24" spans="1:14" ht="21" customHeight="1">
      <c r="A24" s="9" t="s">
        <v>175</v>
      </c>
      <c r="B24" s="9"/>
      <c r="C24" s="9"/>
      <c r="D24" s="9"/>
      <c r="E24" s="9"/>
      <c r="F24" s="9"/>
      <c r="G24" s="9"/>
      <c r="H24" s="9"/>
      <c r="I24" s="9"/>
      <c r="J24" s="9"/>
      <c r="K24" s="9"/>
      <c r="L24" s="9"/>
      <c r="M24" s="9"/>
      <c r="N24" s="9"/>
    </row>
    <row r="25" spans="1:14" ht="15" customHeight="1">
      <c r="A25" s="9"/>
      <c r="B25" s="9"/>
      <c r="C25" s="9"/>
      <c r="D25" s="9"/>
      <c r="E25" s="9"/>
      <c r="F25" s="9"/>
      <c r="G25" s="9"/>
      <c r="H25" s="9"/>
      <c r="I25" s="9"/>
      <c r="J25" s="9"/>
      <c r="K25" s="9"/>
      <c r="L25" s="9"/>
      <c r="M25" s="9"/>
      <c r="N25" s="9"/>
    </row>
    <row r="26" spans="1:14" ht="21" customHeight="1">
      <c r="A26" s="16" t="s">
        <v>292</v>
      </c>
      <c r="B26" s="9"/>
      <c r="D26" s="57"/>
      <c r="E26" s="9"/>
      <c r="G26" s="9"/>
      <c r="H26" s="9"/>
      <c r="I26" s="9"/>
      <c r="J26" s="9"/>
      <c r="K26" s="9"/>
      <c r="L26" s="9"/>
      <c r="M26" s="9"/>
      <c r="N26" s="9"/>
    </row>
    <row r="27" spans="1:14" ht="21" customHeight="1">
      <c r="A27" s="39" t="s">
        <v>215</v>
      </c>
      <c r="B27" s="9"/>
      <c r="C27" s="9"/>
      <c r="D27" s="9"/>
      <c r="E27" s="9"/>
      <c r="F27" s="9"/>
      <c r="G27" s="9"/>
      <c r="H27" s="9"/>
      <c r="I27" s="9"/>
      <c r="J27" s="9"/>
      <c r="K27" s="9"/>
      <c r="L27" s="9"/>
      <c r="M27" s="9"/>
      <c r="N27" s="9"/>
    </row>
    <row r="28" spans="1:14" ht="21" customHeight="1">
      <c r="A28" s="9" t="s">
        <v>216</v>
      </c>
      <c r="B28" s="9"/>
      <c r="C28" s="9"/>
      <c r="D28" s="9"/>
      <c r="E28" s="9"/>
      <c r="F28" s="9"/>
      <c r="G28" s="9"/>
      <c r="H28" s="9"/>
      <c r="I28" s="9"/>
      <c r="J28" s="9"/>
      <c r="K28" s="9"/>
      <c r="L28" s="9"/>
      <c r="M28" s="9"/>
      <c r="N28" s="9"/>
    </row>
    <row r="29" spans="1:14" ht="21" customHeight="1">
      <c r="A29" s="9" t="s">
        <v>176</v>
      </c>
      <c r="B29" s="9"/>
      <c r="C29" s="9"/>
      <c r="D29" s="9"/>
      <c r="E29" s="9"/>
      <c r="F29" s="9"/>
      <c r="G29" s="9"/>
      <c r="H29" s="9"/>
      <c r="I29" s="9"/>
      <c r="J29" s="9"/>
      <c r="K29" s="9"/>
      <c r="L29" s="9"/>
      <c r="M29" s="9"/>
      <c r="N29" s="9"/>
    </row>
    <row r="30" spans="1:14" ht="15" customHeight="1">
      <c r="A30" s="9" t="s">
        <v>133</v>
      </c>
      <c r="B30" s="9"/>
      <c r="C30" s="9"/>
      <c r="D30" s="9"/>
      <c r="E30" s="9"/>
      <c r="F30" s="9"/>
      <c r="G30" s="9"/>
      <c r="H30" s="9"/>
      <c r="I30" s="9"/>
      <c r="J30" s="9"/>
      <c r="K30" s="9"/>
      <c r="L30" s="9"/>
      <c r="M30" s="9"/>
      <c r="N30" s="9"/>
    </row>
    <row r="31" spans="1:14" ht="21" customHeight="1">
      <c r="A31" s="16" t="s">
        <v>293</v>
      </c>
      <c r="B31" s="9"/>
      <c r="C31" s="9"/>
      <c r="D31" s="57"/>
      <c r="E31" s="9"/>
      <c r="G31" s="9"/>
      <c r="H31" s="9"/>
      <c r="I31" s="9"/>
      <c r="J31" s="9"/>
      <c r="K31" s="9"/>
      <c r="L31" s="9"/>
      <c r="M31" s="9"/>
      <c r="N31" s="9"/>
    </row>
    <row r="32" spans="1:14" ht="21" customHeight="1">
      <c r="A32" s="9" t="s">
        <v>217</v>
      </c>
      <c r="B32" s="9"/>
      <c r="C32" s="9"/>
      <c r="D32" s="9"/>
      <c r="E32" s="9"/>
      <c r="F32" s="9"/>
      <c r="G32" s="9"/>
      <c r="H32" s="9"/>
      <c r="I32" s="9"/>
      <c r="J32" s="9"/>
      <c r="K32" s="9"/>
      <c r="L32" s="9"/>
      <c r="M32" s="9"/>
      <c r="N32" s="9"/>
    </row>
    <row r="33" spans="1:14" ht="21" customHeight="1">
      <c r="A33" s="9" t="s">
        <v>218</v>
      </c>
      <c r="B33" s="9"/>
      <c r="C33" s="9"/>
      <c r="D33" s="9"/>
      <c r="E33" s="9"/>
      <c r="F33" s="9"/>
      <c r="G33" s="9"/>
      <c r="H33" s="9"/>
      <c r="I33" s="9"/>
      <c r="J33" s="9"/>
      <c r="K33" s="9"/>
      <c r="L33" s="9"/>
      <c r="M33" s="9"/>
      <c r="N33" s="9"/>
    </row>
    <row r="34" spans="1:14" ht="21" customHeight="1">
      <c r="A34" s="9" t="s">
        <v>219</v>
      </c>
      <c r="B34" s="9"/>
      <c r="C34" s="9"/>
      <c r="D34" s="9"/>
      <c r="E34" s="9"/>
      <c r="F34" s="9"/>
      <c r="G34" s="9"/>
      <c r="H34" s="9"/>
      <c r="I34" s="9"/>
      <c r="J34" s="9"/>
      <c r="K34" s="9"/>
      <c r="L34" s="9"/>
      <c r="M34" s="9"/>
      <c r="N34" s="9"/>
    </row>
    <row r="35" spans="1:14" ht="21" customHeight="1">
      <c r="A35" s="9" t="s">
        <v>220</v>
      </c>
      <c r="B35" s="9"/>
      <c r="C35" s="9"/>
      <c r="D35" s="9"/>
      <c r="E35" s="9"/>
      <c r="F35" s="9"/>
      <c r="G35" s="9"/>
      <c r="H35" s="9"/>
      <c r="I35" s="9"/>
      <c r="J35" s="9"/>
      <c r="K35" s="9"/>
      <c r="L35" s="9"/>
      <c r="M35" s="9"/>
      <c r="N35" s="9"/>
    </row>
    <row r="36" spans="1:14" ht="21" customHeight="1">
      <c r="A36" s="9" t="s">
        <v>221</v>
      </c>
      <c r="B36" s="9"/>
      <c r="C36" s="9"/>
      <c r="D36" s="9"/>
      <c r="E36" s="9"/>
      <c r="F36" s="9"/>
      <c r="G36" s="9"/>
      <c r="H36" s="9"/>
      <c r="I36" s="9"/>
      <c r="J36" s="9"/>
      <c r="K36" s="9"/>
      <c r="L36" s="9"/>
      <c r="M36" s="9"/>
      <c r="N36" s="9"/>
    </row>
    <row r="37" spans="1:14" ht="21" customHeight="1">
      <c r="A37" s="9" t="s">
        <v>222</v>
      </c>
      <c r="B37" s="9"/>
      <c r="C37" s="9"/>
      <c r="D37" s="9"/>
      <c r="E37" s="9"/>
      <c r="F37" s="9"/>
      <c r="G37" s="9"/>
      <c r="H37" s="9"/>
      <c r="I37" s="9"/>
      <c r="J37" s="9"/>
      <c r="K37" s="9"/>
      <c r="L37" s="9"/>
      <c r="M37" s="9"/>
      <c r="N37" s="9"/>
    </row>
    <row r="38" spans="1:14" ht="21" customHeight="1">
      <c r="A38" s="9" t="s">
        <v>223</v>
      </c>
      <c r="B38" s="9"/>
      <c r="C38" s="9"/>
      <c r="D38" s="9"/>
      <c r="E38" s="9"/>
      <c r="F38" s="9"/>
      <c r="G38" s="9"/>
      <c r="H38" s="9"/>
      <c r="I38" s="9"/>
      <c r="J38" s="9"/>
      <c r="K38" s="9"/>
      <c r="L38" s="9"/>
      <c r="M38" s="9"/>
      <c r="N38" s="9"/>
    </row>
    <row r="39" spans="1:14" ht="15" customHeight="1">
      <c r="A39" s="9" t="s">
        <v>93</v>
      </c>
      <c r="B39" s="9"/>
      <c r="C39" s="9"/>
      <c r="D39" s="9"/>
      <c r="E39" s="9"/>
      <c r="F39" s="9"/>
      <c r="G39" s="9"/>
      <c r="H39" s="9"/>
      <c r="I39" s="9"/>
      <c r="J39" s="9"/>
      <c r="K39" s="9"/>
      <c r="L39" s="9"/>
      <c r="M39" s="9"/>
      <c r="N39" s="9"/>
    </row>
    <row r="40" spans="1:14" ht="21" customHeight="1">
      <c r="A40" s="16" t="s">
        <v>294</v>
      </c>
      <c r="B40" s="9"/>
      <c r="C40" s="9"/>
      <c r="E40" s="55"/>
      <c r="F40" s="55"/>
      <c r="H40" s="9"/>
      <c r="I40" s="9"/>
      <c r="J40" s="9"/>
      <c r="K40" s="9"/>
      <c r="L40" s="9"/>
      <c r="M40" s="9"/>
      <c r="N40" s="9"/>
    </row>
    <row r="41" spans="1:14" ht="21" customHeight="1">
      <c r="A41" s="39" t="s">
        <v>224</v>
      </c>
      <c r="B41" s="9"/>
      <c r="C41" s="9"/>
      <c r="D41" s="9"/>
      <c r="E41" s="9"/>
      <c r="F41" s="9"/>
      <c r="G41" s="9"/>
      <c r="H41" s="9"/>
      <c r="I41" s="9"/>
      <c r="J41" s="9"/>
      <c r="K41" s="9"/>
      <c r="L41" s="9"/>
      <c r="M41" s="9"/>
      <c r="N41" s="9"/>
    </row>
    <row r="42" spans="1:14" ht="21" customHeight="1">
      <c r="A42" s="9" t="s">
        <v>225</v>
      </c>
      <c r="B42" s="9"/>
      <c r="C42" s="9"/>
      <c r="D42" s="9"/>
      <c r="E42" s="9"/>
      <c r="F42" s="9"/>
      <c r="G42" s="9"/>
      <c r="H42" s="9"/>
      <c r="I42" s="9"/>
      <c r="J42" s="9"/>
      <c r="K42" s="9"/>
      <c r="L42" s="9"/>
      <c r="M42" s="9"/>
      <c r="N42" s="9"/>
    </row>
    <row r="43" spans="1:14" ht="21" customHeight="1">
      <c r="A43" s="9" t="s">
        <v>174</v>
      </c>
      <c r="B43" s="9"/>
      <c r="C43" s="9"/>
      <c r="D43" s="9"/>
      <c r="E43" s="9"/>
      <c r="F43" s="9"/>
      <c r="G43" s="9"/>
      <c r="H43" s="9"/>
      <c r="I43" s="9"/>
      <c r="J43" s="9"/>
      <c r="K43" s="9"/>
      <c r="L43" s="9"/>
      <c r="M43" s="9"/>
      <c r="N43" s="9"/>
    </row>
    <row r="44" spans="1:14" ht="15" customHeight="1">
      <c r="A44" s="9"/>
      <c r="B44" s="9"/>
      <c r="C44" s="9"/>
      <c r="D44" s="9"/>
      <c r="E44" s="9"/>
      <c r="F44" s="9"/>
      <c r="G44" s="9"/>
      <c r="H44" s="9"/>
      <c r="I44" s="9"/>
      <c r="J44" s="9"/>
      <c r="K44" s="9"/>
      <c r="L44" s="9"/>
      <c r="M44" s="9"/>
      <c r="N44" s="9"/>
    </row>
    <row r="45" spans="1:14" ht="21" customHeight="1">
      <c r="A45" s="16" t="s">
        <v>295</v>
      </c>
      <c r="B45" s="9"/>
      <c r="D45" s="18"/>
      <c r="E45" s="9"/>
      <c r="F45" s="9"/>
      <c r="G45" s="9"/>
      <c r="H45" s="9"/>
      <c r="I45" s="9"/>
      <c r="J45" s="9"/>
      <c r="K45" s="9"/>
      <c r="L45" s="9"/>
      <c r="M45" s="9"/>
      <c r="N45" s="9"/>
    </row>
    <row r="46" spans="1:14" ht="21" customHeight="1">
      <c r="A46" s="9" t="s">
        <v>226</v>
      </c>
      <c r="B46" s="9"/>
      <c r="C46" s="9"/>
      <c r="D46" s="9"/>
      <c r="E46" s="9"/>
      <c r="F46" s="9"/>
      <c r="G46" s="9"/>
      <c r="H46" s="9"/>
      <c r="I46" s="9"/>
      <c r="J46" s="9"/>
      <c r="K46" s="9"/>
      <c r="L46" s="9"/>
      <c r="M46" s="9"/>
      <c r="N46" s="9"/>
    </row>
    <row r="47" spans="1:14" ht="21" customHeight="1">
      <c r="A47" s="9"/>
      <c r="B47" s="9"/>
      <c r="C47" s="9"/>
      <c r="D47" s="9"/>
      <c r="E47" s="9"/>
      <c r="F47" s="9"/>
      <c r="G47" s="9"/>
      <c r="H47" s="9"/>
      <c r="I47" s="9"/>
      <c r="J47" s="9"/>
      <c r="K47" s="9"/>
      <c r="L47" s="9"/>
      <c r="M47" s="9"/>
      <c r="N47" s="9"/>
    </row>
    <row r="48" spans="1:14" ht="21" customHeight="1">
      <c r="A48" s="9"/>
      <c r="B48" s="9"/>
      <c r="C48" s="9"/>
      <c r="D48" s="9"/>
      <c r="E48" s="9"/>
      <c r="F48" s="9"/>
      <c r="G48" s="9"/>
      <c r="H48" s="9"/>
      <c r="I48" s="9"/>
      <c r="J48" s="9"/>
      <c r="K48" s="9"/>
      <c r="L48" s="9"/>
      <c r="M48" s="9"/>
      <c r="N48" s="9"/>
    </row>
    <row r="49" spans="1:14" ht="15">
      <c r="A49" s="9"/>
      <c r="B49" s="9"/>
      <c r="C49" s="9"/>
      <c r="D49" s="9"/>
      <c r="E49" s="9"/>
      <c r="F49" s="9"/>
      <c r="G49" s="9"/>
      <c r="H49" s="9"/>
      <c r="I49" s="9"/>
      <c r="J49" s="9"/>
      <c r="K49" s="9"/>
      <c r="L49" s="9"/>
      <c r="M49" s="9"/>
      <c r="N49" s="9"/>
    </row>
    <row r="50" spans="1:14" ht="15">
      <c r="A50" s="9"/>
      <c r="B50" s="9"/>
      <c r="C50" s="9"/>
      <c r="D50" s="9"/>
      <c r="E50" s="9"/>
      <c r="F50" s="9"/>
      <c r="G50" s="9"/>
      <c r="H50" s="9"/>
      <c r="I50" s="9"/>
      <c r="J50" s="9"/>
      <c r="K50" s="9"/>
      <c r="L50" s="9"/>
      <c r="M50" s="9"/>
      <c r="N50" s="9"/>
    </row>
    <row r="51" spans="1:14" ht="15">
      <c r="A51" s="9"/>
      <c r="B51" s="9"/>
      <c r="C51" s="9"/>
      <c r="D51" s="9"/>
      <c r="E51" s="9"/>
      <c r="F51" s="9"/>
      <c r="G51" s="9"/>
      <c r="H51" s="9"/>
      <c r="I51" s="9"/>
      <c r="J51" s="9"/>
      <c r="K51" s="9"/>
      <c r="L51" s="9"/>
      <c r="M51" s="9"/>
      <c r="N51" s="9"/>
    </row>
    <row r="52" spans="1:14" ht="15">
      <c r="A52" s="9"/>
      <c r="B52" s="9"/>
      <c r="C52" s="9"/>
      <c r="D52" s="9"/>
      <c r="E52" s="9"/>
      <c r="F52" s="9"/>
      <c r="G52" s="9"/>
      <c r="H52" s="9"/>
      <c r="I52" s="9"/>
      <c r="J52" s="9"/>
      <c r="K52" s="9"/>
      <c r="L52" s="9"/>
      <c r="M52" s="9"/>
      <c r="N52" s="9"/>
    </row>
    <row r="53" spans="1:14" ht="15">
      <c r="A53" s="9"/>
      <c r="B53" s="9"/>
      <c r="C53" s="9"/>
      <c r="D53" s="9"/>
      <c r="E53" s="9"/>
      <c r="F53" s="9"/>
      <c r="G53" s="9"/>
      <c r="H53" s="9"/>
      <c r="I53" s="9"/>
      <c r="J53" s="9"/>
      <c r="K53" s="9"/>
      <c r="L53" s="9"/>
      <c r="M53" s="9"/>
      <c r="N53" s="9"/>
    </row>
    <row r="54" spans="1:14" ht="15">
      <c r="A54" s="9"/>
      <c r="B54" s="9"/>
      <c r="C54" s="9"/>
      <c r="D54" s="9"/>
      <c r="E54" s="9"/>
      <c r="F54" s="9"/>
      <c r="G54" s="9"/>
      <c r="H54" s="9"/>
      <c r="I54" s="9"/>
      <c r="J54" s="9"/>
      <c r="K54" s="9"/>
      <c r="L54" s="9"/>
      <c r="M54" s="9"/>
      <c r="N54" s="9"/>
    </row>
    <row r="55" spans="1:14" ht="15">
      <c r="A55" s="9"/>
      <c r="B55" s="9"/>
      <c r="C55" s="9"/>
      <c r="D55" s="9"/>
      <c r="E55" s="9"/>
      <c r="F55" s="9"/>
      <c r="G55" s="9"/>
      <c r="H55" s="9"/>
      <c r="I55" s="9"/>
      <c r="J55" s="9"/>
      <c r="K55" s="9"/>
      <c r="L55" s="9"/>
      <c r="M55" s="9"/>
      <c r="N55" s="9"/>
    </row>
    <row r="56" spans="1:14" ht="15">
      <c r="A56" s="9"/>
      <c r="B56" s="9"/>
      <c r="C56" s="9"/>
      <c r="D56" s="9"/>
      <c r="E56" s="9"/>
      <c r="F56" s="9"/>
      <c r="G56" s="9"/>
      <c r="H56" s="9"/>
      <c r="I56" s="9"/>
      <c r="J56" s="9"/>
      <c r="K56" s="9"/>
      <c r="L56" s="9"/>
      <c r="M56" s="9"/>
      <c r="N56" s="9"/>
    </row>
    <row r="57" spans="1:14" ht="17.25">
      <c r="A57" s="65"/>
      <c r="B57" s="65"/>
      <c r="C57" s="65"/>
      <c r="D57" s="65"/>
      <c r="E57" s="65"/>
      <c r="F57" s="65"/>
      <c r="G57" s="65"/>
      <c r="H57" s="65"/>
      <c r="I57" s="65"/>
      <c r="J57" s="65"/>
      <c r="K57" s="65"/>
      <c r="L57" s="65"/>
      <c r="M57" s="65"/>
      <c r="N57" s="65"/>
    </row>
    <row r="58" spans="1:14" ht="17.25">
      <c r="A58" s="65"/>
      <c r="B58" s="65"/>
      <c r="C58" s="65"/>
      <c r="D58" s="65"/>
      <c r="E58" s="65"/>
      <c r="F58" s="65"/>
      <c r="G58" s="65"/>
      <c r="H58" s="65"/>
      <c r="I58" s="65"/>
      <c r="J58" s="65"/>
      <c r="K58" s="65"/>
      <c r="L58" s="65"/>
      <c r="M58" s="65"/>
      <c r="N58" s="65"/>
    </row>
    <row r="63" spans="1:14" ht="14.25" customHeight="1"/>
    <row r="64" spans="1:14" ht="23.25" customHeight="1">
      <c r="A64" s="17" t="s">
        <v>5</v>
      </c>
    </row>
    <row r="68" ht="20.100000000000001" customHeight="1"/>
    <row r="69" ht="15.95" customHeight="1"/>
    <row r="70" ht="15.95" customHeight="1"/>
    <row r="71" ht="15.95" customHeight="1"/>
    <row r="72" ht="15.95" customHeight="1"/>
    <row r="73" ht="15.95" customHeight="1"/>
    <row r="74" ht="24" customHeight="1"/>
    <row r="75" ht="18" customHeight="1"/>
    <row r="76" ht="15.95" customHeight="1"/>
    <row r="77" ht="15.95" customHeight="1"/>
    <row r="78" ht="15.95" customHeight="1"/>
    <row r="79" ht="15.95" customHeight="1"/>
    <row r="80" ht="15.95" customHeight="1"/>
    <row r="81" ht="15.95" customHeight="1"/>
    <row r="82" ht="15.95" customHeight="1"/>
    <row r="83" ht="15.95" customHeight="1"/>
    <row r="142" spans="16:23">
      <c r="P142" s="66"/>
      <c r="Q142" s="66"/>
      <c r="R142" s="66"/>
      <c r="S142" s="66"/>
      <c r="T142" s="66"/>
      <c r="U142" s="66"/>
      <c r="V142" s="66"/>
      <c r="W142" s="66"/>
    </row>
    <row r="143" spans="16:23">
      <c r="P143" s="70"/>
      <c r="Q143" s="70"/>
      <c r="R143" s="71"/>
      <c r="S143" s="70"/>
      <c r="T143" s="71"/>
      <c r="U143" s="70"/>
      <c r="V143" s="70"/>
      <c r="W143" s="70"/>
    </row>
    <row r="144" spans="16:23">
      <c r="R144" s="72"/>
      <c r="S144" s="73"/>
      <c r="T144" s="74" t="s">
        <v>51</v>
      </c>
      <c r="U144" s="75"/>
      <c r="V144" s="75"/>
      <c r="W144" s="75"/>
    </row>
    <row r="145" spans="16:23">
      <c r="P145" s="17" t="s">
        <v>52</v>
      </c>
      <c r="R145" s="72" t="s">
        <v>53</v>
      </c>
      <c r="S145" s="72" t="s">
        <v>54</v>
      </c>
      <c r="T145" s="76"/>
      <c r="U145" s="73"/>
      <c r="V145" s="73"/>
      <c r="W145" s="73"/>
    </row>
    <row r="146" spans="16:23">
      <c r="R146" s="72"/>
      <c r="S146" s="72" t="s">
        <v>55</v>
      </c>
      <c r="T146" s="455" t="s">
        <v>56</v>
      </c>
      <c r="U146" s="72" t="s">
        <v>57</v>
      </c>
      <c r="V146" s="455" t="s">
        <v>87</v>
      </c>
      <c r="W146" s="442" t="s">
        <v>58</v>
      </c>
    </row>
    <row r="147" spans="16:23">
      <c r="P147" s="73"/>
      <c r="Q147" s="73"/>
      <c r="R147" s="76"/>
      <c r="S147" s="76" t="s">
        <v>59</v>
      </c>
      <c r="T147" s="456"/>
      <c r="U147" s="76" t="s">
        <v>60</v>
      </c>
      <c r="V147" s="457"/>
      <c r="W147" s="443"/>
    </row>
    <row r="148" spans="16:23">
      <c r="R148" s="77" t="s">
        <v>61</v>
      </c>
      <c r="S148" s="21" t="s">
        <v>62</v>
      </c>
    </row>
    <row r="149" spans="16:23">
      <c r="P149" s="17" t="s">
        <v>63</v>
      </c>
      <c r="Q149" s="78">
        <v>6</v>
      </c>
      <c r="R149" s="79" t="s">
        <v>64</v>
      </c>
      <c r="S149" s="80" t="s">
        <v>65</v>
      </c>
      <c r="T149" s="80" t="s">
        <v>66</v>
      </c>
      <c r="U149" s="80" t="s">
        <v>67</v>
      </c>
      <c r="V149" s="80" t="s">
        <v>68</v>
      </c>
      <c r="W149" s="80" t="s">
        <v>69</v>
      </c>
    </row>
    <row r="150" spans="16:23">
      <c r="Q150" s="78"/>
      <c r="R150" s="81" t="s">
        <v>70</v>
      </c>
      <c r="S150" s="82" t="s">
        <v>71</v>
      </c>
      <c r="T150" s="82" t="s">
        <v>72</v>
      </c>
      <c r="U150" s="82" t="s">
        <v>73</v>
      </c>
      <c r="V150" s="82" t="s">
        <v>74</v>
      </c>
      <c r="W150" s="82" t="s">
        <v>75</v>
      </c>
    </row>
    <row r="151" spans="16:23">
      <c r="Q151" s="78">
        <v>7</v>
      </c>
      <c r="R151" s="79" t="s">
        <v>76</v>
      </c>
      <c r="S151" s="80" t="s">
        <v>77</v>
      </c>
      <c r="T151" s="80" t="s">
        <v>78</v>
      </c>
      <c r="U151" s="80" t="s">
        <v>67</v>
      </c>
      <c r="V151" s="80" t="s">
        <v>79</v>
      </c>
      <c r="W151" s="80" t="s">
        <v>80</v>
      </c>
    </row>
    <row r="152" spans="16:23">
      <c r="Q152" s="66"/>
      <c r="R152" s="81" t="s">
        <v>81</v>
      </c>
      <c r="S152" s="83" t="s">
        <v>82</v>
      </c>
      <c r="T152" s="83" t="s">
        <v>83</v>
      </c>
      <c r="U152" s="83" t="s">
        <v>73</v>
      </c>
      <c r="V152" s="83" t="s">
        <v>84</v>
      </c>
      <c r="W152" s="83" t="s">
        <v>85</v>
      </c>
    </row>
    <row r="153" spans="16:23">
      <c r="Q153" s="67">
        <v>8</v>
      </c>
      <c r="R153" s="79" t="s">
        <v>117</v>
      </c>
      <c r="S153" s="68" t="s">
        <v>118</v>
      </c>
      <c r="T153" s="68" t="s">
        <v>119</v>
      </c>
      <c r="U153" s="68" t="s">
        <v>67</v>
      </c>
      <c r="V153" s="68" t="s">
        <v>120</v>
      </c>
      <c r="W153" s="68" t="s">
        <v>121</v>
      </c>
    </row>
    <row r="154" spans="16:23">
      <c r="Q154" s="66"/>
      <c r="R154" s="81" t="s">
        <v>122</v>
      </c>
      <c r="S154" s="83" t="s">
        <v>123</v>
      </c>
      <c r="T154" s="83" t="s">
        <v>124</v>
      </c>
      <c r="U154" s="83" t="s">
        <v>73</v>
      </c>
      <c r="V154" s="83" t="s">
        <v>125</v>
      </c>
      <c r="W154" s="83" t="s">
        <v>126</v>
      </c>
    </row>
    <row r="155" spans="16:23">
      <c r="Q155" s="78">
        <v>9</v>
      </c>
      <c r="R155" s="79" t="s">
        <v>127</v>
      </c>
      <c r="S155" s="80" t="s">
        <v>128</v>
      </c>
      <c r="T155" s="80" t="s">
        <v>129</v>
      </c>
      <c r="U155" s="80" t="s">
        <v>130</v>
      </c>
      <c r="V155" s="80" t="s">
        <v>6</v>
      </c>
      <c r="W155" s="80" t="s">
        <v>7</v>
      </c>
    </row>
    <row r="156" spans="16:23">
      <c r="Q156" s="66"/>
      <c r="R156" s="81" t="s">
        <v>8</v>
      </c>
      <c r="S156" s="83" t="s">
        <v>9</v>
      </c>
      <c r="T156" s="83" t="s">
        <v>10</v>
      </c>
      <c r="U156" s="83" t="s">
        <v>11</v>
      </c>
      <c r="V156" s="83" t="s">
        <v>12</v>
      </c>
      <c r="W156" s="83" t="s">
        <v>13</v>
      </c>
    </row>
    <row r="157" spans="16:23">
      <c r="Q157" s="67">
        <v>10</v>
      </c>
      <c r="R157" s="79" t="s">
        <v>14</v>
      </c>
      <c r="S157" s="68" t="s">
        <v>15</v>
      </c>
      <c r="T157" s="68" t="s">
        <v>16</v>
      </c>
      <c r="U157" s="68" t="s">
        <v>130</v>
      </c>
      <c r="V157" s="68" t="s">
        <v>17</v>
      </c>
      <c r="W157" s="68" t="s">
        <v>18</v>
      </c>
    </row>
    <row r="158" spans="16:23">
      <c r="P158" s="73"/>
      <c r="Q158" s="73"/>
      <c r="R158" s="84" t="s">
        <v>19</v>
      </c>
      <c r="S158" s="85" t="s">
        <v>9</v>
      </c>
      <c r="T158" s="85" t="s">
        <v>20</v>
      </c>
      <c r="U158" s="85" t="s">
        <v>11</v>
      </c>
      <c r="V158" s="85" t="s">
        <v>21</v>
      </c>
      <c r="W158" s="86" t="s">
        <v>22</v>
      </c>
    </row>
  </sheetData>
  <mergeCells count="13">
    <mergeCell ref="A3:N3"/>
    <mergeCell ref="A4:B7"/>
    <mergeCell ref="K4:L4"/>
    <mergeCell ref="K5:L5"/>
    <mergeCell ref="M4:N4"/>
    <mergeCell ref="M5:N5"/>
    <mergeCell ref="W146:W147"/>
    <mergeCell ref="V146:V147"/>
    <mergeCell ref="T146:T147"/>
    <mergeCell ref="C4:D4"/>
    <mergeCell ref="E4:F4"/>
    <mergeCell ref="G4:H4"/>
    <mergeCell ref="I4:J4"/>
  </mergeCells>
  <phoneticPr fontId="2"/>
  <pageMargins left="0.59055118110236227" right="0.59055118110236227" top="0.78740157480314965" bottom="0.39370078740157483" header="0.51181102362204722" footer="0.39370078740157483"/>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小学校</vt:lpstr>
      <vt:lpstr>小学校・ｸﾞﾗﾌ</vt:lpstr>
      <vt:lpstr>中学校 </vt:lpstr>
      <vt:lpstr>中学校・ｸﾞﾗﾌ</vt:lpstr>
      <vt:lpstr>高等学校</vt:lpstr>
      <vt:lpstr>高校・ｸﾞﾗﾌ</vt:lpstr>
      <vt:lpstr>特別支援学校 </vt:lpstr>
      <vt:lpstr>特別支援・ｸﾞﾗﾌ</vt:lpstr>
      <vt:lpstr>幼稚園</vt:lpstr>
      <vt:lpstr>幼稚園・ｸﾞﾗﾌ</vt:lpstr>
      <vt:lpstr>幼保連携型認定こども園</vt:lpstr>
      <vt:lpstr>幼保連携・ｸﾞﾗﾌ</vt:lpstr>
      <vt:lpstr>専修学校</vt:lpstr>
      <vt:lpstr>専修・ｸﾞﾗﾌ</vt:lpstr>
      <vt:lpstr>各種学校 </vt:lpstr>
      <vt:lpstr>各種・ｸﾞﾗﾌ</vt:lpstr>
      <vt:lpstr>中等教育学校</vt:lpstr>
      <vt:lpstr>各種・ｸﾞﾗﾌ!Print_Area</vt:lpstr>
      <vt:lpstr>'各種学校 '!Print_Area</vt:lpstr>
      <vt:lpstr>高校・ｸﾞﾗﾌ!Print_Area</vt:lpstr>
      <vt:lpstr>高等学校!Print_Area</vt:lpstr>
      <vt:lpstr>小学校!Print_Area</vt:lpstr>
      <vt:lpstr>小学校・ｸﾞﾗﾌ!Print_Area</vt:lpstr>
      <vt:lpstr>専修・ｸﾞﾗﾌ!Print_Area</vt:lpstr>
      <vt:lpstr>専修学校!Print_Area</vt:lpstr>
      <vt:lpstr>'中学校 '!Print_Area</vt:lpstr>
      <vt:lpstr>中学校・ｸﾞﾗﾌ!Print_Area</vt:lpstr>
      <vt:lpstr>中等教育学校!Print_Area</vt:lpstr>
      <vt:lpstr>特別支援・ｸﾞﾗﾌ!Print_Area</vt:lpstr>
      <vt:lpstr>'特別支援学校 '!Print_Area</vt:lpstr>
      <vt:lpstr>幼稚園!Print_Area</vt:lpstr>
      <vt:lpstr>幼稚園・ｸﾞﾗﾌ!Print_Area</vt:lpstr>
      <vt:lpstr>幼保連携・ｸﾞﾗﾌ!Print_Area</vt:lpstr>
      <vt:lpstr>幼保連携型認定こども園!Print_Area</vt:lpstr>
    </vt:vector>
  </TitlesOfParts>
  <Company>宮城県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setup</cp:lastModifiedBy>
  <cp:lastPrinted>2017-02-22T05:25:48Z</cp:lastPrinted>
  <dcterms:created xsi:type="dcterms:W3CDTF">1997-07-22T08:28:53Z</dcterms:created>
  <dcterms:modified xsi:type="dcterms:W3CDTF">2017-02-22T05:27:54Z</dcterms:modified>
</cp:coreProperties>
</file>