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firstSheet="1" activeTab="2"/>
  </bookViews>
  <sheets>
    <sheet name="高等学校通信制，中等教育学校卒業者" sheetId="1" r:id="rId1"/>
    <sheet name="盲聾養護学校中学部卒業者" sheetId="2" r:id="rId2"/>
    <sheet name="盲聾養護学校高等部卒業者" sheetId="3" r:id="rId3"/>
  </sheets>
  <externalReferences>
    <externalReference r:id="rId6"/>
  </externalReferences>
  <definedNames>
    <definedName name="_1NEN">'[1]第３表'!$F$1:$F$104</definedName>
    <definedName name="_Regression_Int" localSheetId="0" hidden="1">1</definedName>
    <definedName name="_Regression_Int" localSheetId="2" hidden="1">1</definedName>
    <definedName name="_Regression_Int" localSheetId="1" hidden="1">1</definedName>
    <definedName name="_xlnm.Print_Area" localSheetId="0">'高等学校通信制，中等教育学校卒業者'!$A$1:$Y$61</definedName>
    <definedName name="_xlnm.Print_Area" localSheetId="2">'盲聾養護学校高等部卒業者'!$A$1:$X$76</definedName>
    <definedName name="_xlnm.Print_Area" localSheetId="1">'盲聾養護学校中学部卒業者'!$A$1:$Y$78</definedName>
    <definedName name="Print_Area_MI" localSheetId="0">'高等学校通信制，中等教育学校卒業者'!$A$1:$Q$7</definedName>
    <definedName name="Print_Area_MI" localSheetId="2">'盲聾養護学校高等部卒業者'!$A$1:$Q$33</definedName>
    <definedName name="Print_Area_MI" localSheetId="1">'盲聾養護学校中学部卒業者'!$A$1:$Q$33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<sst xmlns="http://schemas.openxmlformats.org/spreadsheetml/2006/main" count="361" uniqueCount="111">
  <si>
    <t>第６５表　　　市　町　村　別　進　路　別　卒　業　者　数</t>
  </si>
  <si>
    <t>&lt;高等学校通信制&gt;</t>
  </si>
  <si>
    <t>（つづき）　</t>
  </si>
  <si>
    <t>（単位：人）</t>
  </si>
  <si>
    <t>区    分</t>
  </si>
  <si>
    <t>計</t>
  </si>
  <si>
    <t>Ａ　大学等進学者</t>
  </si>
  <si>
    <t>Ｄ
公共職業能力開発施設等入学者</t>
  </si>
  <si>
    <t>Ｅ
就職者</t>
  </si>
  <si>
    <t xml:space="preserve">
Ｆ　左記以外の者</t>
  </si>
  <si>
    <t>Ｇ
死亡・不詳の者</t>
  </si>
  <si>
    <t>Ｈ　左記ＡＢＣＤのうち
就職している者（再掲）</t>
  </si>
  <si>
    <t>大学等進学率
（％）</t>
  </si>
  <si>
    <t>就職率
（Ｅ+Ｈ）/総数
（％）</t>
  </si>
  <si>
    <t>計</t>
  </si>
  <si>
    <t>大学
(学部）</t>
  </si>
  <si>
    <t>大学・短期大学の通信教育部</t>
  </si>
  <si>
    <t>大学・短期大学（別科）</t>
  </si>
  <si>
    <t>高等学校（専攻科）</t>
  </si>
  <si>
    <t>盲・聾・養護学校高等部（専攻科）</t>
  </si>
  <si>
    <t>専修学校
（一般課程）等</t>
  </si>
  <si>
    <t>各種学校</t>
  </si>
  <si>
    <t>平成17年度</t>
  </si>
  <si>
    <t>公立（若林区）</t>
  </si>
  <si>
    <t>男</t>
  </si>
  <si>
    <t>女</t>
  </si>
  <si>
    <t>私立（宮城野区）</t>
  </si>
  <si>
    <t>男</t>
  </si>
  <si>
    <t>女</t>
  </si>
  <si>
    <t>第６６表　　　市　町　村　別　進　路　別　卒　業　者　数</t>
  </si>
  <si>
    <t>&lt;中等教育学校前期課程&gt;</t>
  </si>
  <si>
    <t>Ｂ
専修学校
（高等課程）
進学者</t>
  </si>
  <si>
    <t>Ｆ
左記以外の者</t>
  </si>
  <si>
    <t>左記Ａの
うち他県
への
進学者
（再掲）</t>
  </si>
  <si>
    <t>高等学校等進学率
（％）</t>
  </si>
  <si>
    <t>高等学校本科</t>
  </si>
  <si>
    <t>中等教育
学校（後期）本科
全日制</t>
  </si>
  <si>
    <t>高等専門学校</t>
  </si>
  <si>
    <t>盲・聾・養護学校高等部本科</t>
  </si>
  <si>
    <t>全日制</t>
  </si>
  <si>
    <t>定時制</t>
  </si>
  <si>
    <t>通信制</t>
  </si>
  <si>
    <t xml:space="preserve">  私立（多賀城市）</t>
  </si>
  <si>
    <t>&lt;中等教育学校後期課程&gt;</t>
  </si>
  <si>
    <t>Ｆ
一時的
な仕事
に就いた者</t>
  </si>
  <si>
    <t>Ｇ
左記
以外
の者</t>
  </si>
  <si>
    <t>Ｈ
死亡・不詳の者</t>
  </si>
  <si>
    <t>Ｉ　左記ＡＢＣＤのうち
就職している者（再掲）</t>
  </si>
  <si>
    <t>就職率
（Ｅ+Ｉ）/総数
（％）</t>
  </si>
  <si>
    <t>第６８表　　　市　町　村　別　進　路　別　卒　業　者　数　（２－１）　</t>
  </si>
  <si>
    <t>&lt;盲・聾・養護学校高等部&gt;（男女計）</t>
  </si>
  <si>
    <t>盲学校</t>
  </si>
  <si>
    <t>聾学校</t>
  </si>
  <si>
    <t>養護学校</t>
  </si>
  <si>
    <t>青葉区</t>
  </si>
  <si>
    <t>宮城野区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</si>
  <si>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</si>
  <si>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</si>
  <si>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</si>
  <si>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</si>
  <si>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</si>
  <si>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</si>
  <si>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</si>
  <si>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岩沼市</t>
  </si>
  <si>
    <t>登米市</t>
  </si>
  <si>
    <t>栗原市</t>
  </si>
  <si>
    <t>柴田町</t>
  </si>
  <si>
    <t>山元町</t>
  </si>
  <si>
    <t>利府町</t>
  </si>
  <si>
    <t>第６８表　　　市　町　村　別　進　路　別　卒　業　者　数　（２－２）　</t>
  </si>
  <si>
    <t>&lt;盲・聾・養護学校高等部&gt;（男）</t>
  </si>
  <si>
    <t>&lt;盲・聾・養護学校中学部&gt;（男女計）</t>
  </si>
  <si>
    <t>Ｇ
死亡・不詳</t>
  </si>
  <si>
    <t>盲学校</t>
  </si>
  <si>
    <t>&lt;盲・聾・養護学校中学部&gt;（男）</t>
  </si>
  <si>
    <t>Ｂ
専修学校（専門課程）        進学者</t>
  </si>
  <si>
    <t>Ｃ　専修学校　　　　　（一般課程）
等入学者</t>
  </si>
  <si>
    <t>短期        大学        (本科）</t>
  </si>
  <si>
    <t>平成18年度</t>
  </si>
  <si>
    <t>Ｃ　専修学校（一般課程）等入学者</t>
  </si>
  <si>
    <t>Ｄ
公共職業能力開発施設等  入学者</t>
  </si>
  <si>
    <t>左記Ａのうち他県への進学者（再掲）</t>
  </si>
  <si>
    <t>中等教育学校（後期）本科全日制</t>
  </si>
  <si>
    <t>専修学校（高等課程）進学者</t>
  </si>
  <si>
    <t>専修学校(一般課程)</t>
  </si>
  <si>
    <t>美里町</t>
  </si>
  <si>
    <t>大崎市</t>
  </si>
  <si>
    <t>美里町</t>
  </si>
  <si>
    <t>左記Ａのうち他県への進学者
（再掲）</t>
  </si>
  <si>
    <t>前年度</t>
  </si>
  <si>
    <t>Ａのうち</t>
  </si>
  <si>
    <t>Ｂのうち</t>
  </si>
  <si>
    <t>Ｃのうち</t>
  </si>
  <si>
    <t>Ｄのうち</t>
  </si>
  <si>
    <t>851-01-01--02</t>
  </si>
  <si>
    <t>853-01-01</t>
  </si>
  <si>
    <t>854-01-01</t>
  </si>
  <si>
    <t>851-02-01--02</t>
  </si>
  <si>
    <t>（つづき）　</t>
  </si>
  <si>
    <t>Ａ　高等学校等進学者</t>
  </si>
  <si>
    <t>第６７表　　　市　町　村　別　進　路　別　卒　業　者　数</t>
  </si>
  <si>
    <t>（つづき）</t>
  </si>
  <si>
    <t xml:space="preserve">Ｂ
</t>
  </si>
  <si>
    <t>平成17年度　</t>
  </si>
  <si>
    <t>平成18年度　　</t>
  </si>
  <si>
    <t>青葉区</t>
  </si>
  <si>
    <t>太白区</t>
  </si>
  <si>
    <t>第５７表　　　市　町　村　別　進　路　別　卒　業　者　数　（２－２）</t>
  </si>
  <si>
    <t>第５７表　　　市　町　村　別　進　路　別　卒　業　者　数　（２－１）</t>
  </si>
  <si>
    <t>（つづき）</t>
  </si>
  <si>
    <t>青葉区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</si>
</sst>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</numFmts>
  <fonts count="12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書院細明朝体"/>
      <family val="1"/>
    </font>
    <font>
      <sz val="6"/>
      <name val="書院細明朝体"/>
      <family val="1"/>
    </font>
    <font>
      <sz val="9"/>
      <name val="書院細明朝体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178" fontId="9" fillId="0" borderId="0" xfId="0" applyNumberFormat="1" applyFon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178" fontId="9" fillId="0" borderId="0" xfId="0" applyNumberFormat="1" applyFont="1" applyAlignment="1">
      <alignment vertical="center"/>
    </xf>
    <xf numFmtId="198" fontId="9" fillId="0" borderId="0" xfId="0" applyNumberFormat="1" applyFont="1" applyAlignment="1">
      <alignment vertical="center"/>
    </xf>
    <xf numFmtId="178" fontId="9" fillId="0" borderId="0" xfId="0" applyNumberFormat="1" applyFont="1" applyBorder="1" applyAlignment="1" applyProtection="1">
      <alignment horizontal="left" vertical="center"/>
      <protection/>
    </xf>
    <xf numFmtId="178" fontId="9" fillId="0" borderId="0" xfId="0" applyNumberFormat="1" applyFont="1" applyBorder="1" applyAlignment="1">
      <alignment vertical="center"/>
    </xf>
    <xf numFmtId="178" fontId="9" fillId="0" borderId="0" xfId="24" applyNumberFormat="1" applyFont="1" applyBorder="1">
      <alignment/>
      <protection/>
    </xf>
    <xf numFmtId="178" fontId="9" fillId="0" borderId="0" xfId="0" applyNumberFormat="1" applyFont="1" applyBorder="1" applyAlignment="1">
      <alignment horizontal="right" vertical="center"/>
    </xf>
    <xf numFmtId="198" fontId="9" fillId="0" borderId="0" xfId="0" applyNumberFormat="1" applyFont="1" applyBorder="1" applyAlignment="1" applyProtection="1">
      <alignment horizontal="left" vertical="center"/>
      <protection/>
    </xf>
    <xf numFmtId="198" fontId="9" fillId="0" borderId="0" xfId="0" applyNumberFormat="1" applyFont="1" applyBorder="1" applyAlignment="1">
      <alignment horizontal="right" vertical="center"/>
    </xf>
    <xf numFmtId="178" fontId="9" fillId="0" borderId="1" xfId="0" applyNumberFormat="1" applyFont="1" applyBorder="1" applyAlignment="1" applyProtection="1">
      <alignment horizontal="center" vertical="center"/>
      <protection/>
    </xf>
    <xf numFmtId="176" fontId="9" fillId="0" borderId="2" xfId="22" applyNumberFormat="1" applyFont="1" applyBorder="1" applyAlignment="1" applyProtection="1">
      <alignment horizontal="center" vertical="center"/>
      <protection/>
    </xf>
    <xf numFmtId="176" fontId="9" fillId="0" borderId="3" xfId="22" applyNumberFormat="1" applyFont="1" applyBorder="1" applyAlignment="1">
      <alignment horizontal="center" vertical="center" wrapText="1"/>
      <protection/>
    </xf>
    <xf numFmtId="176" fontId="9" fillId="0" borderId="4" xfId="22" applyNumberFormat="1" applyFont="1" applyBorder="1" applyAlignment="1">
      <alignment horizontal="center" vertical="center" wrapText="1"/>
      <protection/>
    </xf>
    <xf numFmtId="176" fontId="9" fillId="0" borderId="5" xfId="22" applyNumberFormat="1" applyFont="1" applyBorder="1" applyAlignment="1">
      <alignment horizontal="center" vertical="center" wrapText="1"/>
      <protection/>
    </xf>
    <xf numFmtId="176" fontId="9" fillId="0" borderId="6" xfId="22" applyNumberFormat="1" applyFont="1" applyBorder="1" applyAlignment="1">
      <alignment horizontal="center" vertical="center" wrapText="1"/>
      <protection/>
    </xf>
    <xf numFmtId="176" fontId="9" fillId="0" borderId="7" xfId="22" applyNumberFormat="1" applyFont="1" applyBorder="1" applyAlignment="1">
      <alignment horizontal="center" vertical="center" wrapText="1"/>
      <protection/>
    </xf>
    <xf numFmtId="176" fontId="9" fillId="0" borderId="8" xfId="22" applyNumberFormat="1" applyFont="1" applyBorder="1" applyAlignment="1">
      <alignment horizontal="center" vertical="center"/>
      <protection/>
    </xf>
    <xf numFmtId="176" fontId="9" fillId="0" borderId="9" xfId="22" applyNumberFormat="1" applyFont="1" applyBorder="1" applyAlignment="1">
      <alignment horizontal="center" vertical="center" wrapText="1"/>
      <protection/>
    </xf>
    <xf numFmtId="176" fontId="9" fillId="0" borderId="10" xfId="22" applyNumberFormat="1" applyFont="1" applyBorder="1" applyAlignment="1">
      <alignment horizontal="center" vertical="center" wrapText="1"/>
      <protection/>
    </xf>
    <xf numFmtId="176" fontId="9" fillId="0" borderId="11" xfId="22" applyNumberFormat="1" applyFont="1" applyBorder="1" applyAlignment="1" applyProtection="1">
      <alignment horizontal="center" vertical="center" wrapText="1"/>
      <protection/>
    </xf>
    <xf numFmtId="176" fontId="9" fillId="0" borderId="12" xfId="22" applyNumberFormat="1" applyFont="1" applyBorder="1" applyAlignment="1" applyProtection="1">
      <alignment horizontal="center" vertical="center" wrapText="1"/>
      <protection/>
    </xf>
    <xf numFmtId="176" fontId="9" fillId="0" borderId="13" xfId="22" applyNumberFormat="1" applyFont="1" applyBorder="1" applyAlignment="1" applyProtection="1">
      <alignment horizontal="center" vertical="center" wrapText="1"/>
      <protection/>
    </xf>
    <xf numFmtId="198" fontId="9" fillId="0" borderId="9" xfId="22" applyNumberFormat="1" applyFont="1" applyBorder="1" applyAlignment="1" applyProtection="1">
      <alignment horizontal="center" vertical="center" wrapText="1"/>
      <protection/>
    </xf>
    <xf numFmtId="198" fontId="9" fillId="0" borderId="6" xfId="22" applyNumberFormat="1" applyFont="1" applyBorder="1" applyAlignment="1">
      <alignment horizontal="center" vertical="center" wrapText="1"/>
      <protection/>
    </xf>
    <xf numFmtId="178" fontId="9" fillId="0" borderId="0" xfId="0" applyNumberFormat="1" applyFont="1" applyBorder="1" applyAlignment="1" applyProtection="1">
      <alignment horizontal="center" vertical="center"/>
      <protection/>
    </xf>
    <xf numFmtId="176" fontId="9" fillId="0" borderId="14" xfId="22" applyNumberFormat="1" applyFont="1" applyBorder="1" applyAlignment="1" applyProtection="1">
      <alignment horizontal="center" vertical="center"/>
      <protection/>
    </xf>
    <xf numFmtId="176" fontId="9" fillId="0" borderId="15" xfId="22" applyNumberFormat="1" applyFont="1" applyBorder="1" applyAlignment="1">
      <alignment horizontal="center" vertical="center" wrapText="1"/>
      <protection/>
    </xf>
    <xf numFmtId="176" fontId="9" fillId="0" borderId="16" xfId="22" applyNumberFormat="1" applyFont="1" applyBorder="1" applyAlignment="1">
      <alignment horizontal="center" vertical="center" wrapText="1"/>
      <protection/>
    </xf>
    <xf numFmtId="176" fontId="9" fillId="0" borderId="0" xfId="22" applyNumberFormat="1" applyFont="1" applyBorder="1" applyAlignment="1">
      <alignment horizontal="center" vertical="center" wrapText="1"/>
      <protection/>
    </xf>
    <xf numFmtId="176" fontId="9" fillId="0" borderId="17" xfId="22" applyNumberFormat="1" applyFont="1" applyBorder="1" applyAlignment="1">
      <alignment horizontal="center" wrapText="1"/>
      <protection/>
    </xf>
    <xf numFmtId="176" fontId="9" fillId="0" borderId="18" xfId="22" applyNumberFormat="1" applyFont="1" applyBorder="1" applyAlignment="1">
      <alignment horizontal="center" vertical="center" wrapText="1"/>
      <protection/>
    </xf>
    <xf numFmtId="176" fontId="9" fillId="0" borderId="19" xfId="22" applyNumberFormat="1" applyFont="1" applyBorder="1" applyAlignment="1">
      <alignment horizontal="center" vertical="center"/>
      <protection/>
    </xf>
    <xf numFmtId="176" fontId="9" fillId="0" borderId="20" xfId="22" applyNumberFormat="1" applyFont="1" applyBorder="1" applyAlignment="1">
      <alignment horizontal="center" vertical="center"/>
      <protection/>
    </xf>
    <xf numFmtId="176" fontId="9" fillId="0" borderId="21" xfId="22" applyNumberFormat="1" applyFont="1" applyBorder="1" applyAlignment="1">
      <alignment horizontal="center" vertical="center" wrapText="1"/>
      <protection/>
    </xf>
    <xf numFmtId="176" fontId="9" fillId="0" borderId="22" xfId="22" applyNumberFormat="1" applyFont="1" applyBorder="1" applyAlignment="1">
      <alignment horizontal="center" vertical="center" wrapText="1"/>
      <protection/>
    </xf>
    <xf numFmtId="176" fontId="9" fillId="0" borderId="23" xfId="22" applyNumberFormat="1" applyFont="1" applyBorder="1" applyAlignment="1" applyProtection="1">
      <alignment horizontal="center" vertical="center" wrapText="1"/>
      <protection/>
    </xf>
    <xf numFmtId="176" fontId="9" fillId="0" borderId="24" xfId="22" applyNumberFormat="1" applyFont="1" applyBorder="1" applyAlignment="1" applyProtection="1">
      <alignment horizontal="center" vertical="center" wrapText="1"/>
      <protection/>
    </xf>
    <xf numFmtId="176" fontId="9" fillId="0" borderId="25" xfId="22" applyNumberFormat="1" applyFont="1" applyBorder="1" applyAlignment="1" applyProtection="1">
      <alignment horizontal="center" vertical="center" wrapText="1"/>
      <protection/>
    </xf>
    <xf numFmtId="198" fontId="9" fillId="0" borderId="21" xfId="22" applyNumberFormat="1" applyFont="1" applyBorder="1" applyAlignment="1" applyProtection="1">
      <alignment horizontal="center" vertical="center" wrapText="1"/>
      <protection/>
    </xf>
    <xf numFmtId="198" fontId="9" fillId="0" borderId="18" xfId="22" applyNumberFormat="1" applyFont="1" applyBorder="1" applyAlignment="1">
      <alignment horizontal="center" vertical="center"/>
      <protection/>
    </xf>
    <xf numFmtId="176" fontId="9" fillId="0" borderId="14" xfId="22" applyNumberFormat="1" applyFont="1" applyBorder="1" applyAlignment="1">
      <alignment horizontal="center" vertical="center" wrapText="1"/>
      <protection/>
    </xf>
    <xf numFmtId="176" fontId="9" fillId="0" borderId="26" xfId="22" applyNumberFormat="1" applyFont="1" applyBorder="1" applyAlignment="1">
      <alignment horizontal="center" vertical="center" wrapText="1"/>
      <protection/>
    </xf>
    <xf numFmtId="176" fontId="9" fillId="0" borderId="27" xfId="22" applyNumberFormat="1" applyFont="1" applyBorder="1" applyAlignment="1" applyProtection="1">
      <alignment horizontal="center" vertical="center" wrapText="1"/>
      <protection/>
    </xf>
    <xf numFmtId="176" fontId="9" fillId="0" borderId="28" xfId="22" applyNumberFormat="1" applyFont="1" applyBorder="1" applyAlignment="1" applyProtection="1">
      <alignment horizontal="center" vertical="center" wrapText="1"/>
      <protection/>
    </xf>
    <xf numFmtId="176" fontId="9" fillId="0" borderId="29" xfId="22" applyNumberFormat="1" applyFont="1" applyBorder="1" applyAlignment="1" applyProtection="1">
      <alignment horizontal="center" vertical="center" wrapText="1"/>
      <protection/>
    </xf>
    <xf numFmtId="178" fontId="9" fillId="0" borderId="30" xfId="0" applyNumberFormat="1" applyFont="1" applyBorder="1" applyAlignment="1" applyProtection="1">
      <alignment horizontal="center" vertical="center"/>
      <protection/>
    </xf>
    <xf numFmtId="176" fontId="9" fillId="0" borderId="31" xfId="22" applyNumberFormat="1" applyFont="1" applyBorder="1" applyAlignment="1" applyProtection="1">
      <alignment horizontal="center" vertical="center"/>
      <protection/>
    </xf>
    <xf numFmtId="176" fontId="9" fillId="0" borderId="31" xfId="22" applyNumberFormat="1" applyFont="1" applyBorder="1" applyAlignment="1">
      <alignment horizontal="center" vertical="center" wrapText="1"/>
      <protection/>
    </xf>
    <xf numFmtId="176" fontId="9" fillId="0" borderId="32" xfId="22" applyNumberFormat="1" applyFont="1" applyBorder="1" applyAlignment="1">
      <alignment horizontal="center" vertical="center" wrapText="1"/>
      <protection/>
    </xf>
    <xf numFmtId="176" fontId="9" fillId="0" borderId="30" xfId="22" applyNumberFormat="1" applyFont="1" applyBorder="1" applyAlignment="1">
      <alignment horizontal="center" vertical="center" wrapText="1"/>
      <protection/>
    </xf>
    <xf numFmtId="176" fontId="9" fillId="0" borderId="33" xfId="22" applyNumberFormat="1" applyFont="1" applyBorder="1" applyAlignment="1">
      <alignment horizontal="center" wrapText="1"/>
      <protection/>
    </xf>
    <xf numFmtId="176" fontId="9" fillId="0" borderId="34" xfId="22" applyNumberFormat="1" applyFont="1" applyBorder="1" applyAlignment="1">
      <alignment horizontal="center" vertical="center" wrapText="1"/>
      <protection/>
    </xf>
    <xf numFmtId="176" fontId="9" fillId="0" borderId="35" xfId="22" applyNumberFormat="1" applyFont="1" applyBorder="1" applyAlignment="1">
      <alignment horizontal="center" vertical="center" wrapText="1"/>
      <protection/>
    </xf>
    <xf numFmtId="176" fontId="9" fillId="0" borderId="36" xfId="22" applyNumberFormat="1" applyFont="1" applyBorder="1" applyAlignment="1">
      <alignment horizontal="center" vertical="center" wrapText="1"/>
      <protection/>
    </xf>
    <xf numFmtId="176" fontId="9" fillId="0" borderId="30" xfId="22" applyNumberFormat="1" applyFont="1" applyBorder="1" applyAlignment="1" applyProtection="1">
      <alignment horizontal="center" vertical="center"/>
      <protection/>
    </xf>
    <xf numFmtId="176" fontId="9" fillId="0" borderId="37" xfId="22" applyNumberFormat="1" applyFont="1" applyBorder="1" applyAlignment="1" applyProtection="1">
      <alignment horizontal="center" vertical="center"/>
      <protection/>
    </xf>
    <xf numFmtId="198" fontId="9" fillId="0" borderId="35" xfId="22" applyNumberFormat="1" applyFont="1" applyBorder="1" applyAlignment="1" applyProtection="1">
      <alignment horizontal="center" vertical="center" wrapText="1"/>
      <protection/>
    </xf>
    <xf numFmtId="198" fontId="9" fillId="0" borderId="34" xfId="22" applyNumberFormat="1" applyFont="1" applyBorder="1" applyAlignment="1">
      <alignment horizontal="center" vertical="center"/>
      <protection/>
    </xf>
    <xf numFmtId="178" fontId="9" fillId="0" borderId="0" xfId="0" applyNumberFormat="1" applyFont="1" applyBorder="1" applyAlignment="1" applyProtection="1">
      <alignment horizontal="center" vertical="center"/>
      <protection/>
    </xf>
    <xf numFmtId="176" fontId="9" fillId="0" borderId="38" xfId="22" applyNumberFormat="1" applyFont="1" applyBorder="1" applyAlignment="1" applyProtection="1">
      <alignment horizontal="center" vertical="center"/>
      <protection/>
    </xf>
    <xf numFmtId="176" fontId="9" fillId="0" borderId="0" xfId="22" applyNumberFormat="1" applyFont="1" applyBorder="1" applyAlignment="1">
      <alignment horizontal="center" vertical="center" wrapText="1"/>
      <protection/>
    </xf>
    <xf numFmtId="176" fontId="10" fillId="0" borderId="0" xfId="22" applyNumberFormat="1" applyFont="1" applyBorder="1" applyAlignment="1">
      <alignment horizontal="center" vertical="center" wrapText="1"/>
      <protection/>
    </xf>
    <xf numFmtId="176" fontId="9" fillId="0" borderId="0" xfId="22" applyNumberFormat="1" applyFont="1" applyBorder="1" applyAlignment="1" applyProtection="1">
      <alignment horizontal="center" vertical="center"/>
      <protection/>
    </xf>
    <xf numFmtId="198" fontId="9" fillId="0" borderId="0" xfId="22" applyNumberFormat="1" applyFont="1" applyBorder="1" applyAlignment="1" applyProtection="1">
      <alignment horizontal="center" vertical="center" wrapText="1"/>
      <protection/>
    </xf>
    <xf numFmtId="198" fontId="9" fillId="0" borderId="0" xfId="22" applyNumberFormat="1" applyFont="1" applyBorder="1" applyAlignment="1">
      <alignment horizontal="center" vertical="center"/>
      <protection/>
    </xf>
    <xf numFmtId="178" fontId="9" fillId="0" borderId="0" xfId="25" applyNumberFormat="1" applyFont="1" applyBorder="1" applyAlignment="1">
      <alignment horizontal="center" vertical="center"/>
      <protection/>
    </xf>
    <xf numFmtId="178" fontId="9" fillId="0" borderId="38" xfId="25" applyNumberFormat="1" applyFont="1" applyBorder="1" applyAlignment="1">
      <alignment vertical="center"/>
      <protection/>
    </xf>
    <xf numFmtId="178" fontId="9" fillId="0" borderId="0" xfId="25" applyNumberFormat="1" applyFont="1" applyBorder="1" applyAlignment="1">
      <alignment vertical="center"/>
      <protection/>
    </xf>
    <xf numFmtId="198" fontId="9" fillId="0" borderId="0" xfId="25" applyNumberFormat="1" applyFont="1" applyBorder="1" applyAlignment="1">
      <alignment vertical="center"/>
      <protection/>
    </xf>
    <xf numFmtId="178" fontId="9" fillId="0" borderId="38" xfId="25" applyNumberFormat="1" applyFont="1" applyBorder="1" applyAlignment="1">
      <alignment horizontal="right" vertical="center"/>
      <protection/>
    </xf>
    <xf numFmtId="178" fontId="9" fillId="0" borderId="0" xfId="25" applyNumberFormat="1" applyFont="1" applyBorder="1" applyAlignment="1" applyProtection="1">
      <alignment horizontal="center" vertical="center"/>
      <protection/>
    </xf>
    <xf numFmtId="178" fontId="9" fillId="0" borderId="38" xfId="25" applyNumberFormat="1" applyFont="1" applyBorder="1" applyAlignment="1" applyProtection="1">
      <alignment horizontal="right" vertical="center"/>
      <protection/>
    </xf>
    <xf numFmtId="178" fontId="9" fillId="0" borderId="0" xfId="25" applyNumberFormat="1" applyFont="1" applyBorder="1" applyAlignment="1" applyProtection="1">
      <alignment vertical="center"/>
      <protection/>
    </xf>
    <xf numFmtId="198" fontId="9" fillId="0" borderId="0" xfId="25" applyNumberFormat="1" applyFont="1" applyBorder="1" applyAlignment="1" applyProtection="1">
      <alignment vertical="center"/>
      <protection/>
    </xf>
    <xf numFmtId="178" fontId="9" fillId="0" borderId="0" xfId="25" applyNumberFormat="1" applyFont="1" applyBorder="1" applyAlignment="1" applyProtection="1">
      <alignment horizontal="right" vertical="center"/>
      <protection/>
    </xf>
    <xf numFmtId="178" fontId="9" fillId="0" borderId="0" xfId="25" applyNumberFormat="1" applyFont="1" applyBorder="1" applyAlignment="1">
      <alignment horizontal="right" vertical="center"/>
      <protection/>
    </xf>
    <xf numFmtId="178" fontId="9" fillId="0" borderId="30" xfId="0" applyNumberFormat="1" applyFont="1" applyBorder="1" applyAlignment="1">
      <alignment vertical="center"/>
    </xf>
    <xf numFmtId="178" fontId="9" fillId="0" borderId="39" xfId="0" applyNumberFormat="1" applyFont="1" applyBorder="1" applyAlignment="1">
      <alignment vertical="center"/>
    </xf>
    <xf numFmtId="198" fontId="9" fillId="0" borderId="30" xfId="0" applyNumberFormat="1" applyFont="1" applyBorder="1" applyAlignment="1">
      <alignment vertical="center"/>
    </xf>
    <xf numFmtId="176" fontId="9" fillId="0" borderId="40" xfId="22" applyNumberFormat="1" applyFont="1" applyBorder="1" applyAlignment="1">
      <alignment horizontal="center" vertical="center" wrapText="1"/>
      <protection/>
    </xf>
    <xf numFmtId="176" fontId="9" fillId="0" borderId="9" xfId="22" applyNumberFormat="1" applyFont="1" applyBorder="1" applyAlignment="1" applyProtection="1">
      <alignment horizontal="center" vertical="center" wrapText="1"/>
      <protection/>
    </xf>
    <xf numFmtId="176" fontId="9" fillId="0" borderId="12" xfId="22" applyNumberFormat="1" applyFont="1" applyBorder="1" applyAlignment="1">
      <alignment horizontal="center" vertical="center" wrapText="1"/>
      <protection/>
    </xf>
    <xf numFmtId="176" fontId="9" fillId="0" borderId="13" xfId="22" applyNumberFormat="1" applyFont="1" applyBorder="1" applyAlignment="1">
      <alignment horizontal="center" vertical="center" wrapText="1"/>
      <protection/>
    </xf>
    <xf numFmtId="176" fontId="9" fillId="0" borderId="41" xfId="22" applyNumberFormat="1" applyFont="1" applyBorder="1" applyAlignment="1">
      <alignment horizontal="center" vertical="center" wrapText="1"/>
      <protection/>
    </xf>
    <xf numFmtId="176" fontId="9" fillId="0" borderId="21" xfId="22" applyNumberFormat="1" applyFont="1" applyBorder="1" applyAlignment="1" applyProtection="1">
      <alignment horizontal="center" vertical="center" wrapText="1"/>
      <protection/>
    </xf>
    <xf numFmtId="176" fontId="9" fillId="0" borderId="19" xfId="22" applyNumberFormat="1" applyFont="1" applyBorder="1" applyAlignment="1">
      <alignment horizontal="center" vertical="center" wrapText="1"/>
      <protection/>
    </xf>
    <xf numFmtId="176" fontId="9" fillId="0" borderId="28" xfId="22" applyNumberFormat="1" applyFont="1" applyBorder="1" applyAlignment="1">
      <alignment horizontal="center" vertical="center" wrapText="1"/>
      <protection/>
    </xf>
    <xf numFmtId="176" fontId="9" fillId="0" borderId="29" xfId="22" applyNumberFormat="1" applyFont="1" applyBorder="1" applyAlignment="1">
      <alignment horizontal="center" vertical="center" wrapText="1"/>
      <protection/>
    </xf>
    <xf numFmtId="176" fontId="9" fillId="0" borderId="30" xfId="22" applyNumberFormat="1" applyFont="1" applyBorder="1" applyAlignment="1">
      <alignment horizontal="center" vertical="center" wrapText="1"/>
      <protection/>
    </xf>
    <xf numFmtId="176" fontId="9" fillId="0" borderId="37" xfId="22" applyNumberFormat="1" applyFont="1" applyBorder="1" applyAlignment="1">
      <alignment horizontal="center" vertical="center" wrapText="1"/>
      <protection/>
    </xf>
    <xf numFmtId="176" fontId="9" fillId="0" borderId="35" xfId="22" applyNumberFormat="1" applyFont="1" applyBorder="1" applyAlignment="1" applyProtection="1">
      <alignment horizontal="center" vertical="center" wrapText="1"/>
      <protection/>
    </xf>
    <xf numFmtId="0" fontId="9" fillId="0" borderId="0" xfId="25" applyNumberFormat="1" applyFont="1" applyBorder="1" applyAlignment="1">
      <alignment vertical="center"/>
      <protection/>
    </xf>
    <xf numFmtId="176" fontId="9" fillId="0" borderId="0" xfId="21" applyNumberFormat="1" applyFont="1" applyBorder="1" applyAlignment="1" applyProtection="1">
      <alignment horizontal="center"/>
      <protection/>
    </xf>
    <xf numFmtId="178" fontId="9" fillId="0" borderId="30" xfId="25" applyNumberFormat="1" applyFont="1" applyBorder="1" applyAlignment="1">
      <alignment vertical="center"/>
      <protection/>
    </xf>
    <xf numFmtId="178" fontId="9" fillId="0" borderId="39" xfId="25" applyNumberFormat="1" applyFont="1" applyBorder="1" applyAlignment="1">
      <alignment horizontal="right" vertical="center"/>
      <protection/>
    </xf>
    <xf numFmtId="178" fontId="9" fillId="0" borderId="42" xfId="0" applyNumberFormat="1" applyFont="1" applyBorder="1" applyAlignment="1" applyProtection="1">
      <alignment horizontal="center" vertical="center"/>
      <protection/>
    </xf>
    <xf numFmtId="176" fontId="9" fillId="0" borderId="43" xfId="22" applyNumberFormat="1" applyFont="1" applyBorder="1" applyAlignment="1">
      <alignment horizontal="center" vertical="center" wrapText="1"/>
      <protection/>
    </xf>
    <xf numFmtId="176" fontId="9" fillId="0" borderId="44" xfId="22" applyNumberFormat="1" applyFont="1" applyBorder="1" applyAlignment="1" applyProtection="1">
      <alignment horizontal="center" vertical="center" wrapText="1"/>
      <protection/>
    </xf>
    <xf numFmtId="176" fontId="9" fillId="0" borderId="1" xfId="22" applyNumberFormat="1" applyFont="1" applyBorder="1" applyAlignment="1" applyProtection="1">
      <alignment horizontal="center" vertical="center" wrapText="1"/>
      <protection/>
    </xf>
    <xf numFmtId="176" fontId="9" fillId="0" borderId="42" xfId="22" applyNumberFormat="1" applyFont="1" applyBorder="1" applyAlignment="1" applyProtection="1">
      <alignment horizontal="center" vertical="center" wrapText="1"/>
      <protection/>
    </xf>
    <xf numFmtId="198" fontId="9" fillId="0" borderId="16" xfId="22" applyNumberFormat="1" applyFont="1" applyBorder="1" applyAlignment="1" applyProtection="1">
      <alignment horizontal="center" vertical="center" wrapText="1"/>
      <protection/>
    </xf>
    <xf numFmtId="198" fontId="9" fillId="0" borderId="45" xfId="22" applyNumberFormat="1" applyFont="1" applyBorder="1" applyAlignment="1">
      <alignment horizontal="center" vertical="center" wrapText="1"/>
      <protection/>
    </xf>
    <xf numFmtId="178" fontId="9" fillId="0" borderId="17" xfId="0" applyNumberFormat="1" applyFont="1" applyBorder="1" applyAlignment="1" applyProtection="1">
      <alignment horizontal="center" vertical="center"/>
      <protection/>
    </xf>
    <xf numFmtId="176" fontId="9" fillId="0" borderId="46" xfId="22" applyNumberFormat="1" applyFont="1" applyBorder="1" applyAlignment="1">
      <alignment horizontal="center" vertical="center" wrapText="1"/>
      <protection/>
    </xf>
    <xf numFmtId="176" fontId="9" fillId="0" borderId="47" xfId="22" applyNumberFormat="1" applyFont="1" applyBorder="1" applyAlignment="1" applyProtection="1">
      <alignment horizontal="center" vertical="center" wrapText="1"/>
      <protection/>
    </xf>
    <xf numFmtId="176" fontId="9" fillId="0" borderId="0" xfId="22" applyNumberFormat="1" applyFont="1" applyBorder="1" applyAlignment="1" applyProtection="1">
      <alignment horizontal="center" vertical="center" wrapText="1"/>
      <protection/>
    </xf>
    <xf numFmtId="176" fontId="9" fillId="0" borderId="17" xfId="22" applyNumberFormat="1" applyFont="1" applyBorder="1" applyAlignment="1" applyProtection="1">
      <alignment horizontal="center" vertical="center" wrapText="1"/>
      <protection/>
    </xf>
    <xf numFmtId="198" fontId="9" fillId="0" borderId="26" xfId="22" applyNumberFormat="1" applyFont="1" applyBorder="1" applyAlignment="1" applyProtection="1">
      <alignment horizontal="center" vertical="center" wrapText="1"/>
      <protection/>
    </xf>
    <xf numFmtId="198" fontId="9" fillId="0" borderId="38" xfId="22" applyNumberFormat="1" applyFont="1" applyBorder="1" applyAlignment="1">
      <alignment horizontal="center" vertical="center" wrapText="1"/>
      <protection/>
    </xf>
    <xf numFmtId="176" fontId="9" fillId="0" borderId="48" xfId="22" applyNumberFormat="1" applyFont="1" applyBorder="1" applyAlignment="1" applyProtection="1">
      <alignment horizontal="center" vertical="center" wrapText="1"/>
      <protection/>
    </xf>
    <xf numFmtId="176" fontId="9" fillId="0" borderId="30" xfId="22" applyNumberFormat="1" applyFont="1" applyBorder="1" applyAlignment="1" applyProtection="1">
      <alignment horizontal="center" vertical="center" wrapText="1"/>
      <protection/>
    </xf>
    <xf numFmtId="176" fontId="9" fillId="0" borderId="33" xfId="22" applyNumberFormat="1" applyFont="1" applyBorder="1" applyAlignment="1" applyProtection="1">
      <alignment horizontal="center" vertical="center" wrapText="1"/>
      <protection/>
    </xf>
    <xf numFmtId="178" fontId="9" fillId="0" borderId="33" xfId="0" applyNumberFormat="1" applyFont="1" applyBorder="1" applyAlignment="1" applyProtection="1">
      <alignment horizontal="center" vertical="center"/>
      <protection/>
    </xf>
    <xf numFmtId="176" fontId="9" fillId="0" borderId="49" xfId="22" applyNumberFormat="1" applyFont="1" applyBorder="1" applyAlignment="1">
      <alignment horizontal="center" vertical="center" wrapText="1"/>
      <protection/>
    </xf>
    <xf numFmtId="176" fontId="9" fillId="0" borderId="50" xfId="22" applyNumberFormat="1" applyFont="1" applyBorder="1" applyAlignment="1" applyProtection="1">
      <alignment horizontal="center" vertical="center"/>
      <protection/>
    </xf>
    <xf numFmtId="176" fontId="9" fillId="0" borderId="51" xfId="22" applyNumberFormat="1" applyFont="1" applyBorder="1" applyAlignment="1" applyProtection="1">
      <alignment horizontal="center" vertical="center"/>
      <protection/>
    </xf>
    <xf numFmtId="198" fontId="9" fillId="0" borderId="32" xfId="22" applyNumberFormat="1" applyFont="1" applyBorder="1" applyAlignment="1" applyProtection="1">
      <alignment horizontal="center" vertical="center" wrapText="1"/>
      <protection/>
    </xf>
    <xf numFmtId="198" fontId="9" fillId="0" borderId="39" xfId="22" applyNumberFormat="1" applyFont="1" applyBorder="1" applyAlignment="1">
      <alignment horizontal="center" vertical="center" wrapText="1"/>
      <protection/>
    </xf>
    <xf numFmtId="176" fontId="9" fillId="0" borderId="0" xfId="21" applyNumberFormat="1" applyFont="1" applyBorder="1" applyAlignment="1" applyProtection="1">
      <alignment horizontal="center"/>
      <protection/>
    </xf>
    <xf numFmtId="178" fontId="9" fillId="0" borderId="0" xfId="23" applyNumberFormat="1" applyFont="1" applyBorder="1" applyAlignment="1">
      <alignment horizontal="left" vertical="center"/>
      <protection/>
    </xf>
    <xf numFmtId="176" fontId="9" fillId="0" borderId="52" xfId="22" applyNumberFormat="1" applyFont="1" applyBorder="1" applyAlignment="1">
      <alignment horizontal="center" vertical="center" wrapText="1"/>
      <protection/>
    </xf>
    <xf numFmtId="176" fontId="9" fillId="0" borderId="53" xfId="22" applyNumberFormat="1" applyFont="1" applyBorder="1" applyAlignment="1">
      <alignment horizontal="center" vertical="center" wrapText="1"/>
      <protection/>
    </xf>
    <xf numFmtId="176" fontId="9" fillId="0" borderId="54" xfId="22" applyNumberFormat="1" applyFont="1" applyBorder="1" applyAlignment="1">
      <alignment horizontal="center" vertical="center" wrapText="1"/>
      <protection/>
    </xf>
    <xf numFmtId="176" fontId="9" fillId="0" borderId="16" xfId="22" applyNumberFormat="1" applyFont="1" applyBorder="1" applyAlignment="1">
      <alignment horizontal="center" vertical="center"/>
      <protection/>
    </xf>
    <xf numFmtId="176" fontId="9" fillId="0" borderId="55" xfId="22" applyNumberFormat="1" applyFont="1" applyBorder="1" applyAlignment="1" applyProtection="1">
      <alignment horizontal="center" vertical="center" wrapText="1"/>
      <protection/>
    </xf>
    <xf numFmtId="176" fontId="9" fillId="0" borderId="2" xfId="22" applyNumberFormat="1" applyFont="1" applyBorder="1" applyAlignment="1">
      <alignment horizontal="center" vertical="center" wrapText="1"/>
      <protection/>
    </xf>
    <xf numFmtId="176" fontId="9" fillId="0" borderId="8" xfId="22" applyNumberFormat="1" applyFont="1" applyBorder="1" applyAlignment="1">
      <alignment horizontal="center" vertical="center" wrapText="1"/>
      <protection/>
    </xf>
    <xf numFmtId="176" fontId="9" fillId="0" borderId="56" xfId="22" applyNumberFormat="1" applyFont="1" applyBorder="1" applyAlignment="1">
      <alignment horizontal="center" vertical="center" wrapText="1"/>
      <protection/>
    </xf>
    <xf numFmtId="176" fontId="9" fillId="0" borderId="57" xfId="22" applyNumberFormat="1" applyFont="1" applyBorder="1" applyAlignment="1">
      <alignment horizontal="center" vertical="center"/>
      <protection/>
    </xf>
    <xf numFmtId="176" fontId="9" fillId="0" borderId="58" xfId="22" applyNumberFormat="1" applyFont="1" applyBorder="1" applyAlignment="1">
      <alignment horizontal="center" vertical="center"/>
      <protection/>
    </xf>
    <xf numFmtId="176" fontId="9" fillId="0" borderId="59" xfId="22" applyNumberFormat="1" applyFont="1" applyBorder="1" applyAlignment="1" applyProtection="1">
      <alignment horizontal="center" vertical="center" wrapText="1"/>
      <protection/>
    </xf>
    <xf numFmtId="176" fontId="9" fillId="0" borderId="57" xfId="22" applyNumberFormat="1" applyFont="1" applyBorder="1" applyAlignment="1">
      <alignment horizontal="center" vertical="center" wrapText="1"/>
      <protection/>
    </xf>
    <xf numFmtId="176" fontId="9" fillId="0" borderId="60" xfId="22" applyNumberFormat="1" applyFont="1" applyBorder="1" applyAlignment="1">
      <alignment horizontal="center" vertical="center" wrapText="1"/>
      <protection/>
    </xf>
    <xf numFmtId="176" fontId="9" fillId="0" borderId="58" xfId="22" applyNumberFormat="1" applyFont="1" applyBorder="1" applyAlignment="1">
      <alignment horizontal="center" vertical="center" wrapText="1"/>
      <protection/>
    </xf>
    <xf numFmtId="176" fontId="9" fillId="0" borderId="61" xfId="22" applyNumberFormat="1" applyFont="1" applyBorder="1" applyAlignment="1">
      <alignment horizontal="center" vertical="center" wrapText="1"/>
      <protection/>
    </xf>
    <xf numFmtId="176" fontId="11" fillId="0" borderId="16" xfId="22" applyNumberFormat="1" applyFont="1" applyBorder="1" applyAlignment="1">
      <alignment horizontal="center" vertical="center" wrapText="1"/>
      <protection/>
    </xf>
    <xf numFmtId="176" fontId="9" fillId="0" borderId="62" xfId="22" applyNumberFormat="1" applyFont="1" applyBorder="1" applyAlignment="1" applyProtection="1">
      <alignment horizontal="center" vertical="center" wrapText="1"/>
      <protection/>
    </xf>
    <xf numFmtId="176" fontId="9" fillId="0" borderId="60" xfId="22" applyNumberFormat="1" applyFont="1" applyBorder="1" applyAlignment="1" applyProtection="1">
      <alignment horizontal="center" vertical="center" wrapText="1"/>
      <protection/>
    </xf>
    <xf numFmtId="176" fontId="9" fillId="0" borderId="63" xfId="22" applyNumberFormat="1" applyFont="1" applyBorder="1" applyAlignment="1" applyProtection="1">
      <alignment horizontal="center" vertical="center" wrapText="1"/>
      <protection/>
    </xf>
    <xf numFmtId="176" fontId="9" fillId="0" borderId="64" xfId="22" applyNumberFormat="1" applyFont="1" applyBorder="1" applyAlignment="1">
      <alignment horizontal="center" vertical="center" wrapText="1"/>
      <protection/>
    </xf>
    <xf numFmtId="176" fontId="9" fillId="0" borderId="65" xfId="22" applyNumberFormat="1" applyFont="1" applyBorder="1" applyAlignment="1">
      <alignment horizontal="center" vertical="center" wrapText="1"/>
      <protection/>
    </xf>
    <xf numFmtId="176" fontId="9" fillId="0" borderId="66" xfId="22" applyNumberFormat="1" applyFont="1" applyBorder="1" applyAlignment="1">
      <alignment horizontal="center" vertical="center" wrapText="1"/>
      <protection/>
    </xf>
    <xf numFmtId="176" fontId="11" fillId="0" borderId="32" xfId="22" applyNumberFormat="1" applyFont="1" applyBorder="1" applyAlignment="1">
      <alignment horizontal="center" vertical="center" wrapText="1"/>
      <protection/>
    </xf>
    <xf numFmtId="176" fontId="10" fillId="0" borderId="0" xfId="22" applyNumberFormat="1" applyFont="1" applyBorder="1" applyAlignment="1" applyProtection="1">
      <alignment horizontal="center" vertical="center" wrapText="1"/>
      <protection/>
    </xf>
    <xf numFmtId="178" fontId="9" fillId="0" borderId="0" xfId="0" applyNumberFormat="1" applyFont="1" applyBorder="1" applyAlignment="1" applyProtection="1">
      <alignment vertical="center"/>
      <protection locked="0"/>
    </xf>
    <xf numFmtId="198" fontId="9" fillId="0" borderId="0" xfId="0" applyNumberFormat="1" applyFont="1" applyBorder="1" applyAlignment="1">
      <alignment vertical="center"/>
    </xf>
    <xf numFmtId="176" fontId="9" fillId="0" borderId="0" xfId="22" applyNumberFormat="1" applyFont="1" applyBorder="1" applyAlignment="1" applyProtection="1">
      <alignment horizontal="left"/>
      <protection locked="0"/>
    </xf>
    <xf numFmtId="178" fontId="9" fillId="0" borderId="0" xfId="0" applyNumberFormat="1" applyFont="1" applyBorder="1" applyAlignment="1" applyProtection="1" quotePrefix="1">
      <alignment horizontal="left" vertical="center"/>
      <protection locked="0"/>
    </xf>
    <xf numFmtId="178" fontId="9" fillId="0" borderId="38" xfId="0" applyNumberFormat="1" applyFont="1" applyBorder="1" applyAlignment="1" applyProtection="1">
      <alignment vertical="center"/>
      <protection locked="0"/>
    </xf>
    <xf numFmtId="178" fontId="9" fillId="0" borderId="38" xfId="0" applyNumberFormat="1" applyFont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 vertical="center"/>
      <protection/>
    </xf>
    <xf numFmtId="176" fontId="9" fillId="0" borderId="38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21" applyNumberFormat="1" applyFont="1" applyBorder="1" applyAlignment="1">
      <alignment horizontal="left"/>
      <protection/>
    </xf>
    <xf numFmtId="176" fontId="9" fillId="0" borderId="0" xfId="21" applyNumberFormat="1" applyFont="1" applyBorder="1" applyAlignment="1" applyProtection="1">
      <alignment horizontal="left"/>
      <protection/>
    </xf>
    <xf numFmtId="176" fontId="9" fillId="0" borderId="0" xfId="21" applyNumberFormat="1" applyFont="1" applyBorder="1" applyAlignment="1">
      <alignment horizontal="right"/>
      <protection/>
    </xf>
    <xf numFmtId="176" fontId="9" fillId="0" borderId="0" xfId="21" applyNumberFormat="1" applyFont="1" applyBorder="1" applyAlignment="1" applyProtection="1">
      <alignment horizontal="distributed"/>
      <protection/>
    </xf>
    <xf numFmtId="176" fontId="9" fillId="0" borderId="30" xfId="21" applyNumberFormat="1" applyFont="1" applyBorder="1" applyAlignment="1">
      <alignment horizontal="right"/>
      <protection/>
    </xf>
    <xf numFmtId="176" fontId="9" fillId="0" borderId="30" xfId="21" applyNumberFormat="1" applyFont="1" applyBorder="1" applyAlignment="1" applyProtection="1">
      <alignment horizontal="distributed"/>
      <protection/>
    </xf>
    <xf numFmtId="176" fontId="9" fillId="0" borderId="39" xfId="0" applyNumberFormat="1" applyFont="1" applyBorder="1" applyAlignment="1" applyProtection="1">
      <alignment vertical="center"/>
      <protection/>
    </xf>
    <xf numFmtId="176" fontId="9" fillId="0" borderId="30" xfId="0" applyNumberFormat="1" applyFont="1" applyBorder="1" applyAlignment="1" applyProtection="1">
      <alignment vertical="center"/>
      <protection/>
    </xf>
    <xf numFmtId="176" fontId="9" fillId="0" borderId="3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horizontal="left" vertical="center"/>
    </xf>
    <xf numFmtId="178" fontId="9" fillId="0" borderId="0" xfId="0" applyNumberFormat="1" applyFont="1" applyBorder="1" applyAlignment="1" applyProtection="1" quotePrefix="1">
      <alignment horizontal="center" vertical="center"/>
      <protection locked="0"/>
    </xf>
    <xf numFmtId="180" fontId="9" fillId="0" borderId="0" xfId="0" applyNumberFormat="1" applyFont="1" applyBorder="1" applyAlignment="1">
      <alignment vertical="center"/>
    </xf>
    <xf numFmtId="178" fontId="9" fillId="0" borderId="30" xfId="0" applyNumberFormat="1" applyFont="1" applyBorder="1" applyAlignment="1" applyProtection="1">
      <alignment vertical="center"/>
      <protection/>
    </xf>
    <xf numFmtId="178" fontId="9" fillId="0" borderId="39" xfId="0" applyNumberFormat="1" applyFont="1" applyBorder="1" applyAlignment="1" applyProtection="1">
      <alignment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42表 H14" xfId="23"/>
    <cellStyle name="標準_第45表 H14" xfId="24"/>
    <cellStyle name="標準_第51表 H14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61"/>
  <sheetViews>
    <sheetView showGridLines="0" workbookViewId="0" topLeftCell="S57">
      <selection activeCell="Y1" sqref="Y1:AC17"/>
    </sheetView>
  </sheetViews>
  <sheetFormatPr defaultColWidth="12.75" defaultRowHeight="15" customHeight="1"/>
  <cols>
    <col min="1" max="1" width="2.08203125" style="3" customWidth="1"/>
    <col min="2" max="2" width="11.08203125" style="3" customWidth="1"/>
    <col min="3" max="22" width="6.58203125" style="3" customWidth="1"/>
    <col min="23" max="24" width="6.58203125" style="4" customWidth="1"/>
    <col min="25" max="25" width="6.58203125" style="3" customWidth="1"/>
    <col min="26" max="16384" width="12.75" style="3" customWidth="1"/>
  </cols>
  <sheetData>
    <row r="1" spans="1:17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</row>
    <row r="2" spans="1:25" ht="15" customHeigh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</v>
      </c>
      <c r="O2" s="7"/>
      <c r="Q2" s="8"/>
      <c r="R2" s="8"/>
      <c r="W2" s="9"/>
      <c r="X2" s="10" t="s">
        <v>3</v>
      </c>
      <c r="Y2" s="6"/>
    </row>
    <row r="3" spans="1:25" ht="17.25" customHeight="1">
      <c r="A3" s="11" t="s">
        <v>4</v>
      </c>
      <c r="B3" s="11"/>
      <c r="C3" s="12" t="s">
        <v>5</v>
      </c>
      <c r="D3" s="13" t="s">
        <v>6</v>
      </c>
      <c r="E3" s="14"/>
      <c r="F3" s="14"/>
      <c r="G3" s="14"/>
      <c r="H3" s="14"/>
      <c r="I3" s="14"/>
      <c r="J3" s="15"/>
      <c r="K3" s="16" t="s">
        <v>75</v>
      </c>
      <c r="L3" s="17" t="s">
        <v>76</v>
      </c>
      <c r="M3" s="18"/>
      <c r="N3" s="16" t="s">
        <v>7</v>
      </c>
      <c r="O3" s="19" t="s">
        <v>8</v>
      </c>
      <c r="P3" s="19" t="s">
        <v>9</v>
      </c>
      <c r="Q3" s="20" t="s">
        <v>10</v>
      </c>
      <c r="R3" s="21" t="s">
        <v>11</v>
      </c>
      <c r="S3" s="22"/>
      <c r="T3" s="22"/>
      <c r="U3" s="22"/>
      <c r="V3" s="23"/>
      <c r="W3" s="24" t="s">
        <v>12</v>
      </c>
      <c r="X3" s="25" t="s">
        <v>13</v>
      </c>
      <c r="Y3" s="6"/>
    </row>
    <row r="4" spans="1:25" ht="18" customHeight="1">
      <c r="A4" s="26"/>
      <c r="B4" s="26"/>
      <c r="C4" s="27"/>
      <c r="D4" s="28" t="s">
        <v>14</v>
      </c>
      <c r="E4" s="29" t="s">
        <v>15</v>
      </c>
      <c r="F4" s="30" t="s">
        <v>77</v>
      </c>
      <c r="G4" s="29" t="s">
        <v>16</v>
      </c>
      <c r="H4" s="29" t="s">
        <v>17</v>
      </c>
      <c r="I4" s="29" t="s">
        <v>18</v>
      </c>
      <c r="J4" s="31" t="s">
        <v>19</v>
      </c>
      <c r="K4" s="32"/>
      <c r="L4" s="33"/>
      <c r="M4" s="34"/>
      <c r="N4" s="32"/>
      <c r="O4" s="35"/>
      <c r="P4" s="35"/>
      <c r="Q4" s="36"/>
      <c r="R4" s="37"/>
      <c r="S4" s="38"/>
      <c r="T4" s="38"/>
      <c r="U4" s="38"/>
      <c r="V4" s="39"/>
      <c r="W4" s="40"/>
      <c r="X4" s="41"/>
      <c r="Y4" s="6"/>
    </row>
    <row r="5" spans="1:30" ht="18" customHeight="1">
      <c r="A5" s="26"/>
      <c r="B5" s="26"/>
      <c r="C5" s="27"/>
      <c r="D5" s="42"/>
      <c r="E5" s="43"/>
      <c r="F5" s="30"/>
      <c r="G5" s="43"/>
      <c r="H5" s="43"/>
      <c r="I5" s="43"/>
      <c r="J5" s="31"/>
      <c r="K5" s="32"/>
      <c r="L5" s="28" t="s">
        <v>20</v>
      </c>
      <c r="M5" s="19" t="s">
        <v>21</v>
      </c>
      <c r="N5" s="32"/>
      <c r="O5" s="35"/>
      <c r="P5" s="35"/>
      <c r="Q5" s="36"/>
      <c r="R5" s="44"/>
      <c r="S5" s="45"/>
      <c r="T5" s="45"/>
      <c r="U5" s="45"/>
      <c r="V5" s="46"/>
      <c r="W5" s="40"/>
      <c r="X5" s="41"/>
      <c r="Y5" s="6"/>
      <c r="Z5" s="6"/>
      <c r="AA5" s="6"/>
      <c r="AB5" s="6"/>
      <c r="AC5" s="6"/>
      <c r="AD5" s="6"/>
    </row>
    <row r="6" spans="1:30" ht="19.5" customHeight="1">
      <c r="A6" s="47"/>
      <c r="B6" s="47"/>
      <c r="C6" s="48"/>
      <c r="D6" s="49"/>
      <c r="E6" s="50"/>
      <c r="F6" s="51"/>
      <c r="G6" s="50"/>
      <c r="H6" s="50"/>
      <c r="I6" s="50"/>
      <c r="J6" s="52"/>
      <c r="K6" s="53"/>
      <c r="L6" s="49"/>
      <c r="M6" s="54"/>
      <c r="N6" s="53"/>
      <c r="O6" s="54"/>
      <c r="P6" s="54"/>
      <c r="Q6" s="55"/>
      <c r="R6" s="56" t="s">
        <v>14</v>
      </c>
      <c r="S6" s="57" t="s">
        <v>90</v>
      </c>
      <c r="T6" s="56" t="s">
        <v>91</v>
      </c>
      <c r="U6" s="57" t="s">
        <v>92</v>
      </c>
      <c r="V6" s="56" t="s">
        <v>93</v>
      </c>
      <c r="W6" s="58"/>
      <c r="X6" s="59"/>
      <c r="Y6" s="6"/>
      <c r="Z6" s="6"/>
      <c r="AA6" s="6"/>
      <c r="AB6" s="6"/>
      <c r="AC6" s="6"/>
      <c r="AD6" s="6"/>
    </row>
    <row r="7" spans="1:30" ht="15" customHeight="1">
      <c r="A7" s="60"/>
      <c r="B7" s="60"/>
      <c r="C7" s="61"/>
      <c r="D7" s="62"/>
      <c r="E7" s="62"/>
      <c r="F7" s="62"/>
      <c r="G7" s="62"/>
      <c r="H7" s="62"/>
      <c r="I7" s="62"/>
      <c r="J7" s="62"/>
      <c r="K7" s="63"/>
      <c r="L7" s="63"/>
      <c r="M7" s="63"/>
      <c r="N7" s="63"/>
      <c r="O7" s="62"/>
      <c r="P7" s="62"/>
      <c r="Q7" s="62"/>
      <c r="R7" s="64"/>
      <c r="S7" s="64"/>
      <c r="T7" s="64"/>
      <c r="U7" s="64"/>
      <c r="V7" s="64"/>
      <c r="W7" s="65"/>
      <c r="X7" s="66"/>
      <c r="Y7" s="6"/>
      <c r="Z7" s="6"/>
      <c r="AA7" s="6"/>
      <c r="AB7" s="6"/>
      <c r="AC7" s="6"/>
      <c r="AD7" s="6"/>
    </row>
    <row r="8" spans="1:30" ht="15" customHeight="1">
      <c r="A8" s="6"/>
      <c r="B8" s="72" t="s">
        <v>22</v>
      </c>
      <c r="C8" s="73">
        <v>324</v>
      </c>
      <c r="D8" s="74">
        <v>41</v>
      </c>
      <c r="E8" s="76">
        <v>18</v>
      </c>
      <c r="F8" s="74">
        <v>7</v>
      </c>
      <c r="G8" s="74">
        <v>16</v>
      </c>
      <c r="H8" s="74">
        <v>0</v>
      </c>
      <c r="I8" s="74">
        <v>0</v>
      </c>
      <c r="J8" s="74">
        <v>0</v>
      </c>
      <c r="K8" s="74">
        <v>35</v>
      </c>
      <c r="L8" s="74">
        <v>17</v>
      </c>
      <c r="M8" s="74">
        <v>0</v>
      </c>
      <c r="N8" s="74">
        <v>0</v>
      </c>
      <c r="O8" s="74">
        <v>37</v>
      </c>
      <c r="P8" s="74">
        <v>194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5">
        <v>12.7</v>
      </c>
      <c r="X8" s="75">
        <v>11.4</v>
      </c>
      <c r="Y8" s="74"/>
      <c r="Z8" s="74"/>
      <c r="AA8" s="74"/>
      <c r="AB8" s="74"/>
      <c r="AC8" s="6"/>
      <c r="AD8" s="6"/>
    </row>
    <row r="9" spans="1:30" ht="15" customHeight="1">
      <c r="A9" s="6"/>
      <c r="B9" s="67" t="s">
        <v>78</v>
      </c>
      <c r="C9" s="68">
        <f>C11+C14</f>
        <v>290</v>
      </c>
      <c r="D9" s="69">
        <f>D11+D14</f>
        <v>35</v>
      </c>
      <c r="E9" s="69">
        <f>E11+E14</f>
        <v>25</v>
      </c>
      <c r="F9" s="69">
        <f aca="true" t="shared" si="0" ref="F9:V9">F11+F14</f>
        <v>2</v>
      </c>
      <c r="G9" s="69">
        <f t="shared" si="0"/>
        <v>8</v>
      </c>
      <c r="H9" s="69">
        <f t="shared" si="0"/>
        <v>0</v>
      </c>
      <c r="I9" s="69">
        <f t="shared" si="0"/>
        <v>0</v>
      </c>
      <c r="J9" s="69">
        <f t="shared" si="0"/>
        <v>0</v>
      </c>
      <c r="K9" s="69">
        <f t="shared" si="0"/>
        <v>34</v>
      </c>
      <c r="L9" s="69">
        <f t="shared" si="0"/>
        <v>0</v>
      </c>
      <c r="M9" s="69">
        <f t="shared" si="0"/>
        <v>2</v>
      </c>
      <c r="N9" s="69">
        <f t="shared" si="0"/>
        <v>3</v>
      </c>
      <c r="O9" s="69">
        <f t="shared" si="0"/>
        <v>58</v>
      </c>
      <c r="P9" s="69">
        <f t="shared" si="0"/>
        <v>158</v>
      </c>
      <c r="Q9" s="69">
        <f t="shared" si="0"/>
        <v>0</v>
      </c>
      <c r="R9" s="69">
        <f t="shared" si="0"/>
        <v>0</v>
      </c>
      <c r="S9" s="69">
        <f t="shared" si="0"/>
        <v>0</v>
      </c>
      <c r="T9" s="69">
        <f t="shared" si="0"/>
        <v>0</v>
      </c>
      <c r="U9" s="69">
        <f t="shared" si="0"/>
        <v>0</v>
      </c>
      <c r="V9" s="69">
        <f t="shared" si="0"/>
        <v>0</v>
      </c>
      <c r="W9" s="70">
        <f>ROUND(D9/C9*100,1)</f>
        <v>12.1</v>
      </c>
      <c r="X9" s="70">
        <f>ROUND((O9+S9+T9+U9+V9)/C9*100,1)</f>
        <v>20</v>
      </c>
      <c r="Y9" s="69"/>
      <c r="Z9" s="69"/>
      <c r="AA9" s="69"/>
      <c r="AB9" s="69"/>
      <c r="AC9" s="6"/>
      <c r="AD9" s="6"/>
    </row>
    <row r="10" spans="1:30" ht="15" customHeight="1">
      <c r="A10" s="6"/>
      <c r="B10" s="69"/>
      <c r="C10" s="71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"/>
      <c r="AD10" s="6"/>
    </row>
    <row r="11" spans="1:30" ht="15" customHeight="1">
      <c r="A11" s="6"/>
      <c r="B11" s="72" t="s">
        <v>23</v>
      </c>
      <c r="C11" s="73">
        <f>D11+K11+L11+M11+N11+O11+P11+Q11</f>
        <v>194</v>
      </c>
      <c r="D11" s="74">
        <f>SUM(E11:J11)</f>
        <v>18</v>
      </c>
      <c r="E11" s="76">
        <v>10</v>
      </c>
      <c r="F11" s="74">
        <v>1</v>
      </c>
      <c r="G11" s="74">
        <v>7</v>
      </c>
      <c r="H11" s="74">
        <v>0</v>
      </c>
      <c r="I11" s="74">
        <v>0</v>
      </c>
      <c r="J11" s="74">
        <v>0</v>
      </c>
      <c r="K11" s="74">
        <v>19</v>
      </c>
      <c r="L11" s="74">
        <v>0</v>
      </c>
      <c r="M11" s="74">
        <v>2</v>
      </c>
      <c r="N11" s="74">
        <v>3</v>
      </c>
      <c r="O11" s="74">
        <v>56</v>
      </c>
      <c r="P11" s="74">
        <v>96</v>
      </c>
      <c r="Q11" s="74">
        <v>0</v>
      </c>
      <c r="R11" s="74">
        <f>SUM(S11:V11)</f>
        <v>0</v>
      </c>
      <c r="S11" s="74">
        <v>0</v>
      </c>
      <c r="T11" s="74">
        <v>0</v>
      </c>
      <c r="U11" s="74">
        <v>0</v>
      </c>
      <c r="V11" s="74">
        <v>0</v>
      </c>
      <c r="W11" s="75">
        <f aca="true" t="shared" si="1" ref="W11:W16">ROUND(D11/C11*100,1)</f>
        <v>9.3</v>
      </c>
      <c r="X11" s="75">
        <f>ROUND((O11+S11+T11+U11+V11)/C11*100,1)</f>
        <v>28.9</v>
      </c>
      <c r="Z11" s="74"/>
      <c r="AA11" s="74"/>
      <c r="AB11" s="74"/>
      <c r="AC11" s="6"/>
      <c r="AD11" s="6"/>
    </row>
    <row r="12" spans="1:30" ht="15" customHeight="1">
      <c r="A12" s="6"/>
      <c r="B12" s="76" t="s">
        <v>24</v>
      </c>
      <c r="C12" s="73">
        <v>102</v>
      </c>
      <c r="D12" s="74">
        <v>10</v>
      </c>
      <c r="E12" s="76">
        <v>9</v>
      </c>
      <c r="F12" s="74">
        <v>0</v>
      </c>
      <c r="G12" s="74">
        <v>1</v>
      </c>
      <c r="H12" s="74">
        <v>0</v>
      </c>
      <c r="I12" s="74">
        <v>0</v>
      </c>
      <c r="J12" s="74">
        <v>0</v>
      </c>
      <c r="K12" s="74">
        <v>6</v>
      </c>
      <c r="L12" s="74">
        <v>0</v>
      </c>
      <c r="M12" s="74">
        <v>0</v>
      </c>
      <c r="N12" s="74">
        <v>3</v>
      </c>
      <c r="O12" s="74">
        <v>35</v>
      </c>
      <c r="P12" s="74">
        <v>48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5">
        <f t="shared" si="1"/>
        <v>9.8</v>
      </c>
      <c r="X12" s="75">
        <f>ROUND((O12+S12+T12+U12+V12)/C12*100,1)</f>
        <v>34.3</v>
      </c>
      <c r="Z12" s="74"/>
      <c r="AA12" s="74"/>
      <c r="AB12" s="74"/>
      <c r="AC12" s="6"/>
      <c r="AD12" s="6"/>
    </row>
    <row r="13" spans="1:30" ht="15" customHeight="1">
      <c r="A13" s="6"/>
      <c r="B13" s="76" t="s">
        <v>25</v>
      </c>
      <c r="C13" s="73">
        <f>C11-C12</f>
        <v>92</v>
      </c>
      <c r="D13" s="76">
        <f>D11-D12</f>
        <v>8</v>
      </c>
      <c r="E13" s="76">
        <f aca="true" t="shared" si="2" ref="E13:V13">E11-E12</f>
        <v>1</v>
      </c>
      <c r="F13" s="76">
        <f t="shared" si="2"/>
        <v>1</v>
      </c>
      <c r="G13" s="76">
        <f t="shared" si="2"/>
        <v>6</v>
      </c>
      <c r="H13" s="76">
        <f t="shared" si="2"/>
        <v>0</v>
      </c>
      <c r="I13" s="76">
        <f t="shared" si="2"/>
        <v>0</v>
      </c>
      <c r="J13" s="76">
        <f t="shared" si="2"/>
        <v>0</v>
      </c>
      <c r="K13" s="76">
        <f t="shared" si="2"/>
        <v>13</v>
      </c>
      <c r="L13" s="76">
        <f t="shared" si="2"/>
        <v>0</v>
      </c>
      <c r="M13" s="76">
        <f t="shared" si="2"/>
        <v>2</v>
      </c>
      <c r="N13" s="76">
        <f t="shared" si="2"/>
        <v>0</v>
      </c>
      <c r="O13" s="76">
        <f t="shared" si="2"/>
        <v>21</v>
      </c>
      <c r="P13" s="76">
        <f t="shared" si="2"/>
        <v>48</v>
      </c>
      <c r="Q13" s="76">
        <f t="shared" si="2"/>
        <v>0</v>
      </c>
      <c r="R13" s="76">
        <f t="shared" si="2"/>
        <v>0</v>
      </c>
      <c r="S13" s="76">
        <f t="shared" si="2"/>
        <v>0</v>
      </c>
      <c r="T13" s="76">
        <f t="shared" si="2"/>
        <v>0</v>
      </c>
      <c r="U13" s="76">
        <f t="shared" si="2"/>
        <v>0</v>
      </c>
      <c r="V13" s="76">
        <f t="shared" si="2"/>
        <v>0</v>
      </c>
      <c r="W13" s="75">
        <f t="shared" si="1"/>
        <v>8.7</v>
      </c>
      <c r="X13" s="75">
        <f>ROUND((O13+S13+T13+U13+V13)/C13*100,1)</f>
        <v>22.8</v>
      </c>
      <c r="Z13" s="74"/>
      <c r="AA13" s="74"/>
      <c r="AB13" s="74"/>
      <c r="AC13" s="6"/>
      <c r="AD13" s="6"/>
    </row>
    <row r="14" spans="1:30" ht="15" customHeight="1">
      <c r="A14" s="6"/>
      <c r="B14" s="72" t="s">
        <v>26</v>
      </c>
      <c r="C14" s="73">
        <f>D14+K14+L14+M14+N14+O14+P14+Q14</f>
        <v>96</v>
      </c>
      <c r="D14" s="74">
        <f>SUM(E14:J14)</f>
        <v>17</v>
      </c>
      <c r="E14" s="76">
        <v>15</v>
      </c>
      <c r="F14" s="74">
        <v>1</v>
      </c>
      <c r="G14" s="74">
        <v>1</v>
      </c>
      <c r="H14" s="74">
        <v>0</v>
      </c>
      <c r="I14" s="74">
        <v>0</v>
      </c>
      <c r="J14" s="74">
        <v>0</v>
      </c>
      <c r="K14" s="74">
        <v>15</v>
      </c>
      <c r="L14" s="74">
        <v>0</v>
      </c>
      <c r="M14" s="74">
        <v>0</v>
      </c>
      <c r="N14" s="74">
        <v>0</v>
      </c>
      <c r="O14" s="74">
        <v>2</v>
      </c>
      <c r="P14" s="74">
        <v>62</v>
      </c>
      <c r="Q14" s="74">
        <v>0</v>
      </c>
      <c r="R14" s="74">
        <f>SUM(S14:V14)</f>
        <v>0</v>
      </c>
      <c r="S14" s="74">
        <v>0</v>
      </c>
      <c r="T14" s="74">
        <v>0</v>
      </c>
      <c r="U14" s="74">
        <v>0</v>
      </c>
      <c r="V14" s="74">
        <v>0</v>
      </c>
      <c r="W14" s="75">
        <f t="shared" si="1"/>
        <v>17.7</v>
      </c>
      <c r="X14" s="75">
        <f>ROUND((O14+S14+T14+U14+V14)/C14*100,1)</f>
        <v>2.1</v>
      </c>
      <c r="Z14" s="74"/>
      <c r="AA14" s="74"/>
      <c r="AB14" s="74"/>
      <c r="AC14" s="6"/>
      <c r="AD14" s="6"/>
    </row>
    <row r="15" spans="1:30" ht="15" customHeight="1">
      <c r="A15" s="6"/>
      <c r="B15" s="76" t="s">
        <v>27</v>
      </c>
      <c r="C15" s="73">
        <v>59</v>
      </c>
      <c r="D15" s="74">
        <v>9</v>
      </c>
      <c r="E15" s="76">
        <v>8</v>
      </c>
      <c r="F15" s="74">
        <v>0</v>
      </c>
      <c r="G15" s="74">
        <v>1</v>
      </c>
      <c r="H15" s="74">
        <v>0</v>
      </c>
      <c r="I15" s="74">
        <v>0</v>
      </c>
      <c r="J15" s="74">
        <v>0</v>
      </c>
      <c r="K15" s="74">
        <v>12</v>
      </c>
      <c r="L15" s="74">
        <v>0</v>
      </c>
      <c r="M15" s="74">
        <v>0</v>
      </c>
      <c r="N15" s="74">
        <v>0</v>
      </c>
      <c r="O15" s="74">
        <v>0</v>
      </c>
      <c r="P15" s="74">
        <v>38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5">
        <f t="shared" si="1"/>
        <v>15.3</v>
      </c>
      <c r="X15" s="74">
        <v>0</v>
      </c>
      <c r="Y15" s="74"/>
      <c r="Z15" s="74"/>
      <c r="AA15" s="74"/>
      <c r="AB15" s="74"/>
      <c r="AC15" s="6"/>
      <c r="AD15" s="6"/>
    </row>
    <row r="16" spans="1:30" ht="15" customHeight="1">
      <c r="A16" s="6"/>
      <c r="B16" s="77" t="s">
        <v>28</v>
      </c>
      <c r="C16" s="71">
        <f>C14-C15</f>
        <v>37</v>
      </c>
      <c r="D16" s="77">
        <f>D14-D15</f>
        <v>8</v>
      </c>
      <c r="E16" s="77">
        <f aca="true" t="shared" si="3" ref="E16:V16">E14-E15</f>
        <v>7</v>
      </c>
      <c r="F16" s="77">
        <f t="shared" si="3"/>
        <v>1</v>
      </c>
      <c r="G16" s="77">
        <f t="shared" si="3"/>
        <v>0</v>
      </c>
      <c r="H16" s="77">
        <f t="shared" si="3"/>
        <v>0</v>
      </c>
      <c r="I16" s="77">
        <f t="shared" si="3"/>
        <v>0</v>
      </c>
      <c r="J16" s="77">
        <f t="shared" si="3"/>
        <v>0</v>
      </c>
      <c r="K16" s="77">
        <f t="shared" si="3"/>
        <v>3</v>
      </c>
      <c r="L16" s="77">
        <f t="shared" si="3"/>
        <v>0</v>
      </c>
      <c r="M16" s="77">
        <f t="shared" si="3"/>
        <v>0</v>
      </c>
      <c r="N16" s="77">
        <f t="shared" si="3"/>
        <v>0</v>
      </c>
      <c r="O16" s="77">
        <f t="shared" si="3"/>
        <v>2</v>
      </c>
      <c r="P16" s="77">
        <f t="shared" si="3"/>
        <v>24</v>
      </c>
      <c r="Q16" s="77">
        <f t="shared" si="3"/>
        <v>0</v>
      </c>
      <c r="R16" s="77">
        <f t="shared" si="3"/>
        <v>0</v>
      </c>
      <c r="S16" s="77">
        <f t="shared" si="3"/>
        <v>0</v>
      </c>
      <c r="T16" s="77">
        <f t="shared" si="3"/>
        <v>0</v>
      </c>
      <c r="U16" s="77">
        <f t="shared" si="3"/>
        <v>0</v>
      </c>
      <c r="V16" s="77">
        <f t="shared" si="3"/>
        <v>0</v>
      </c>
      <c r="W16" s="75">
        <f t="shared" si="1"/>
        <v>21.6</v>
      </c>
      <c r="X16" s="75">
        <f>ROUND((O16+S16+T16+U16+V16)/C16*100,1)</f>
        <v>5.4</v>
      </c>
      <c r="Y16" s="69"/>
      <c r="Z16" s="69"/>
      <c r="AA16" s="69"/>
      <c r="AB16" s="69"/>
      <c r="AC16" s="6"/>
      <c r="AD16" s="6"/>
    </row>
    <row r="17" spans="1:30" ht="15" customHeight="1">
      <c r="A17" s="78"/>
      <c r="B17" s="78"/>
      <c r="C17" s="79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80"/>
      <c r="X17" s="80"/>
      <c r="Y17" s="6"/>
      <c r="Z17" s="6"/>
      <c r="AA17" s="6"/>
      <c r="AB17" s="6"/>
      <c r="AC17" s="6"/>
      <c r="AD17" s="6"/>
    </row>
    <row r="18" ht="15" customHeight="1" hidden="1">
      <c r="C18" s="3" t="s">
        <v>94</v>
      </c>
    </row>
    <row r="19" ht="15" customHeight="1" hidden="1">
      <c r="C19" s="3" t="s">
        <v>95</v>
      </c>
    </row>
    <row r="20" ht="15" customHeight="1" hidden="1">
      <c r="C20" s="3" t="s">
        <v>96</v>
      </c>
    </row>
    <row r="26" ht="15" customHeight="1" hidden="1">
      <c r="C26" s="3" t="s">
        <v>97</v>
      </c>
    </row>
    <row r="27" ht="15" customHeight="1" hidden="1">
      <c r="C27" s="3" t="s">
        <v>95</v>
      </c>
    </row>
    <row r="28" ht="15" customHeight="1" hidden="1">
      <c r="C28" s="3" t="s">
        <v>96</v>
      </c>
    </row>
    <row r="29" spans="1:17" ht="15" customHeight="1">
      <c r="A29" s="1" t="s">
        <v>29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2"/>
      <c r="Q29" s="2"/>
    </row>
    <row r="30" spans="1:25" ht="15" customHeight="1">
      <c r="A30" s="5" t="s">
        <v>30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 t="s">
        <v>98</v>
      </c>
      <c r="O30" s="7"/>
      <c r="Q30" s="8"/>
      <c r="R30" s="8"/>
      <c r="W30" s="9"/>
      <c r="X30" s="10"/>
      <c r="Y30" s="10" t="s">
        <v>3</v>
      </c>
    </row>
    <row r="31" spans="1:25" ht="18.75" customHeight="1">
      <c r="A31" s="11" t="s">
        <v>4</v>
      </c>
      <c r="B31" s="11"/>
      <c r="C31" s="12" t="s">
        <v>5</v>
      </c>
      <c r="D31" s="13" t="s">
        <v>99</v>
      </c>
      <c r="E31" s="14"/>
      <c r="F31" s="14"/>
      <c r="G31" s="14"/>
      <c r="H31" s="14"/>
      <c r="I31" s="14"/>
      <c r="J31" s="81"/>
      <c r="K31" s="19" t="s">
        <v>31</v>
      </c>
      <c r="L31" s="17" t="s">
        <v>76</v>
      </c>
      <c r="M31" s="18"/>
      <c r="N31" s="16" t="s">
        <v>7</v>
      </c>
      <c r="O31" s="19" t="s">
        <v>8</v>
      </c>
      <c r="P31" s="19" t="s">
        <v>32</v>
      </c>
      <c r="Q31" s="20" t="s">
        <v>10</v>
      </c>
      <c r="R31" s="21" t="s">
        <v>11</v>
      </c>
      <c r="S31" s="22"/>
      <c r="T31" s="22"/>
      <c r="U31" s="22"/>
      <c r="V31" s="23"/>
      <c r="W31" s="82" t="s">
        <v>33</v>
      </c>
      <c r="X31" s="24" t="s">
        <v>34</v>
      </c>
      <c r="Y31" s="25" t="s">
        <v>13</v>
      </c>
    </row>
    <row r="32" spans="1:25" ht="19.5" customHeight="1">
      <c r="A32" s="26"/>
      <c r="B32" s="26"/>
      <c r="C32" s="27"/>
      <c r="D32" s="19" t="s">
        <v>14</v>
      </c>
      <c r="E32" s="17" t="s">
        <v>35</v>
      </c>
      <c r="F32" s="83"/>
      <c r="G32" s="84"/>
      <c r="H32" s="19" t="s">
        <v>36</v>
      </c>
      <c r="I32" s="19" t="s">
        <v>37</v>
      </c>
      <c r="J32" s="85" t="s">
        <v>38</v>
      </c>
      <c r="K32" s="35"/>
      <c r="L32" s="33"/>
      <c r="M32" s="34"/>
      <c r="N32" s="32"/>
      <c r="O32" s="35"/>
      <c r="P32" s="35"/>
      <c r="Q32" s="36"/>
      <c r="R32" s="37"/>
      <c r="S32" s="38"/>
      <c r="T32" s="38"/>
      <c r="U32" s="38"/>
      <c r="V32" s="39"/>
      <c r="W32" s="86"/>
      <c r="X32" s="40"/>
      <c r="Y32" s="41"/>
    </row>
    <row r="33" spans="1:25" ht="19.5" customHeight="1">
      <c r="A33" s="26"/>
      <c r="B33" s="26"/>
      <c r="C33" s="27"/>
      <c r="D33" s="35"/>
      <c r="E33" s="87"/>
      <c r="F33" s="88"/>
      <c r="G33" s="89"/>
      <c r="H33" s="35"/>
      <c r="I33" s="35"/>
      <c r="J33" s="32"/>
      <c r="K33" s="35"/>
      <c r="L33" s="28" t="s">
        <v>20</v>
      </c>
      <c r="M33" s="19" t="s">
        <v>21</v>
      </c>
      <c r="N33" s="32"/>
      <c r="O33" s="35"/>
      <c r="P33" s="35"/>
      <c r="Q33" s="36"/>
      <c r="R33" s="44"/>
      <c r="S33" s="45"/>
      <c r="T33" s="45"/>
      <c r="U33" s="45"/>
      <c r="V33" s="46"/>
      <c r="W33" s="86"/>
      <c r="X33" s="40"/>
      <c r="Y33" s="41"/>
    </row>
    <row r="34" spans="1:25" ht="18" customHeight="1">
      <c r="A34" s="47"/>
      <c r="B34" s="47"/>
      <c r="C34" s="48"/>
      <c r="D34" s="54"/>
      <c r="E34" s="90" t="s">
        <v>39</v>
      </c>
      <c r="F34" s="91" t="s">
        <v>40</v>
      </c>
      <c r="G34" s="90" t="s">
        <v>41</v>
      </c>
      <c r="H34" s="54"/>
      <c r="I34" s="54"/>
      <c r="J34" s="53"/>
      <c r="K34" s="54"/>
      <c r="L34" s="49"/>
      <c r="M34" s="54"/>
      <c r="N34" s="53"/>
      <c r="O34" s="54"/>
      <c r="P34" s="54"/>
      <c r="Q34" s="55"/>
      <c r="R34" s="56" t="s">
        <v>14</v>
      </c>
      <c r="S34" s="57" t="s">
        <v>90</v>
      </c>
      <c r="T34" s="56" t="s">
        <v>91</v>
      </c>
      <c r="U34" s="57" t="s">
        <v>92</v>
      </c>
      <c r="V34" s="56" t="s">
        <v>93</v>
      </c>
      <c r="W34" s="92"/>
      <c r="X34" s="58"/>
      <c r="Y34" s="59"/>
    </row>
    <row r="35" spans="1:25" ht="15" customHeight="1">
      <c r="A35" s="60"/>
      <c r="B35" s="60"/>
      <c r="C35" s="61"/>
      <c r="D35" s="62"/>
      <c r="E35" s="62"/>
      <c r="F35" s="62"/>
      <c r="G35" s="62"/>
      <c r="H35" s="62"/>
      <c r="I35" s="62"/>
      <c r="J35" s="62"/>
      <c r="K35" s="63"/>
      <c r="L35" s="63"/>
      <c r="M35" s="63"/>
      <c r="N35" s="63"/>
      <c r="O35" s="62"/>
      <c r="P35" s="62"/>
      <c r="Q35" s="62"/>
      <c r="R35" s="64"/>
      <c r="S35" s="64"/>
      <c r="T35" s="64"/>
      <c r="U35" s="64"/>
      <c r="V35" s="65"/>
      <c r="W35" s="64"/>
      <c r="X35" s="66"/>
      <c r="Y35" s="6"/>
    </row>
    <row r="36" spans="1:25" ht="15" customHeight="1">
      <c r="A36" s="6"/>
      <c r="B36" s="72" t="s">
        <v>22</v>
      </c>
      <c r="C36" s="73">
        <v>52</v>
      </c>
      <c r="D36" s="74">
        <v>51</v>
      </c>
      <c r="E36" s="76">
        <v>2</v>
      </c>
      <c r="F36" s="74">
        <v>0</v>
      </c>
      <c r="G36" s="74">
        <v>0</v>
      </c>
      <c r="H36" s="74">
        <v>49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1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1</v>
      </c>
      <c r="X36" s="75">
        <v>98.1</v>
      </c>
      <c r="Y36" s="74">
        <v>0</v>
      </c>
    </row>
    <row r="37" spans="1:25" ht="15" customHeight="1">
      <c r="A37" s="6"/>
      <c r="B37" s="67" t="s">
        <v>78</v>
      </c>
      <c r="C37" s="68">
        <f>SUM(C39)</f>
        <v>57</v>
      </c>
      <c r="D37" s="69">
        <f aca="true" t="shared" si="4" ref="D37:X37">SUM(D39)</f>
        <v>57</v>
      </c>
      <c r="E37" s="69">
        <f t="shared" si="4"/>
        <v>4</v>
      </c>
      <c r="F37" s="69">
        <f t="shared" si="4"/>
        <v>0</v>
      </c>
      <c r="G37" s="69">
        <f t="shared" si="4"/>
        <v>0</v>
      </c>
      <c r="H37" s="69">
        <f t="shared" si="4"/>
        <v>53</v>
      </c>
      <c r="I37" s="69">
        <f t="shared" si="4"/>
        <v>0</v>
      </c>
      <c r="J37" s="69">
        <f t="shared" si="4"/>
        <v>0</v>
      </c>
      <c r="K37" s="69">
        <f t="shared" si="4"/>
        <v>0</v>
      </c>
      <c r="L37" s="69">
        <f t="shared" si="4"/>
        <v>0</v>
      </c>
      <c r="M37" s="69">
        <f t="shared" si="4"/>
        <v>0</v>
      </c>
      <c r="N37" s="69">
        <f t="shared" si="4"/>
        <v>0</v>
      </c>
      <c r="O37" s="69">
        <f t="shared" si="4"/>
        <v>0</v>
      </c>
      <c r="P37" s="69">
        <f t="shared" si="4"/>
        <v>0</v>
      </c>
      <c r="Q37" s="69">
        <f t="shared" si="4"/>
        <v>0</v>
      </c>
      <c r="R37" s="69">
        <f t="shared" si="4"/>
        <v>0</v>
      </c>
      <c r="S37" s="69">
        <f t="shared" si="4"/>
        <v>0</v>
      </c>
      <c r="T37" s="69">
        <f t="shared" si="4"/>
        <v>0</v>
      </c>
      <c r="U37" s="69">
        <f t="shared" si="4"/>
        <v>0</v>
      </c>
      <c r="V37" s="74">
        <f t="shared" si="4"/>
        <v>0</v>
      </c>
      <c r="W37" s="69">
        <f>SUM(W39)</f>
        <v>1</v>
      </c>
      <c r="X37" s="70">
        <f t="shared" si="4"/>
        <v>100</v>
      </c>
      <c r="Y37" s="74">
        <f>SUM(Y39)</f>
        <v>0</v>
      </c>
    </row>
    <row r="38" spans="1:25" ht="15" customHeight="1">
      <c r="A38" s="6"/>
      <c r="B38" s="120"/>
      <c r="C38" s="71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93"/>
      <c r="W38" s="69"/>
      <c r="X38" s="70"/>
      <c r="Y38" s="70"/>
    </row>
    <row r="39" spans="1:25" ht="15" customHeight="1">
      <c r="A39" s="94" t="s">
        <v>42</v>
      </c>
      <c r="B39" s="94"/>
      <c r="C39" s="73">
        <f aca="true" t="shared" si="5" ref="C39:V39">SUM(C40:C41)</f>
        <v>57</v>
      </c>
      <c r="D39" s="76">
        <f t="shared" si="5"/>
        <v>57</v>
      </c>
      <c r="E39" s="76">
        <f t="shared" si="5"/>
        <v>4</v>
      </c>
      <c r="F39" s="76">
        <f t="shared" si="5"/>
        <v>0</v>
      </c>
      <c r="G39" s="76">
        <f t="shared" si="5"/>
        <v>0</v>
      </c>
      <c r="H39" s="76">
        <f t="shared" si="5"/>
        <v>53</v>
      </c>
      <c r="I39" s="76">
        <f t="shared" si="5"/>
        <v>0</v>
      </c>
      <c r="J39" s="76">
        <f t="shared" si="5"/>
        <v>0</v>
      </c>
      <c r="K39" s="76">
        <f t="shared" si="5"/>
        <v>0</v>
      </c>
      <c r="L39" s="76">
        <f t="shared" si="5"/>
        <v>0</v>
      </c>
      <c r="M39" s="76">
        <f t="shared" si="5"/>
        <v>0</v>
      </c>
      <c r="N39" s="76">
        <f t="shared" si="5"/>
        <v>0</v>
      </c>
      <c r="O39" s="76">
        <f t="shared" si="5"/>
        <v>0</v>
      </c>
      <c r="P39" s="76">
        <f t="shared" si="5"/>
        <v>0</v>
      </c>
      <c r="Q39" s="76">
        <f t="shared" si="5"/>
        <v>0</v>
      </c>
      <c r="R39" s="76">
        <f t="shared" si="5"/>
        <v>0</v>
      </c>
      <c r="S39" s="76">
        <f t="shared" si="5"/>
        <v>0</v>
      </c>
      <c r="T39" s="76">
        <f t="shared" si="5"/>
        <v>0</v>
      </c>
      <c r="U39" s="76">
        <f t="shared" si="5"/>
        <v>0</v>
      </c>
      <c r="V39" s="76">
        <f t="shared" si="5"/>
        <v>0</v>
      </c>
      <c r="W39" s="76">
        <f>SUM(W40:W41)</f>
        <v>1</v>
      </c>
      <c r="X39" s="75">
        <f>ROUND(D39/C39*100,1)</f>
        <v>100</v>
      </c>
      <c r="Y39" s="74">
        <f>ROUND((O39+S39+T39+U39+V39)/C39*100,1)</f>
        <v>0</v>
      </c>
    </row>
    <row r="40" spans="1:25" ht="15" customHeight="1">
      <c r="A40" s="6"/>
      <c r="B40" s="76" t="s">
        <v>24</v>
      </c>
      <c r="C40" s="73">
        <f>D40+K40+L40+M40+N40+O40+P40+Q40</f>
        <v>24</v>
      </c>
      <c r="D40" s="74">
        <f>SUM(E40:J40)</f>
        <v>24</v>
      </c>
      <c r="E40" s="76">
        <v>1</v>
      </c>
      <c r="F40" s="74">
        <v>0</v>
      </c>
      <c r="G40" s="74">
        <v>0</v>
      </c>
      <c r="H40" s="74">
        <v>23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f>SUM(S40:V40)</f>
        <v>0</v>
      </c>
      <c r="S40" s="74">
        <v>0</v>
      </c>
      <c r="T40" s="74">
        <v>0</v>
      </c>
      <c r="U40" s="74">
        <v>0</v>
      </c>
      <c r="V40" s="74">
        <v>0</v>
      </c>
      <c r="W40" s="74">
        <v>1</v>
      </c>
      <c r="X40" s="75">
        <f>ROUND(D40/C40*100,1)</f>
        <v>100</v>
      </c>
      <c r="Y40" s="74">
        <f>ROUND((O40+S40+T40+U40+V40)/C40*100,1)</f>
        <v>0</v>
      </c>
    </row>
    <row r="41" spans="1:25" ht="15" customHeight="1">
      <c r="A41" s="6"/>
      <c r="B41" s="76" t="s">
        <v>25</v>
      </c>
      <c r="C41" s="73">
        <f>D41+K41+L41+M41+N41+O41+P41+Q41</f>
        <v>33</v>
      </c>
      <c r="D41" s="74">
        <f>SUM(E41:J41)</f>
        <v>33</v>
      </c>
      <c r="E41" s="76">
        <v>3</v>
      </c>
      <c r="F41" s="74">
        <v>0</v>
      </c>
      <c r="G41" s="74">
        <v>0</v>
      </c>
      <c r="H41" s="74">
        <v>30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f>SUM(S41:V41)</f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5">
        <f>ROUND(D41/C41*100,1)</f>
        <v>100</v>
      </c>
      <c r="Y41" s="74">
        <f>ROUND((O41+S41+T41+U41+V41)/C41*100,1)</f>
        <v>0</v>
      </c>
    </row>
    <row r="42" spans="1:25" ht="15" customHeight="1">
      <c r="A42" s="78"/>
      <c r="B42" s="95"/>
      <c r="C42" s="96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</row>
    <row r="43" spans="1:25" ht="15" customHeight="1">
      <c r="A43" s="6"/>
      <c r="B43" s="69"/>
      <c r="C43" s="77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4" spans="1:25" ht="15" customHeight="1">
      <c r="A44" s="6"/>
      <c r="B44" s="69"/>
      <c r="C44" s="77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</row>
    <row r="45" spans="1:25" ht="15" customHeight="1">
      <c r="A45" s="6"/>
      <c r="B45" s="69"/>
      <c r="C45" s="77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</row>
    <row r="46" spans="1:25" ht="15" customHeight="1">
      <c r="A46" s="6"/>
      <c r="B46" s="69"/>
      <c r="C46" s="77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</row>
    <row r="48" spans="1:17" ht="15" customHeight="1">
      <c r="A48" s="1" t="s">
        <v>100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2"/>
      <c r="Q48" s="2"/>
    </row>
    <row r="49" spans="1:25" ht="15" customHeight="1">
      <c r="A49" s="5" t="s">
        <v>43</v>
      </c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 t="s">
        <v>98</v>
      </c>
      <c r="O49" s="7"/>
      <c r="Q49" s="8"/>
      <c r="R49" s="8"/>
      <c r="W49" s="9"/>
      <c r="X49" s="10"/>
      <c r="Y49" s="10" t="s">
        <v>3</v>
      </c>
    </row>
    <row r="50" spans="1:25" ht="17.25" customHeight="1">
      <c r="A50" s="11" t="s">
        <v>4</v>
      </c>
      <c r="B50" s="97"/>
      <c r="C50" s="12" t="s">
        <v>5</v>
      </c>
      <c r="D50" s="13" t="s">
        <v>6</v>
      </c>
      <c r="E50" s="14"/>
      <c r="F50" s="14"/>
      <c r="G50" s="14"/>
      <c r="H50" s="14"/>
      <c r="I50" s="14"/>
      <c r="J50" s="15"/>
      <c r="K50" s="16" t="s">
        <v>75</v>
      </c>
      <c r="L50" s="17" t="s">
        <v>76</v>
      </c>
      <c r="M50" s="18"/>
      <c r="N50" s="29" t="s">
        <v>7</v>
      </c>
      <c r="O50" s="29" t="s">
        <v>8</v>
      </c>
      <c r="P50" s="29" t="s">
        <v>44</v>
      </c>
      <c r="Q50" s="29" t="s">
        <v>45</v>
      </c>
      <c r="R50" s="98" t="s">
        <v>46</v>
      </c>
      <c r="S50" s="99" t="s">
        <v>47</v>
      </c>
      <c r="T50" s="100"/>
      <c r="U50" s="100"/>
      <c r="V50" s="100"/>
      <c r="W50" s="101"/>
      <c r="X50" s="102" t="s">
        <v>12</v>
      </c>
      <c r="Y50" s="103" t="s">
        <v>48</v>
      </c>
    </row>
    <row r="51" spans="1:25" ht="18" customHeight="1">
      <c r="A51" s="26"/>
      <c r="B51" s="104"/>
      <c r="C51" s="27"/>
      <c r="D51" s="28" t="s">
        <v>14</v>
      </c>
      <c r="E51" s="29" t="s">
        <v>15</v>
      </c>
      <c r="F51" s="30" t="s">
        <v>77</v>
      </c>
      <c r="G51" s="29" t="s">
        <v>16</v>
      </c>
      <c r="H51" s="29" t="s">
        <v>17</v>
      </c>
      <c r="I51" s="29" t="s">
        <v>18</v>
      </c>
      <c r="J51" s="31" t="s">
        <v>19</v>
      </c>
      <c r="K51" s="32"/>
      <c r="L51" s="33"/>
      <c r="M51" s="34"/>
      <c r="N51" s="43"/>
      <c r="O51" s="43"/>
      <c r="P51" s="43"/>
      <c r="Q51" s="43"/>
      <c r="R51" s="105"/>
      <c r="S51" s="106"/>
      <c r="T51" s="107"/>
      <c r="U51" s="107"/>
      <c r="V51" s="107"/>
      <c r="W51" s="108"/>
      <c r="X51" s="109"/>
      <c r="Y51" s="110"/>
    </row>
    <row r="52" spans="1:25" ht="18" customHeight="1">
      <c r="A52" s="26"/>
      <c r="B52" s="104"/>
      <c r="C52" s="27"/>
      <c r="D52" s="42"/>
      <c r="E52" s="43"/>
      <c r="F52" s="30"/>
      <c r="G52" s="43"/>
      <c r="H52" s="43"/>
      <c r="I52" s="43"/>
      <c r="J52" s="31"/>
      <c r="K52" s="32"/>
      <c r="L52" s="28" t="s">
        <v>20</v>
      </c>
      <c r="M52" s="19" t="s">
        <v>21</v>
      </c>
      <c r="N52" s="43"/>
      <c r="O52" s="43"/>
      <c r="P52" s="43"/>
      <c r="Q52" s="43"/>
      <c r="R52" s="105"/>
      <c r="S52" s="111"/>
      <c r="T52" s="112"/>
      <c r="U52" s="112"/>
      <c r="V52" s="112"/>
      <c r="W52" s="113"/>
      <c r="X52" s="109"/>
      <c r="Y52" s="110"/>
    </row>
    <row r="53" spans="1:25" ht="19.5" customHeight="1">
      <c r="A53" s="47"/>
      <c r="B53" s="114"/>
      <c r="C53" s="48"/>
      <c r="D53" s="49"/>
      <c r="E53" s="50"/>
      <c r="F53" s="51"/>
      <c r="G53" s="50"/>
      <c r="H53" s="50"/>
      <c r="I53" s="50"/>
      <c r="J53" s="52"/>
      <c r="K53" s="53"/>
      <c r="L53" s="49"/>
      <c r="M53" s="54"/>
      <c r="N53" s="50"/>
      <c r="O53" s="50"/>
      <c r="P53" s="50"/>
      <c r="Q53" s="50"/>
      <c r="R53" s="115"/>
      <c r="S53" s="116" t="s">
        <v>14</v>
      </c>
      <c r="T53" s="57" t="s">
        <v>90</v>
      </c>
      <c r="U53" s="117" t="s">
        <v>91</v>
      </c>
      <c r="V53" s="57" t="s">
        <v>92</v>
      </c>
      <c r="W53" s="117" t="s">
        <v>93</v>
      </c>
      <c r="X53" s="118"/>
      <c r="Y53" s="119"/>
    </row>
    <row r="54" spans="1:25" ht="15" customHeight="1">
      <c r="A54" s="60"/>
      <c r="B54" s="60"/>
      <c r="C54" s="61"/>
      <c r="D54" s="62"/>
      <c r="E54" s="62"/>
      <c r="F54" s="62"/>
      <c r="G54" s="62"/>
      <c r="H54" s="62"/>
      <c r="I54" s="62"/>
      <c r="J54" s="62"/>
      <c r="K54" s="63"/>
      <c r="L54" s="63"/>
      <c r="M54" s="63"/>
      <c r="N54" s="63"/>
      <c r="O54" s="62"/>
      <c r="P54" s="62"/>
      <c r="Q54" s="62"/>
      <c r="R54" s="62"/>
      <c r="S54" s="64"/>
      <c r="T54" s="64"/>
      <c r="U54" s="64"/>
      <c r="V54" s="64"/>
      <c r="W54" s="64"/>
      <c r="X54" s="65"/>
      <c r="Y54" s="66"/>
    </row>
    <row r="55" spans="1:25" ht="15" customHeight="1">
      <c r="A55" s="6"/>
      <c r="B55" s="72" t="s">
        <v>22</v>
      </c>
      <c r="C55" s="73">
        <v>60</v>
      </c>
      <c r="D55" s="74">
        <v>53</v>
      </c>
      <c r="E55" s="76">
        <v>53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7</v>
      </c>
      <c r="R55" s="74">
        <v>0</v>
      </c>
      <c r="S55" s="74">
        <v>0</v>
      </c>
      <c r="T55" s="74">
        <v>0</v>
      </c>
      <c r="U55" s="74">
        <v>0</v>
      </c>
      <c r="V55" s="74">
        <v>0</v>
      </c>
      <c r="W55" s="74">
        <v>0</v>
      </c>
      <c r="X55" s="75">
        <v>88.3</v>
      </c>
      <c r="Y55" s="74">
        <v>0</v>
      </c>
    </row>
    <row r="56" spans="1:25" ht="15" customHeight="1">
      <c r="A56" s="6"/>
      <c r="B56" s="67" t="s">
        <v>78</v>
      </c>
      <c r="C56" s="68">
        <f>SUM(C58)</f>
        <v>41</v>
      </c>
      <c r="D56" s="69">
        <f aca="true" t="shared" si="6" ref="D56:X56">SUM(D58)</f>
        <v>31</v>
      </c>
      <c r="E56" s="69">
        <f t="shared" si="6"/>
        <v>31</v>
      </c>
      <c r="F56" s="69">
        <f t="shared" si="6"/>
        <v>0</v>
      </c>
      <c r="G56" s="69">
        <f t="shared" si="6"/>
        <v>0</v>
      </c>
      <c r="H56" s="69">
        <f t="shared" si="6"/>
        <v>0</v>
      </c>
      <c r="I56" s="69">
        <f t="shared" si="6"/>
        <v>0</v>
      </c>
      <c r="J56" s="69">
        <f t="shared" si="6"/>
        <v>0</v>
      </c>
      <c r="K56" s="69">
        <f t="shared" si="6"/>
        <v>0</v>
      </c>
      <c r="L56" s="69">
        <f t="shared" si="6"/>
        <v>0</v>
      </c>
      <c r="M56" s="69">
        <f t="shared" si="6"/>
        <v>9</v>
      </c>
      <c r="N56" s="69">
        <f t="shared" si="6"/>
        <v>0</v>
      </c>
      <c r="O56" s="69">
        <f t="shared" si="6"/>
        <v>1</v>
      </c>
      <c r="P56" s="69">
        <f t="shared" si="6"/>
        <v>0</v>
      </c>
      <c r="Q56" s="69">
        <f t="shared" si="6"/>
        <v>0</v>
      </c>
      <c r="R56" s="69">
        <f t="shared" si="6"/>
        <v>0</v>
      </c>
      <c r="S56" s="69">
        <f t="shared" si="6"/>
        <v>0</v>
      </c>
      <c r="T56" s="69">
        <f t="shared" si="6"/>
        <v>0</v>
      </c>
      <c r="U56" s="69">
        <f t="shared" si="6"/>
        <v>0</v>
      </c>
      <c r="V56" s="69">
        <f t="shared" si="6"/>
        <v>0</v>
      </c>
      <c r="W56" s="69">
        <f t="shared" si="6"/>
        <v>0</v>
      </c>
      <c r="X56" s="70">
        <f t="shared" si="6"/>
        <v>75.6</v>
      </c>
      <c r="Y56" s="70">
        <f>ROUND((O56+T56+U56+V56+W56)/C56*100,1)</f>
        <v>2.4</v>
      </c>
    </row>
    <row r="57" spans="1:25" ht="15" customHeight="1">
      <c r="A57" s="6"/>
      <c r="B57" s="120"/>
      <c r="C57" s="71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70"/>
      <c r="Y57" s="70"/>
    </row>
    <row r="58" spans="1:25" ht="15" customHeight="1">
      <c r="A58" s="94" t="s">
        <v>42</v>
      </c>
      <c r="B58" s="94"/>
      <c r="C58" s="73">
        <f aca="true" t="shared" si="7" ref="C58:K58">SUM(C59:C60)</f>
        <v>41</v>
      </c>
      <c r="D58" s="76">
        <f>SUM(D59:D60)</f>
        <v>31</v>
      </c>
      <c r="E58" s="76">
        <f t="shared" si="7"/>
        <v>31</v>
      </c>
      <c r="F58" s="76">
        <f t="shared" si="7"/>
        <v>0</v>
      </c>
      <c r="G58" s="76">
        <f t="shared" si="7"/>
        <v>0</v>
      </c>
      <c r="H58" s="76">
        <f t="shared" si="7"/>
        <v>0</v>
      </c>
      <c r="I58" s="76">
        <f t="shared" si="7"/>
        <v>0</v>
      </c>
      <c r="J58" s="76">
        <f t="shared" si="7"/>
        <v>0</v>
      </c>
      <c r="K58" s="76">
        <f t="shared" si="7"/>
        <v>0</v>
      </c>
      <c r="L58" s="76">
        <f aca="true" t="shared" si="8" ref="L58:W58">SUM(L59:L60)</f>
        <v>0</v>
      </c>
      <c r="M58" s="76">
        <f t="shared" si="8"/>
        <v>9</v>
      </c>
      <c r="N58" s="76">
        <f t="shared" si="8"/>
        <v>0</v>
      </c>
      <c r="O58" s="76">
        <f t="shared" si="8"/>
        <v>1</v>
      </c>
      <c r="P58" s="76">
        <f t="shared" si="8"/>
        <v>0</v>
      </c>
      <c r="Q58" s="76">
        <f t="shared" si="8"/>
        <v>0</v>
      </c>
      <c r="R58" s="76">
        <f t="shared" si="8"/>
        <v>0</v>
      </c>
      <c r="S58" s="76">
        <f t="shared" si="8"/>
        <v>0</v>
      </c>
      <c r="T58" s="76">
        <f t="shared" si="8"/>
        <v>0</v>
      </c>
      <c r="U58" s="76">
        <f t="shared" si="8"/>
        <v>0</v>
      </c>
      <c r="V58" s="76">
        <f t="shared" si="8"/>
        <v>0</v>
      </c>
      <c r="W58" s="76">
        <f t="shared" si="8"/>
        <v>0</v>
      </c>
      <c r="X58" s="75">
        <f>ROUND(D58/C58*100,1)</f>
        <v>75.6</v>
      </c>
      <c r="Y58" s="70">
        <f>ROUND((O58+T58+U58+V58+W58)/C58*100,1)</f>
        <v>2.4</v>
      </c>
    </row>
    <row r="59" spans="1:25" ht="15" customHeight="1">
      <c r="A59" s="6"/>
      <c r="B59" s="76" t="s">
        <v>24</v>
      </c>
      <c r="C59" s="73">
        <f>D59+K59+L59+M59+N59+O59+P59+Q59+R59</f>
        <v>14</v>
      </c>
      <c r="D59" s="74">
        <f>SUM(E59:J59)</f>
        <v>9</v>
      </c>
      <c r="E59" s="76">
        <v>9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4">
        <v>4</v>
      </c>
      <c r="N59" s="74">
        <v>0</v>
      </c>
      <c r="O59" s="74">
        <v>1</v>
      </c>
      <c r="P59" s="74">
        <v>0</v>
      </c>
      <c r="Q59" s="74">
        <v>0</v>
      </c>
      <c r="R59" s="74">
        <v>0</v>
      </c>
      <c r="S59" s="74">
        <f>SUM(T59:W59)</f>
        <v>0</v>
      </c>
      <c r="T59" s="74">
        <v>0</v>
      </c>
      <c r="U59" s="74">
        <v>0</v>
      </c>
      <c r="V59" s="74">
        <v>0</v>
      </c>
      <c r="W59" s="74">
        <v>0</v>
      </c>
      <c r="X59" s="75">
        <f>ROUND(D59/C59*100,1)</f>
        <v>64.3</v>
      </c>
      <c r="Y59" s="70">
        <f>ROUND((O59+T59+U59+V59+W59)/C59*100,1)</f>
        <v>7.1</v>
      </c>
    </row>
    <row r="60" spans="1:25" ht="15" customHeight="1">
      <c r="A60" s="6"/>
      <c r="B60" s="76" t="s">
        <v>25</v>
      </c>
      <c r="C60" s="73">
        <f>D60+K60+L60+M60+N60+O60+P60+Q60+R60</f>
        <v>27</v>
      </c>
      <c r="D60" s="74">
        <f>SUM(E60:J60)</f>
        <v>22</v>
      </c>
      <c r="E60" s="69">
        <v>22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5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74">
        <f>SUM(T60:W60)</f>
        <v>0</v>
      </c>
      <c r="T60" s="69">
        <v>0</v>
      </c>
      <c r="U60" s="69">
        <v>0</v>
      </c>
      <c r="V60" s="69">
        <v>0</v>
      </c>
      <c r="W60" s="69">
        <v>0</v>
      </c>
      <c r="X60" s="75">
        <f>ROUND(D60/C60*100,1)</f>
        <v>81.5</v>
      </c>
      <c r="Y60" s="69">
        <v>0</v>
      </c>
    </row>
    <row r="61" spans="1:25" ht="15" customHeight="1">
      <c r="A61" s="78"/>
      <c r="B61" s="78"/>
      <c r="C61" s="79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80"/>
      <c r="Y61" s="80"/>
    </row>
  </sheetData>
  <mergeCells count="68">
    <mergeCell ref="L3:M4"/>
    <mergeCell ref="I4:I6"/>
    <mergeCell ref="E4:E6"/>
    <mergeCell ref="F4:F6"/>
    <mergeCell ref="G4:G6"/>
    <mergeCell ref="X3:X6"/>
    <mergeCell ref="Q3:Q6"/>
    <mergeCell ref="W3:W6"/>
    <mergeCell ref="N3:N6"/>
    <mergeCell ref="O3:O6"/>
    <mergeCell ref="P3:P6"/>
    <mergeCell ref="R3:V5"/>
    <mergeCell ref="Q31:Q34"/>
    <mergeCell ref="A3:B6"/>
    <mergeCell ref="H4:H6"/>
    <mergeCell ref="J4:J6"/>
    <mergeCell ref="C3:C6"/>
    <mergeCell ref="D3:J3"/>
    <mergeCell ref="D4:D6"/>
    <mergeCell ref="M5:M6"/>
    <mergeCell ref="L5:L6"/>
    <mergeCell ref="K3:K6"/>
    <mergeCell ref="L31:M32"/>
    <mergeCell ref="N31:N34"/>
    <mergeCell ref="O31:O34"/>
    <mergeCell ref="P31:P34"/>
    <mergeCell ref="A31:B34"/>
    <mergeCell ref="C31:C34"/>
    <mergeCell ref="D31:J31"/>
    <mergeCell ref="K31:K34"/>
    <mergeCell ref="W31:W34"/>
    <mergeCell ref="R31:V33"/>
    <mergeCell ref="X31:X34"/>
    <mergeCell ref="Y31:Y34"/>
    <mergeCell ref="X50:X53"/>
    <mergeCell ref="M52:M53"/>
    <mergeCell ref="A39:B39"/>
    <mergeCell ref="J32:J34"/>
    <mergeCell ref="L33:L34"/>
    <mergeCell ref="M33:M34"/>
    <mergeCell ref="D32:D34"/>
    <mergeCell ref="E32:G33"/>
    <mergeCell ref="H32:H34"/>
    <mergeCell ref="I32:I34"/>
    <mergeCell ref="O50:O53"/>
    <mergeCell ref="Q50:Q53"/>
    <mergeCell ref="R50:R53"/>
    <mergeCell ref="S50:W52"/>
    <mergeCell ref="A58:B58"/>
    <mergeCell ref="Y50:Y53"/>
    <mergeCell ref="D51:D53"/>
    <mergeCell ref="E51:E53"/>
    <mergeCell ref="F51:F53"/>
    <mergeCell ref="G51:G53"/>
    <mergeCell ref="H51:H53"/>
    <mergeCell ref="I51:I53"/>
    <mergeCell ref="J51:J53"/>
    <mergeCell ref="L52:L53"/>
    <mergeCell ref="A1:N1"/>
    <mergeCell ref="A29:N29"/>
    <mergeCell ref="A48:N48"/>
    <mergeCell ref="P50:P53"/>
    <mergeCell ref="A50:B53"/>
    <mergeCell ref="C50:C53"/>
    <mergeCell ref="D50:J50"/>
    <mergeCell ref="K50:K53"/>
    <mergeCell ref="L50:M51"/>
    <mergeCell ref="N50:N53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3" r:id="rId1"/>
  <colBreaks count="1" manualBreakCount="1">
    <brk id="13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78"/>
  <sheetViews>
    <sheetView showGridLines="0" workbookViewId="0" topLeftCell="Q1">
      <selection activeCell="Z23" sqref="Z23"/>
    </sheetView>
  </sheetViews>
  <sheetFormatPr defaultColWidth="12.75" defaultRowHeight="15" customHeight="1"/>
  <cols>
    <col min="1" max="1" width="7.5" style="3" customWidth="1"/>
    <col min="2" max="2" width="8.33203125" style="3" customWidth="1"/>
    <col min="3" max="23" width="6.58203125" style="3" customWidth="1"/>
    <col min="24" max="25" width="6.58203125" style="4" customWidth="1"/>
    <col min="26" max="16384" width="12.75" style="3" customWidth="1"/>
  </cols>
  <sheetData>
    <row r="1" spans="1:17" ht="15" customHeight="1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6" ht="15" customHeight="1">
      <c r="A2" s="5" t="s">
        <v>71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  <c r="O2" s="5"/>
      <c r="Q2" s="121" t="s">
        <v>101</v>
      </c>
      <c r="R2" s="8"/>
      <c r="X2" s="9"/>
      <c r="Y2" s="10" t="s">
        <v>3</v>
      </c>
      <c r="Z2" s="6"/>
    </row>
    <row r="3" spans="1:26" ht="15" customHeight="1">
      <c r="A3" s="11" t="s">
        <v>4</v>
      </c>
      <c r="B3" s="11"/>
      <c r="C3" s="12" t="s">
        <v>5</v>
      </c>
      <c r="D3" s="122" t="s">
        <v>99</v>
      </c>
      <c r="E3" s="123"/>
      <c r="F3" s="123"/>
      <c r="G3" s="123"/>
      <c r="H3" s="123"/>
      <c r="I3" s="123"/>
      <c r="J3" s="124"/>
      <c r="K3" s="125" t="s">
        <v>102</v>
      </c>
      <c r="L3" s="17" t="s">
        <v>79</v>
      </c>
      <c r="M3" s="18"/>
      <c r="N3" s="16" t="s">
        <v>80</v>
      </c>
      <c r="O3" s="19" t="s">
        <v>8</v>
      </c>
      <c r="P3" s="19" t="s">
        <v>32</v>
      </c>
      <c r="Q3" s="20" t="s">
        <v>72</v>
      </c>
      <c r="R3" s="126" t="s">
        <v>11</v>
      </c>
      <c r="S3" s="22"/>
      <c r="T3" s="22"/>
      <c r="U3" s="22"/>
      <c r="V3" s="23"/>
      <c r="W3" s="82" t="s">
        <v>81</v>
      </c>
      <c r="X3" s="24" t="s">
        <v>34</v>
      </c>
      <c r="Y3" s="25" t="s">
        <v>13</v>
      </c>
      <c r="Z3" s="6"/>
    </row>
    <row r="4" spans="1:26" ht="15" customHeight="1">
      <c r="A4" s="26"/>
      <c r="B4" s="26"/>
      <c r="C4" s="27"/>
      <c r="D4" s="127" t="s">
        <v>14</v>
      </c>
      <c r="E4" s="17" t="s">
        <v>35</v>
      </c>
      <c r="F4" s="83"/>
      <c r="G4" s="128"/>
      <c r="H4" s="16" t="s">
        <v>82</v>
      </c>
      <c r="I4" s="19" t="s">
        <v>37</v>
      </c>
      <c r="J4" s="129" t="s">
        <v>38</v>
      </c>
      <c r="K4" s="43" t="s">
        <v>83</v>
      </c>
      <c r="L4" s="130"/>
      <c r="M4" s="131"/>
      <c r="N4" s="32"/>
      <c r="O4" s="35"/>
      <c r="P4" s="35"/>
      <c r="Q4" s="36"/>
      <c r="R4" s="132"/>
      <c r="S4" s="38"/>
      <c r="T4" s="38"/>
      <c r="U4" s="38"/>
      <c r="V4" s="39"/>
      <c r="W4" s="86"/>
      <c r="X4" s="40"/>
      <c r="Y4" s="41"/>
      <c r="Z4" s="6"/>
    </row>
    <row r="5" spans="1:26" ht="15" customHeight="1">
      <c r="A5" s="26"/>
      <c r="B5" s="26"/>
      <c r="C5" s="27"/>
      <c r="D5" s="42"/>
      <c r="E5" s="133"/>
      <c r="F5" s="134"/>
      <c r="G5" s="135"/>
      <c r="H5" s="32"/>
      <c r="I5" s="35"/>
      <c r="J5" s="136"/>
      <c r="K5" s="43"/>
      <c r="L5" s="137" t="s">
        <v>84</v>
      </c>
      <c r="M5" s="19" t="s">
        <v>21</v>
      </c>
      <c r="N5" s="32"/>
      <c r="O5" s="35"/>
      <c r="P5" s="35"/>
      <c r="Q5" s="36"/>
      <c r="R5" s="138"/>
      <c r="S5" s="139"/>
      <c r="T5" s="139"/>
      <c r="U5" s="139"/>
      <c r="V5" s="140"/>
      <c r="W5" s="86"/>
      <c r="X5" s="40"/>
      <c r="Y5" s="41"/>
      <c r="Z5" s="6"/>
    </row>
    <row r="6" spans="1:26" ht="15" customHeight="1">
      <c r="A6" s="47"/>
      <c r="B6" s="47"/>
      <c r="C6" s="48"/>
      <c r="D6" s="49"/>
      <c r="E6" s="141" t="s">
        <v>39</v>
      </c>
      <c r="F6" s="91" t="s">
        <v>40</v>
      </c>
      <c r="G6" s="142" t="s">
        <v>41</v>
      </c>
      <c r="H6" s="53"/>
      <c r="I6" s="54"/>
      <c r="J6" s="143"/>
      <c r="K6" s="50"/>
      <c r="L6" s="144"/>
      <c r="M6" s="54"/>
      <c r="N6" s="53"/>
      <c r="O6" s="54"/>
      <c r="P6" s="54"/>
      <c r="Q6" s="55"/>
      <c r="R6" s="116" t="s">
        <v>14</v>
      </c>
      <c r="S6" s="57" t="s">
        <v>90</v>
      </c>
      <c r="T6" s="117" t="s">
        <v>91</v>
      </c>
      <c r="U6" s="57" t="s">
        <v>92</v>
      </c>
      <c r="V6" s="117" t="s">
        <v>93</v>
      </c>
      <c r="W6" s="92"/>
      <c r="X6" s="58"/>
      <c r="Y6" s="59"/>
      <c r="Z6" s="6"/>
    </row>
    <row r="7" spans="1:26" ht="15" customHeight="1">
      <c r="A7" s="60"/>
      <c r="B7" s="60"/>
      <c r="C7" s="61"/>
      <c r="D7" s="62"/>
      <c r="E7" s="62"/>
      <c r="F7" s="62"/>
      <c r="G7" s="62"/>
      <c r="H7" s="62"/>
      <c r="I7" s="62"/>
      <c r="J7" s="62"/>
      <c r="K7" s="63"/>
      <c r="L7" s="63"/>
      <c r="M7" s="63"/>
      <c r="N7" s="63"/>
      <c r="O7" s="62"/>
      <c r="P7" s="62"/>
      <c r="Q7" s="62"/>
      <c r="R7" s="64"/>
      <c r="S7" s="64"/>
      <c r="T7" s="64"/>
      <c r="U7" s="64"/>
      <c r="V7" s="64"/>
      <c r="W7" s="145"/>
      <c r="X7" s="65"/>
      <c r="Y7" s="66"/>
      <c r="Z7" s="6"/>
    </row>
    <row r="8" spans="1:25" ht="15" customHeight="1">
      <c r="A8" s="148" t="s">
        <v>103</v>
      </c>
      <c r="B8" s="149"/>
      <c r="C8" s="150">
        <v>113</v>
      </c>
      <c r="D8" s="146">
        <v>112</v>
      </c>
      <c r="E8" s="146">
        <v>2</v>
      </c>
      <c r="F8" s="146">
        <v>1</v>
      </c>
      <c r="G8" s="146">
        <v>0</v>
      </c>
      <c r="H8" s="146">
        <v>0</v>
      </c>
      <c r="I8" s="146">
        <v>0</v>
      </c>
      <c r="J8" s="146">
        <v>109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1</v>
      </c>
      <c r="Q8" s="146">
        <v>0</v>
      </c>
      <c r="R8" s="146">
        <v>0</v>
      </c>
      <c r="S8" s="146">
        <v>0</v>
      </c>
      <c r="T8" s="146">
        <v>0</v>
      </c>
      <c r="U8" s="146">
        <v>0</v>
      </c>
      <c r="V8" s="146">
        <v>0</v>
      </c>
      <c r="W8" s="146">
        <v>0</v>
      </c>
      <c r="X8" s="147">
        <v>99.1</v>
      </c>
      <c r="Y8" s="6">
        <v>0</v>
      </c>
    </row>
    <row r="9" spans="1:25" ht="15" customHeight="1">
      <c r="A9" s="148" t="s">
        <v>104</v>
      </c>
      <c r="B9" s="149"/>
      <c r="C9" s="150">
        <f aca="true" t="shared" si="0" ref="C9:W9">C12+C14+C18</f>
        <v>117</v>
      </c>
      <c r="D9" s="146">
        <f t="shared" si="0"/>
        <v>117</v>
      </c>
      <c r="E9" s="146">
        <f t="shared" si="0"/>
        <v>3</v>
      </c>
      <c r="F9" s="146">
        <f t="shared" si="0"/>
        <v>1</v>
      </c>
      <c r="G9" s="146">
        <f t="shared" si="0"/>
        <v>1</v>
      </c>
      <c r="H9" s="146">
        <f t="shared" si="0"/>
        <v>0</v>
      </c>
      <c r="I9" s="146">
        <f t="shared" si="0"/>
        <v>0</v>
      </c>
      <c r="J9" s="146">
        <f t="shared" si="0"/>
        <v>112</v>
      </c>
      <c r="K9" s="146">
        <f t="shared" si="0"/>
        <v>0</v>
      </c>
      <c r="L9" s="146">
        <f t="shared" si="0"/>
        <v>0</v>
      </c>
      <c r="M9" s="146">
        <f t="shared" si="0"/>
        <v>0</v>
      </c>
      <c r="N9" s="146">
        <f t="shared" si="0"/>
        <v>0</v>
      </c>
      <c r="O9" s="146">
        <f t="shared" si="0"/>
        <v>0</v>
      </c>
      <c r="P9" s="146">
        <f t="shared" si="0"/>
        <v>0</v>
      </c>
      <c r="Q9" s="146">
        <f t="shared" si="0"/>
        <v>0</v>
      </c>
      <c r="R9" s="146">
        <f t="shared" si="0"/>
        <v>0</v>
      </c>
      <c r="S9" s="146">
        <f t="shared" si="0"/>
        <v>0</v>
      </c>
      <c r="T9" s="146">
        <f t="shared" si="0"/>
        <v>0</v>
      </c>
      <c r="U9" s="146">
        <f t="shared" si="0"/>
        <v>0</v>
      </c>
      <c r="V9" s="146">
        <f t="shared" si="0"/>
        <v>0</v>
      </c>
      <c r="W9" s="146">
        <f t="shared" si="0"/>
        <v>2</v>
      </c>
      <c r="X9" s="147">
        <f>ROUND(D9/C9*100,1)</f>
        <v>100</v>
      </c>
      <c r="Y9" s="6">
        <v>0</v>
      </c>
    </row>
    <row r="10" spans="1:25" ht="15" customHeight="1">
      <c r="A10" s="6"/>
      <c r="B10" s="6"/>
      <c r="C10" s="15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6"/>
      <c r="S10" s="6"/>
      <c r="T10" s="6"/>
      <c r="U10" s="6"/>
      <c r="V10" s="6"/>
      <c r="W10" s="6"/>
      <c r="X10" s="147"/>
      <c r="Y10" s="147"/>
    </row>
    <row r="11" spans="1:25" ht="15" customHeight="1">
      <c r="A11" s="5" t="s">
        <v>51</v>
      </c>
      <c r="B11" s="5"/>
      <c r="C11" s="150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7"/>
      <c r="Y11" s="6"/>
    </row>
    <row r="12" spans="1:25" ht="15" customHeight="1">
      <c r="A12" s="6"/>
      <c r="B12" s="6" t="s">
        <v>105</v>
      </c>
      <c r="C12" s="151">
        <f>D12+K12+L12+M12+N12+O12+P12+Q12</f>
        <v>1</v>
      </c>
      <c r="D12" s="152">
        <f>SUM(E12:J12)</f>
        <v>1</v>
      </c>
      <c r="E12" s="152">
        <v>0</v>
      </c>
      <c r="F12" s="146">
        <v>0</v>
      </c>
      <c r="G12" s="152">
        <v>0</v>
      </c>
      <c r="H12" s="152">
        <v>0</v>
      </c>
      <c r="I12" s="152">
        <v>0</v>
      </c>
      <c r="J12" s="152">
        <v>1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6">
        <f>SUM(S12:V12)</f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147">
        <f aca="true" t="shared" si="1" ref="X12:X34">ROUND(D12/C12*100,1)</f>
        <v>100</v>
      </c>
      <c r="Y12" s="6">
        <v>0</v>
      </c>
    </row>
    <row r="13" spans="1:25" ht="15" customHeight="1">
      <c r="A13" s="6"/>
      <c r="B13" s="6"/>
      <c r="C13" s="151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6"/>
      <c r="S13" s="6"/>
      <c r="T13" s="6"/>
      <c r="U13" s="6"/>
      <c r="V13" s="6"/>
      <c r="W13" s="6"/>
      <c r="X13" s="147"/>
      <c r="Y13" s="147"/>
    </row>
    <row r="14" spans="1:25" ht="15" customHeight="1">
      <c r="A14" s="6" t="s">
        <v>52</v>
      </c>
      <c r="B14" s="6" t="s">
        <v>14</v>
      </c>
      <c r="C14" s="151">
        <f aca="true" t="shared" si="2" ref="C14:R14">SUM(C15:C16)</f>
        <v>8</v>
      </c>
      <c r="D14" s="152">
        <f t="shared" si="2"/>
        <v>8</v>
      </c>
      <c r="E14" s="152">
        <f t="shared" si="2"/>
        <v>1</v>
      </c>
      <c r="F14" s="152">
        <f t="shared" si="2"/>
        <v>0</v>
      </c>
      <c r="G14" s="152">
        <f t="shared" si="2"/>
        <v>0</v>
      </c>
      <c r="H14" s="152">
        <f t="shared" si="2"/>
        <v>0</v>
      </c>
      <c r="I14" s="152">
        <f t="shared" si="2"/>
        <v>0</v>
      </c>
      <c r="J14" s="152">
        <f t="shared" si="2"/>
        <v>7</v>
      </c>
      <c r="K14" s="152">
        <f t="shared" si="2"/>
        <v>0</v>
      </c>
      <c r="L14" s="152">
        <f t="shared" si="2"/>
        <v>0</v>
      </c>
      <c r="M14" s="152">
        <f t="shared" si="2"/>
        <v>0</v>
      </c>
      <c r="N14" s="152">
        <f t="shared" si="2"/>
        <v>0</v>
      </c>
      <c r="O14" s="152">
        <f t="shared" si="2"/>
        <v>0</v>
      </c>
      <c r="P14" s="152">
        <f t="shared" si="2"/>
        <v>0</v>
      </c>
      <c r="Q14" s="152">
        <f t="shared" si="2"/>
        <v>0</v>
      </c>
      <c r="R14" s="152">
        <f t="shared" si="2"/>
        <v>0</v>
      </c>
      <c r="S14" s="152">
        <f>SUM(S15:S16)</f>
        <v>0</v>
      </c>
      <c r="T14" s="152">
        <f>SUM(T15:T16)</f>
        <v>0</v>
      </c>
      <c r="U14" s="152">
        <f>SUM(U15:U16)</f>
        <v>0</v>
      </c>
      <c r="V14" s="152">
        <f>SUM(V15:V16)</f>
        <v>0</v>
      </c>
      <c r="W14" s="152">
        <f>SUM(W15:W16)</f>
        <v>1</v>
      </c>
      <c r="X14" s="147">
        <f t="shared" si="1"/>
        <v>100</v>
      </c>
      <c r="Y14" s="6">
        <v>0</v>
      </c>
    </row>
    <row r="15" spans="1:25" ht="15" customHeight="1">
      <c r="A15" s="6"/>
      <c r="B15" s="6" t="s">
        <v>106</v>
      </c>
      <c r="C15" s="151">
        <f>D15+K15+L15+M15+N15+O15+P15+Q15</f>
        <v>8</v>
      </c>
      <c r="D15" s="152">
        <f>SUM(E15:J15)</f>
        <v>8</v>
      </c>
      <c r="E15" s="152">
        <v>1</v>
      </c>
      <c r="F15" s="152">
        <v>0</v>
      </c>
      <c r="G15" s="152">
        <v>0</v>
      </c>
      <c r="H15" s="152">
        <v>0</v>
      </c>
      <c r="I15" s="152">
        <v>0</v>
      </c>
      <c r="J15" s="152">
        <v>7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6">
        <f>SUM(S15:V15)</f>
        <v>0</v>
      </c>
      <c r="S15" s="6">
        <v>0</v>
      </c>
      <c r="T15" s="6">
        <v>0</v>
      </c>
      <c r="U15" s="6">
        <v>0</v>
      </c>
      <c r="V15" s="6">
        <v>0</v>
      </c>
      <c r="W15" s="6">
        <v>1</v>
      </c>
      <c r="X15" s="147">
        <f t="shared" si="1"/>
        <v>100</v>
      </c>
      <c r="Y15" s="6">
        <v>0</v>
      </c>
    </row>
    <row r="16" spans="1:25" ht="15" customHeight="1">
      <c r="A16" s="6"/>
      <c r="B16" s="6" t="s">
        <v>85</v>
      </c>
      <c r="C16" s="151">
        <f>D16+K16+L16+M16+N16+O16+P16+Q16</f>
        <v>0</v>
      </c>
      <c r="D16" s="152">
        <f>SUM(E16:J16)</f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6">
        <f>SUM(S16:V16)</f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</row>
    <row r="17" spans="1:25" ht="15" customHeight="1">
      <c r="A17" s="6"/>
      <c r="B17" s="6"/>
      <c r="C17" s="151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6"/>
      <c r="S17" s="6"/>
      <c r="T17" s="6"/>
      <c r="U17" s="6"/>
      <c r="V17" s="6"/>
      <c r="W17" s="6"/>
      <c r="X17" s="147"/>
      <c r="Y17" s="147"/>
    </row>
    <row r="18" spans="1:25" ht="15" customHeight="1">
      <c r="A18" s="6" t="s">
        <v>53</v>
      </c>
      <c r="B18" s="6" t="s">
        <v>14</v>
      </c>
      <c r="C18" s="151">
        <f>SUM(C19:C35)</f>
        <v>108</v>
      </c>
      <c r="D18" s="152">
        <f>SUM(D19:D35)</f>
        <v>108</v>
      </c>
      <c r="E18" s="152">
        <f aca="true" t="shared" si="3" ref="E18:V18">SUM(E19:E35)</f>
        <v>2</v>
      </c>
      <c r="F18" s="152">
        <f t="shared" si="3"/>
        <v>1</v>
      </c>
      <c r="G18" s="152">
        <f t="shared" si="3"/>
        <v>1</v>
      </c>
      <c r="H18" s="152">
        <f t="shared" si="3"/>
        <v>0</v>
      </c>
      <c r="I18" s="152">
        <f t="shared" si="3"/>
        <v>0</v>
      </c>
      <c r="J18" s="152">
        <f t="shared" si="3"/>
        <v>104</v>
      </c>
      <c r="K18" s="152">
        <f t="shared" si="3"/>
        <v>0</v>
      </c>
      <c r="L18" s="152">
        <f t="shared" si="3"/>
        <v>0</v>
      </c>
      <c r="M18" s="152">
        <f t="shared" si="3"/>
        <v>0</v>
      </c>
      <c r="N18" s="152">
        <f t="shared" si="3"/>
        <v>0</v>
      </c>
      <c r="O18" s="152">
        <f t="shared" si="3"/>
        <v>0</v>
      </c>
      <c r="P18" s="152">
        <f t="shared" si="3"/>
        <v>0</v>
      </c>
      <c r="Q18" s="152">
        <f t="shared" si="3"/>
        <v>0</v>
      </c>
      <c r="R18" s="152">
        <f t="shared" si="3"/>
        <v>0</v>
      </c>
      <c r="S18" s="152">
        <f t="shared" si="3"/>
        <v>0</v>
      </c>
      <c r="T18" s="152">
        <f t="shared" si="3"/>
        <v>0</v>
      </c>
      <c r="U18" s="152">
        <f t="shared" si="3"/>
        <v>0</v>
      </c>
      <c r="V18" s="152">
        <f t="shared" si="3"/>
        <v>0</v>
      </c>
      <c r="W18" s="152">
        <f>SUM(W19:W35)</f>
        <v>1</v>
      </c>
      <c r="X18" s="147">
        <f>ROUND(D18/C18*100,1)</f>
        <v>100</v>
      </c>
      <c r="Y18" s="6">
        <v>0</v>
      </c>
    </row>
    <row r="19" spans="1:25" ht="15" customHeight="1">
      <c r="A19" s="6"/>
      <c r="B19" s="6" t="s">
        <v>54</v>
      </c>
      <c r="C19" s="153">
        <f aca="true" t="shared" si="4" ref="C19:C35">D19+K19+L19+M19+N19+O19+P19+Q19</f>
        <v>6</v>
      </c>
      <c r="D19" s="154">
        <f>SUM(E19:J19)</f>
        <v>6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6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54">
        <v>0</v>
      </c>
      <c r="V19" s="154">
        <v>0</v>
      </c>
      <c r="W19" s="154">
        <v>0</v>
      </c>
      <c r="X19" s="147">
        <f>ROUND(D19/C19*100,1)</f>
        <v>100</v>
      </c>
      <c r="Y19" s="6">
        <v>0</v>
      </c>
    </row>
    <row r="20" spans="1:25" ht="15" customHeight="1">
      <c r="A20" s="155"/>
      <c r="B20" s="156" t="s">
        <v>55</v>
      </c>
      <c r="C20" s="153">
        <f t="shared" si="4"/>
        <v>9</v>
      </c>
      <c r="D20" s="154">
        <f>SUM(E20:J20)</f>
        <v>9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9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v>0</v>
      </c>
      <c r="T20" s="154">
        <v>0</v>
      </c>
      <c r="U20" s="154">
        <v>0</v>
      </c>
      <c r="V20" s="154">
        <v>0</v>
      </c>
      <c r="W20" s="154">
        <v>0</v>
      </c>
      <c r="X20" s="147">
        <f t="shared" si="1"/>
        <v>100</v>
      </c>
      <c r="Y20" s="6">
        <v>0</v>
      </c>
    </row>
    <row r="21" spans="1:25" ht="15" customHeight="1">
      <c r="A21" s="157"/>
      <c r="B21" s="156" t="s">
        <v>56</v>
      </c>
      <c r="C21" s="153">
        <f t="shared" si="4"/>
        <v>8</v>
      </c>
      <c r="D21" s="154">
        <f aca="true" t="shared" si="5" ref="D21:D35">SUM(E21:J21)</f>
        <v>8</v>
      </c>
      <c r="E21" s="154">
        <v>1</v>
      </c>
      <c r="F21" s="154">
        <v>1</v>
      </c>
      <c r="G21" s="154">
        <v>1</v>
      </c>
      <c r="H21" s="154">
        <v>0</v>
      </c>
      <c r="I21" s="154">
        <v>0</v>
      </c>
      <c r="J21" s="154">
        <v>5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47">
        <f t="shared" si="1"/>
        <v>100</v>
      </c>
      <c r="Y21" s="6">
        <v>0</v>
      </c>
    </row>
    <row r="22" spans="1:25" ht="15" customHeight="1">
      <c r="A22" s="157"/>
      <c r="B22" s="156" t="s">
        <v>57</v>
      </c>
      <c r="C22" s="153">
        <f t="shared" si="4"/>
        <v>23</v>
      </c>
      <c r="D22" s="154">
        <f t="shared" si="5"/>
        <v>23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23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1</v>
      </c>
      <c r="X22" s="147">
        <f t="shared" si="1"/>
        <v>100</v>
      </c>
      <c r="Y22" s="6">
        <v>0</v>
      </c>
    </row>
    <row r="23" spans="1:25" ht="15" customHeight="1">
      <c r="A23" s="157"/>
      <c r="B23" s="158" t="s">
        <v>58</v>
      </c>
      <c r="C23" s="153">
        <f t="shared" si="4"/>
        <v>3</v>
      </c>
      <c r="D23" s="154">
        <f t="shared" si="5"/>
        <v>3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3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147">
        <f t="shared" si="1"/>
        <v>100</v>
      </c>
      <c r="Y23" s="6">
        <v>0</v>
      </c>
    </row>
    <row r="24" spans="1:25" ht="15" customHeight="1">
      <c r="A24" s="157"/>
      <c r="B24" s="158" t="s">
        <v>59</v>
      </c>
      <c r="C24" s="153">
        <f t="shared" si="4"/>
        <v>4</v>
      </c>
      <c r="D24" s="154">
        <f t="shared" si="5"/>
        <v>4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4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  <c r="X24" s="147">
        <f t="shared" si="1"/>
        <v>100</v>
      </c>
      <c r="Y24" s="6">
        <v>0</v>
      </c>
    </row>
    <row r="25" spans="1:25" ht="15" customHeight="1">
      <c r="A25" s="157"/>
      <c r="B25" s="158" t="s">
        <v>60</v>
      </c>
      <c r="C25" s="153">
        <f t="shared" si="4"/>
        <v>2</v>
      </c>
      <c r="D25" s="154">
        <f t="shared" si="5"/>
        <v>2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2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47">
        <f t="shared" si="1"/>
        <v>100</v>
      </c>
      <c r="Y25" s="6">
        <v>0</v>
      </c>
    </row>
    <row r="26" spans="1:25" ht="15" customHeight="1">
      <c r="A26" s="157"/>
      <c r="B26" s="158" t="s">
        <v>61</v>
      </c>
      <c r="C26" s="153">
        <f t="shared" si="4"/>
        <v>11</v>
      </c>
      <c r="D26" s="154">
        <f t="shared" si="5"/>
        <v>11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11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47">
        <f t="shared" si="1"/>
        <v>100</v>
      </c>
      <c r="Y26" s="6">
        <v>0</v>
      </c>
    </row>
    <row r="27" spans="1:25" ht="15" customHeight="1">
      <c r="A27" s="157"/>
      <c r="B27" s="158" t="s">
        <v>62</v>
      </c>
      <c r="C27" s="153">
        <f t="shared" si="4"/>
        <v>9</v>
      </c>
      <c r="D27" s="154">
        <f t="shared" si="5"/>
        <v>9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9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47">
        <f t="shared" si="1"/>
        <v>100</v>
      </c>
      <c r="Y27" s="6">
        <v>0</v>
      </c>
    </row>
    <row r="28" spans="1:25" ht="15" customHeight="1">
      <c r="A28" s="157"/>
      <c r="B28" s="158" t="s">
        <v>63</v>
      </c>
      <c r="C28" s="153">
        <f t="shared" si="4"/>
        <v>0</v>
      </c>
      <c r="D28" s="154">
        <f t="shared" si="5"/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6">
        <v>0</v>
      </c>
      <c r="Y28" s="6">
        <v>0</v>
      </c>
    </row>
    <row r="29" spans="1:25" ht="15" customHeight="1">
      <c r="A29" s="157"/>
      <c r="B29" s="158" t="s">
        <v>64</v>
      </c>
      <c r="C29" s="153">
        <f t="shared" si="4"/>
        <v>4</v>
      </c>
      <c r="D29" s="154">
        <f t="shared" si="5"/>
        <v>4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4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47">
        <f t="shared" si="1"/>
        <v>100</v>
      </c>
      <c r="Y29" s="6">
        <v>0</v>
      </c>
    </row>
    <row r="30" spans="1:25" ht="15" customHeight="1">
      <c r="A30" s="157"/>
      <c r="B30" s="158" t="s">
        <v>65</v>
      </c>
      <c r="C30" s="153">
        <f t="shared" si="4"/>
        <v>2</v>
      </c>
      <c r="D30" s="154">
        <f t="shared" si="5"/>
        <v>2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2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47">
        <f t="shared" si="1"/>
        <v>100</v>
      </c>
      <c r="Y30" s="6">
        <v>0</v>
      </c>
    </row>
    <row r="31" spans="1:25" ht="15" customHeight="1">
      <c r="A31" s="157"/>
      <c r="B31" s="158" t="s">
        <v>86</v>
      </c>
      <c r="C31" s="153">
        <f>D31+K31+L31+M31+N31+O31+P31+Q31</f>
        <v>8</v>
      </c>
      <c r="D31" s="154">
        <f>SUM(E31:J31)</f>
        <v>8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8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/>
      <c r="S31" s="154"/>
      <c r="T31" s="154"/>
      <c r="U31" s="154"/>
      <c r="V31" s="154"/>
      <c r="W31" s="154"/>
      <c r="X31" s="147">
        <f t="shared" si="1"/>
        <v>100</v>
      </c>
      <c r="Y31" s="6">
        <v>0</v>
      </c>
    </row>
    <row r="32" spans="1:25" ht="15" customHeight="1">
      <c r="A32" s="157"/>
      <c r="B32" s="158" t="s">
        <v>66</v>
      </c>
      <c r="C32" s="153">
        <f t="shared" si="4"/>
        <v>6</v>
      </c>
      <c r="D32" s="154">
        <f t="shared" si="5"/>
        <v>6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6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47">
        <f t="shared" si="1"/>
        <v>100</v>
      </c>
      <c r="Y32" s="6">
        <v>0</v>
      </c>
    </row>
    <row r="33" spans="1:25" ht="15" customHeight="1">
      <c r="A33" s="157"/>
      <c r="B33" s="158" t="s">
        <v>67</v>
      </c>
      <c r="C33" s="153">
        <f t="shared" si="4"/>
        <v>1</v>
      </c>
      <c r="D33" s="154">
        <f t="shared" si="5"/>
        <v>1</v>
      </c>
      <c r="E33" s="154">
        <v>1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47">
        <f t="shared" si="1"/>
        <v>100</v>
      </c>
      <c r="Y33" s="6">
        <v>0</v>
      </c>
    </row>
    <row r="34" spans="1:25" ht="15" customHeight="1">
      <c r="A34" s="157"/>
      <c r="B34" s="158" t="s">
        <v>68</v>
      </c>
      <c r="C34" s="153">
        <f t="shared" si="4"/>
        <v>12</v>
      </c>
      <c r="D34" s="154">
        <f t="shared" si="5"/>
        <v>12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12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47">
        <f t="shared" si="1"/>
        <v>100</v>
      </c>
      <c r="Y34" s="6">
        <v>0</v>
      </c>
    </row>
    <row r="35" spans="1:25" ht="15" customHeight="1">
      <c r="A35" s="159"/>
      <c r="B35" s="160" t="s">
        <v>87</v>
      </c>
      <c r="C35" s="161">
        <f t="shared" si="4"/>
        <v>0</v>
      </c>
      <c r="D35" s="162">
        <f t="shared" si="5"/>
        <v>0</v>
      </c>
      <c r="E35" s="162">
        <v>0</v>
      </c>
      <c r="F35" s="162">
        <v>0</v>
      </c>
      <c r="G35" s="162">
        <v>0</v>
      </c>
      <c r="H35" s="162">
        <v>0</v>
      </c>
      <c r="I35" s="162">
        <v>0</v>
      </c>
      <c r="J35" s="163">
        <v>0</v>
      </c>
      <c r="K35" s="162">
        <v>0</v>
      </c>
      <c r="L35" s="162">
        <v>0</v>
      </c>
      <c r="M35" s="162">
        <v>0</v>
      </c>
      <c r="N35" s="162">
        <v>0</v>
      </c>
      <c r="O35" s="162">
        <v>0</v>
      </c>
      <c r="P35" s="162">
        <v>0</v>
      </c>
      <c r="Q35" s="162">
        <v>0</v>
      </c>
      <c r="R35" s="162">
        <v>0</v>
      </c>
      <c r="S35" s="162">
        <v>0</v>
      </c>
      <c r="T35" s="162">
        <v>0</v>
      </c>
      <c r="U35" s="162">
        <v>0</v>
      </c>
      <c r="V35" s="162">
        <v>0</v>
      </c>
      <c r="W35" s="162">
        <v>0</v>
      </c>
      <c r="X35" s="78">
        <v>0</v>
      </c>
      <c r="Y35" s="78">
        <v>0</v>
      </c>
    </row>
    <row r="37" spans="2:23" ht="15" customHeight="1" hidden="1">
      <c r="B37" s="3" t="s">
        <v>73</v>
      </c>
      <c r="C37" s="3">
        <v>5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5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</row>
    <row r="38" spans="2:23" ht="15" customHeight="1" hidden="1">
      <c r="B38" s="3" t="s">
        <v>52</v>
      </c>
      <c r="C38" s="3">
        <v>12</v>
      </c>
      <c r="D38" s="3">
        <v>12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9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</row>
    <row r="39" spans="2:23" ht="15" customHeight="1" hidden="1">
      <c r="B39" s="3" t="s">
        <v>53</v>
      </c>
      <c r="C39" s="3">
        <v>124</v>
      </c>
      <c r="D39" s="3">
        <v>123</v>
      </c>
      <c r="E39" s="3">
        <v>4</v>
      </c>
      <c r="F39" s="3">
        <v>1</v>
      </c>
      <c r="G39" s="3">
        <v>2</v>
      </c>
      <c r="H39" s="3">
        <v>0</v>
      </c>
      <c r="I39" s="3">
        <v>0</v>
      </c>
      <c r="J39" s="3">
        <v>116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</row>
    <row r="44" spans="1:26" ht="15" customHeight="1">
      <c r="A44" s="1" t="s">
        <v>107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Z44" s="6"/>
    </row>
    <row r="45" spans="1:26" ht="15" customHeight="1">
      <c r="A45" s="5" t="s">
        <v>74</v>
      </c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5"/>
      <c r="O45" s="5"/>
      <c r="Q45" s="121" t="s">
        <v>101</v>
      </c>
      <c r="R45" s="8"/>
      <c r="X45" s="9"/>
      <c r="Y45" s="10" t="s">
        <v>3</v>
      </c>
      <c r="Z45" s="6"/>
    </row>
    <row r="46" spans="1:26" ht="15" customHeight="1">
      <c r="A46" s="11" t="s">
        <v>4</v>
      </c>
      <c r="B46" s="11"/>
      <c r="C46" s="12" t="s">
        <v>5</v>
      </c>
      <c r="D46" s="13" t="s">
        <v>99</v>
      </c>
      <c r="E46" s="14"/>
      <c r="F46" s="14"/>
      <c r="G46" s="14"/>
      <c r="H46" s="14"/>
      <c r="I46" s="14"/>
      <c r="J46" s="15"/>
      <c r="K46" s="125" t="s">
        <v>102</v>
      </c>
      <c r="L46" s="17" t="s">
        <v>79</v>
      </c>
      <c r="M46" s="18"/>
      <c r="N46" s="16" t="s">
        <v>80</v>
      </c>
      <c r="O46" s="19" t="s">
        <v>8</v>
      </c>
      <c r="P46" s="19" t="s">
        <v>32</v>
      </c>
      <c r="Q46" s="20" t="s">
        <v>72</v>
      </c>
      <c r="R46" s="126" t="s">
        <v>11</v>
      </c>
      <c r="S46" s="22"/>
      <c r="T46" s="22"/>
      <c r="U46" s="22"/>
      <c r="V46" s="23"/>
      <c r="W46" s="82" t="s">
        <v>88</v>
      </c>
      <c r="X46" s="24" t="s">
        <v>34</v>
      </c>
      <c r="Y46" s="25" t="s">
        <v>13</v>
      </c>
      <c r="Z46" s="6"/>
    </row>
    <row r="47" spans="1:26" ht="15" customHeight="1">
      <c r="A47" s="26"/>
      <c r="B47" s="26"/>
      <c r="C47" s="27"/>
      <c r="D47" s="19" t="s">
        <v>14</v>
      </c>
      <c r="E47" s="17" t="s">
        <v>35</v>
      </c>
      <c r="F47" s="83"/>
      <c r="G47" s="84"/>
      <c r="H47" s="19" t="s">
        <v>82</v>
      </c>
      <c r="I47" s="85" t="s">
        <v>37</v>
      </c>
      <c r="J47" s="19" t="s">
        <v>38</v>
      </c>
      <c r="K47" s="43" t="s">
        <v>83</v>
      </c>
      <c r="L47" s="130"/>
      <c r="M47" s="131"/>
      <c r="N47" s="32"/>
      <c r="O47" s="35"/>
      <c r="P47" s="35"/>
      <c r="Q47" s="36"/>
      <c r="R47" s="132"/>
      <c r="S47" s="38"/>
      <c r="T47" s="38"/>
      <c r="U47" s="38"/>
      <c r="V47" s="39"/>
      <c r="W47" s="86"/>
      <c r="X47" s="40"/>
      <c r="Y47" s="41"/>
      <c r="Z47" s="6"/>
    </row>
    <row r="48" spans="1:26" ht="15" customHeight="1">
      <c r="A48" s="26"/>
      <c r="B48" s="26"/>
      <c r="C48" s="27"/>
      <c r="D48" s="35"/>
      <c r="E48" s="87"/>
      <c r="F48" s="88"/>
      <c r="G48" s="89"/>
      <c r="H48" s="35"/>
      <c r="I48" s="32"/>
      <c r="J48" s="35"/>
      <c r="K48" s="43"/>
      <c r="L48" s="137" t="s">
        <v>84</v>
      </c>
      <c r="M48" s="19" t="s">
        <v>21</v>
      </c>
      <c r="N48" s="32"/>
      <c r="O48" s="35"/>
      <c r="P48" s="35"/>
      <c r="Q48" s="36"/>
      <c r="R48" s="138"/>
      <c r="S48" s="139"/>
      <c r="T48" s="139"/>
      <c r="U48" s="139"/>
      <c r="V48" s="140"/>
      <c r="W48" s="86"/>
      <c r="X48" s="40"/>
      <c r="Y48" s="41"/>
      <c r="Z48" s="6"/>
    </row>
    <row r="49" spans="1:26" ht="15" customHeight="1">
      <c r="A49" s="47"/>
      <c r="B49" s="47"/>
      <c r="C49" s="48"/>
      <c r="D49" s="54"/>
      <c r="E49" s="90" t="s">
        <v>39</v>
      </c>
      <c r="F49" s="91" t="s">
        <v>40</v>
      </c>
      <c r="G49" s="90" t="s">
        <v>41</v>
      </c>
      <c r="H49" s="54"/>
      <c r="I49" s="53"/>
      <c r="J49" s="54"/>
      <c r="K49" s="50"/>
      <c r="L49" s="144"/>
      <c r="M49" s="54"/>
      <c r="N49" s="53"/>
      <c r="O49" s="54"/>
      <c r="P49" s="54"/>
      <c r="Q49" s="55"/>
      <c r="R49" s="116" t="s">
        <v>14</v>
      </c>
      <c r="S49" s="57" t="s">
        <v>90</v>
      </c>
      <c r="T49" s="117" t="s">
        <v>91</v>
      </c>
      <c r="U49" s="57" t="s">
        <v>92</v>
      </c>
      <c r="V49" s="117" t="s">
        <v>93</v>
      </c>
      <c r="W49" s="92"/>
      <c r="X49" s="58"/>
      <c r="Y49" s="59"/>
      <c r="Z49" s="6"/>
    </row>
    <row r="50" spans="1:25" ht="15" customHeight="1">
      <c r="A50" s="60"/>
      <c r="B50" s="60"/>
      <c r="C50" s="61"/>
      <c r="D50" s="62"/>
      <c r="E50" s="62"/>
      <c r="F50" s="62"/>
      <c r="G50" s="62"/>
      <c r="H50" s="62"/>
      <c r="I50" s="62"/>
      <c r="J50" s="62"/>
      <c r="K50" s="63"/>
      <c r="L50" s="63"/>
      <c r="M50" s="63"/>
      <c r="N50" s="63"/>
      <c r="O50" s="62"/>
      <c r="P50" s="62"/>
      <c r="Q50" s="62"/>
      <c r="R50" s="64"/>
      <c r="S50" s="64"/>
      <c r="T50" s="64"/>
      <c r="U50" s="64"/>
      <c r="V50" s="64"/>
      <c r="W50" s="145"/>
      <c r="X50" s="65"/>
      <c r="Y50" s="66"/>
    </row>
    <row r="51" spans="1:25" ht="15" customHeight="1">
      <c r="A51" s="148" t="s">
        <v>103</v>
      </c>
      <c r="B51" s="149"/>
      <c r="C51" s="150">
        <v>68</v>
      </c>
      <c r="D51" s="146">
        <v>67</v>
      </c>
      <c r="E51" s="146">
        <v>1</v>
      </c>
      <c r="F51" s="146">
        <v>0</v>
      </c>
      <c r="G51" s="146">
        <v>0</v>
      </c>
      <c r="H51" s="146">
        <v>0</v>
      </c>
      <c r="I51" s="146">
        <v>0</v>
      </c>
      <c r="J51" s="146">
        <v>66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6">
        <v>1</v>
      </c>
      <c r="Q51" s="146">
        <v>0</v>
      </c>
      <c r="R51" s="146">
        <v>0</v>
      </c>
      <c r="S51" s="146">
        <v>0</v>
      </c>
      <c r="T51" s="146">
        <v>0</v>
      </c>
      <c r="U51" s="146">
        <v>0</v>
      </c>
      <c r="V51" s="146">
        <v>0</v>
      </c>
      <c r="W51" s="146">
        <v>0</v>
      </c>
      <c r="X51" s="147">
        <v>98.5</v>
      </c>
      <c r="Y51" s="6">
        <v>0</v>
      </c>
    </row>
    <row r="52" spans="1:25" ht="15" customHeight="1">
      <c r="A52" s="148" t="s">
        <v>104</v>
      </c>
      <c r="B52" s="149"/>
      <c r="C52" s="150">
        <f>C55+C57+C61</f>
        <v>70</v>
      </c>
      <c r="D52" s="146">
        <f>D55+D57+D61</f>
        <v>70</v>
      </c>
      <c r="E52" s="146">
        <f aca="true" t="shared" si="6" ref="E52:W52">E55+E57+E61</f>
        <v>0</v>
      </c>
      <c r="F52" s="146">
        <f t="shared" si="6"/>
        <v>0</v>
      </c>
      <c r="G52" s="146">
        <f t="shared" si="6"/>
        <v>0</v>
      </c>
      <c r="H52" s="146">
        <f t="shared" si="6"/>
        <v>0</v>
      </c>
      <c r="I52" s="146">
        <f t="shared" si="6"/>
        <v>0</v>
      </c>
      <c r="J52" s="146">
        <f t="shared" si="6"/>
        <v>70</v>
      </c>
      <c r="K52" s="146">
        <f t="shared" si="6"/>
        <v>0</v>
      </c>
      <c r="L52" s="146">
        <f t="shared" si="6"/>
        <v>0</v>
      </c>
      <c r="M52" s="146">
        <f t="shared" si="6"/>
        <v>0</v>
      </c>
      <c r="N52" s="146">
        <f t="shared" si="6"/>
        <v>0</v>
      </c>
      <c r="O52" s="146">
        <f t="shared" si="6"/>
        <v>0</v>
      </c>
      <c r="P52" s="146">
        <f t="shared" si="6"/>
        <v>0</v>
      </c>
      <c r="Q52" s="146">
        <f t="shared" si="6"/>
        <v>0</v>
      </c>
      <c r="R52" s="146">
        <f t="shared" si="6"/>
        <v>0</v>
      </c>
      <c r="S52" s="146">
        <f t="shared" si="6"/>
        <v>0</v>
      </c>
      <c r="T52" s="146">
        <f t="shared" si="6"/>
        <v>0</v>
      </c>
      <c r="U52" s="146">
        <f t="shared" si="6"/>
        <v>0</v>
      </c>
      <c r="V52" s="146">
        <f t="shared" si="6"/>
        <v>0</v>
      </c>
      <c r="W52" s="146">
        <f t="shared" si="6"/>
        <v>1</v>
      </c>
      <c r="X52" s="147">
        <f>ROUND(D52/C52*100,1)</f>
        <v>100</v>
      </c>
      <c r="Y52" s="6">
        <v>0</v>
      </c>
    </row>
    <row r="53" spans="1:25" ht="15" customHeight="1">
      <c r="A53" s="6"/>
      <c r="B53" s="6"/>
      <c r="C53" s="151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6"/>
      <c r="S53" s="6"/>
      <c r="T53" s="6"/>
      <c r="U53" s="6"/>
      <c r="V53" s="6"/>
      <c r="W53" s="6"/>
      <c r="X53" s="147"/>
      <c r="Y53" s="147"/>
    </row>
    <row r="54" spans="1:25" ht="15" customHeight="1">
      <c r="A54" s="5" t="s">
        <v>51</v>
      </c>
      <c r="B54" s="5"/>
      <c r="C54" s="150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7"/>
      <c r="Y54" s="6"/>
    </row>
    <row r="55" spans="1:25" ht="15" customHeight="1">
      <c r="A55" s="6"/>
      <c r="B55" s="6" t="s">
        <v>105</v>
      </c>
      <c r="C55" s="151">
        <f>D55+K55+L55+M55+N55+O55+P55+Q55</f>
        <v>0</v>
      </c>
      <c r="D55" s="152">
        <f>SUM(E55:J55)</f>
        <v>0</v>
      </c>
      <c r="E55" s="152">
        <v>0</v>
      </c>
      <c r="F55" s="146">
        <v>0</v>
      </c>
      <c r="G55" s="152">
        <v>0</v>
      </c>
      <c r="H55" s="152">
        <v>0</v>
      </c>
      <c r="I55" s="152">
        <v>0</v>
      </c>
      <c r="J55" s="152">
        <v>0</v>
      </c>
      <c r="K55" s="152">
        <v>0</v>
      </c>
      <c r="L55" s="152">
        <v>0</v>
      </c>
      <c r="M55" s="152">
        <v>0</v>
      </c>
      <c r="N55" s="152">
        <v>0</v>
      </c>
      <c r="O55" s="152">
        <v>0</v>
      </c>
      <c r="P55" s="152">
        <v>0</v>
      </c>
      <c r="Q55" s="152">
        <v>0</v>
      </c>
      <c r="R55" s="6">
        <f>SUM(S55:V55)</f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</row>
    <row r="56" spans="1:25" ht="15" customHeight="1">
      <c r="A56" s="6"/>
      <c r="B56" s="6"/>
      <c r="C56" s="151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6"/>
      <c r="S56" s="6"/>
      <c r="T56" s="6"/>
      <c r="U56" s="6"/>
      <c r="V56" s="6"/>
      <c r="W56" s="6"/>
      <c r="X56" s="147"/>
      <c r="Y56" s="147"/>
    </row>
    <row r="57" spans="1:25" ht="15" customHeight="1">
      <c r="A57" s="6" t="s">
        <v>52</v>
      </c>
      <c r="B57" s="6" t="s">
        <v>14</v>
      </c>
      <c r="C57" s="151">
        <f aca="true" t="shared" si="7" ref="C57:V57">SUM(C58:C59)</f>
        <v>3</v>
      </c>
      <c r="D57" s="152">
        <f t="shared" si="7"/>
        <v>3</v>
      </c>
      <c r="E57" s="152">
        <f t="shared" si="7"/>
        <v>0</v>
      </c>
      <c r="F57" s="152">
        <f t="shared" si="7"/>
        <v>0</v>
      </c>
      <c r="G57" s="152">
        <f t="shared" si="7"/>
        <v>0</v>
      </c>
      <c r="H57" s="152">
        <f t="shared" si="7"/>
        <v>0</v>
      </c>
      <c r="I57" s="152">
        <f t="shared" si="7"/>
        <v>0</v>
      </c>
      <c r="J57" s="152">
        <f t="shared" si="7"/>
        <v>3</v>
      </c>
      <c r="K57" s="152">
        <f t="shared" si="7"/>
        <v>0</v>
      </c>
      <c r="L57" s="152">
        <f t="shared" si="7"/>
        <v>0</v>
      </c>
      <c r="M57" s="152">
        <f t="shared" si="7"/>
        <v>0</v>
      </c>
      <c r="N57" s="152">
        <f t="shared" si="7"/>
        <v>0</v>
      </c>
      <c r="O57" s="152">
        <f t="shared" si="7"/>
        <v>0</v>
      </c>
      <c r="P57" s="152">
        <f t="shared" si="7"/>
        <v>0</v>
      </c>
      <c r="Q57" s="152">
        <f t="shared" si="7"/>
        <v>0</v>
      </c>
      <c r="R57" s="152">
        <f t="shared" si="7"/>
        <v>0</v>
      </c>
      <c r="S57" s="152">
        <f t="shared" si="7"/>
        <v>0</v>
      </c>
      <c r="T57" s="152">
        <f t="shared" si="7"/>
        <v>0</v>
      </c>
      <c r="U57" s="152">
        <f t="shared" si="7"/>
        <v>0</v>
      </c>
      <c r="V57" s="152">
        <f t="shared" si="7"/>
        <v>0</v>
      </c>
      <c r="W57" s="152">
        <f>SUM(W58:W59)</f>
        <v>0</v>
      </c>
      <c r="X57" s="147">
        <f>ROUND(D57/C57*100,1)</f>
        <v>100</v>
      </c>
      <c r="Y57" s="6">
        <v>0</v>
      </c>
    </row>
    <row r="58" spans="1:25" ht="15" customHeight="1">
      <c r="A58" s="6"/>
      <c r="B58" s="6" t="s">
        <v>106</v>
      </c>
      <c r="C58" s="151">
        <f>D58+K58+L58+M58+N58+O58+P58+Q58</f>
        <v>3</v>
      </c>
      <c r="D58" s="152">
        <f>SUM(E58:J58)</f>
        <v>3</v>
      </c>
      <c r="E58" s="152">
        <v>0</v>
      </c>
      <c r="F58" s="152">
        <v>0</v>
      </c>
      <c r="G58" s="152">
        <v>0</v>
      </c>
      <c r="H58" s="152">
        <v>0</v>
      </c>
      <c r="I58" s="152">
        <v>0</v>
      </c>
      <c r="J58" s="152">
        <v>3</v>
      </c>
      <c r="K58" s="152">
        <v>0</v>
      </c>
      <c r="L58" s="152">
        <v>0</v>
      </c>
      <c r="M58" s="152">
        <v>0</v>
      </c>
      <c r="N58" s="152">
        <v>0</v>
      </c>
      <c r="O58" s="152">
        <v>0</v>
      </c>
      <c r="P58" s="152">
        <v>0</v>
      </c>
      <c r="Q58" s="152">
        <v>0</v>
      </c>
      <c r="R58" s="6">
        <f>SUM(S58:V58)</f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147">
        <f>ROUND(D58/C58*100,1)</f>
        <v>100</v>
      </c>
      <c r="Y58" s="6">
        <v>0</v>
      </c>
    </row>
    <row r="59" spans="1:25" ht="15" customHeight="1">
      <c r="A59" s="6"/>
      <c r="B59" s="6" t="s">
        <v>85</v>
      </c>
      <c r="C59" s="151">
        <f>D59+K59+L59+M59+N59+O59+P59+Q59</f>
        <v>0</v>
      </c>
      <c r="D59" s="152">
        <f>SUM(E59:J59)</f>
        <v>0</v>
      </c>
      <c r="E59" s="152">
        <v>0</v>
      </c>
      <c r="F59" s="152">
        <v>0</v>
      </c>
      <c r="G59" s="152">
        <v>0</v>
      </c>
      <c r="H59" s="152">
        <v>0</v>
      </c>
      <c r="I59" s="152">
        <v>0</v>
      </c>
      <c r="J59" s="152">
        <v>0</v>
      </c>
      <c r="K59" s="152">
        <v>0</v>
      </c>
      <c r="L59" s="152">
        <v>0</v>
      </c>
      <c r="M59" s="152">
        <v>0</v>
      </c>
      <c r="N59" s="152">
        <v>0</v>
      </c>
      <c r="O59" s="152">
        <v>0</v>
      </c>
      <c r="P59" s="152">
        <v>0</v>
      </c>
      <c r="Q59" s="152">
        <v>0</v>
      </c>
      <c r="R59" s="6">
        <f>SUM(S59:V59)</f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</row>
    <row r="60" spans="1:25" ht="15" customHeight="1">
      <c r="A60" s="6"/>
      <c r="B60" s="6"/>
      <c r="C60" s="151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6"/>
      <c r="S60" s="6"/>
      <c r="T60" s="6"/>
      <c r="U60" s="6"/>
      <c r="V60" s="6"/>
      <c r="W60" s="6"/>
      <c r="X60" s="147"/>
      <c r="Y60" s="147"/>
    </row>
    <row r="61" spans="1:25" ht="15" customHeight="1">
      <c r="A61" s="6" t="s">
        <v>53</v>
      </c>
      <c r="B61" s="6" t="s">
        <v>14</v>
      </c>
      <c r="C61" s="151">
        <f aca="true" t="shared" si="8" ref="C61:V61">SUM(C62:C78)</f>
        <v>67</v>
      </c>
      <c r="D61" s="152">
        <f t="shared" si="8"/>
        <v>67</v>
      </c>
      <c r="E61" s="152">
        <f t="shared" si="8"/>
        <v>0</v>
      </c>
      <c r="F61" s="152">
        <f t="shared" si="8"/>
        <v>0</v>
      </c>
      <c r="G61" s="152">
        <f t="shared" si="8"/>
        <v>0</v>
      </c>
      <c r="H61" s="152">
        <f t="shared" si="8"/>
        <v>0</v>
      </c>
      <c r="I61" s="152">
        <f t="shared" si="8"/>
        <v>0</v>
      </c>
      <c r="J61" s="152">
        <f t="shared" si="8"/>
        <v>67</v>
      </c>
      <c r="K61" s="152">
        <f t="shared" si="8"/>
        <v>0</v>
      </c>
      <c r="L61" s="152">
        <f t="shared" si="8"/>
        <v>0</v>
      </c>
      <c r="M61" s="152">
        <f t="shared" si="8"/>
        <v>0</v>
      </c>
      <c r="N61" s="152">
        <f t="shared" si="8"/>
        <v>0</v>
      </c>
      <c r="O61" s="152">
        <f t="shared" si="8"/>
        <v>0</v>
      </c>
      <c r="P61" s="152">
        <f t="shared" si="8"/>
        <v>0</v>
      </c>
      <c r="Q61" s="152">
        <f t="shared" si="8"/>
        <v>0</v>
      </c>
      <c r="R61" s="152">
        <f t="shared" si="8"/>
        <v>0</v>
      </c>
      <c r="S61" s="152">
        <f t="shared" si="8"/>
        <v>0</v>
      </c>
      <c r="T61" s="152">
        <f t="shared" si="8"/>
        <v>0</v>
      </c>
      <c r="U61" s="152">
        <f t="shared" si="8"/>
        <v>0</v>
      </c>
      <c r="V61" s="152">
        <f t="shared" si="8"/>
        <v>0</v>
      </c>
      <c r="W61" s="152">
        <f>SUM(W62:W78)</f>
        <v>1</v>
      </c>
      <c r="X61" s="147">
        <f>ROUND(D61/C61*100,1)</f>
        <v>100</v>
      </c>
      <c r="Y61" s="6">
        <v>0</v>
      </c>
    </row>
    <row r="62" spans="1:25" ht="15" customHeight="1">
      <c r="A62" s="6"/>
      <c r="B62" s="6" t="s">
        <v>54</v>
      </c>
      <c r="C62" s="153">
        <f aca="true" t="shared" si="9" ref="C62:C78">D62+K62+L62+M62+N62+O62+P62+Q62</f>
        <v>2</v>
      </c>
      <c r="D62" s="154">
        <f>SUM(E62:J62)</f>
        <v>2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52">
        <v>2</v>
      </c>
      <c r="K62" s="154">
        <v>0</v>
      </c>
      <c r="L62" s="154">
        <v>0</v>
      </c>
      <c r="M62" s="154">
        <v>0</v>
      </c>
      <c r="N62" s="154">
        <v>0</v>
      </c>
      <c r="O62" s="154">
        <v>0</v>
      </c>
      <c r="P62" s="154">
        <v>0</v>
      </c>
      <c r="Q62" s="154">
        <v>0</v>
      </c>
      <c r="R62" s="154">
        <v>0</v>
      </c>
      <c r="S62" s="154">
        <v>0</v>
      </c>
      <c r="T62" s="154">
        <v>0</v>
      </c>
      <c r="U62" s="154">
        <v>0</v>
      </c>
      <c r="V62" s="154">
        <v>0</v>
      </c>
      <c r="W62" s="154">
        <v>0</v>
      </c>
      <c r="X62" s="147">
        <f>ROUND(D62/C62*100,1)</f>
        <v>100</v>
      </c>
      <c r="Y62" s="6">
        <v>0</v>
      </c>
    </row>
    <row r="63" spans="1:25" ht="15" customHeight="1">
      <c r="A63" s="155"/>
      <c r="B63" s="156" t="s">
        <v>55</v>
      </c>
      <c r="C63" s="153">
        <f t="shared" si="9"/>
        <v>5</v>
      </c>
      <c r="D63" s="154">
        <f>SUM(E63:J63)</f>
        <v>5</v>
      </c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5</v>
      </c>
      <c r="K63" s="154">
        <v>0</v>
      </c>
      <c r="L63" s="154">
        <v>0</v>
      </c>
      <c r="M63" s="154">
        <v>0</v>
      </c>
      <c r="N63" s="154">
        <v>0</v>
      </c>
      <c r="O63" s="154">
        <v>0</v>
      </c>
      <c r="P63" s="154">
        <v>0</v>
      </c>
      <c r="Q63" s="154">
        <v>0</v>
      </c>
      <c r="R63" s="154">
        <v>0</v>
      </c>
      <c r="S63" s="154">
        <v>0</v>
      </c>
      <c r="T63" s="154">
        <v>0</v>
      </c>
      <c r="U63" s="154">
        <v>0</v>
      </c>
      <c r="V63" s="154">
        <v>0</v>
      </c>
      <c r="W63" s="154">
        <v>0</v>
      </c>
      <c r="X63" s="147">
        <f aca="true" t="shared" si="10" ref="X63:X70">ROUND(D63/C63*100,1)</f>
        <v>100</v>
      </c>
      <c r="Y63" s="6">
        <v>0</v>
      </c>
    </row>
    <row r="64" spans="1:25" ht="15" customHeight="1">
      <c r="A64" s="157"/>
      <c r="B64" s="156" t="s">
        <v>56</v>
      </c>
      <c r="C64" s="153">
        <f t="shared" si="9"/>
        <v>2</v>
      </c>
      <c r="D64" s="154">
        <f aca="true" t="shared" si="11" ref="D64:D78">SUM(E64:J64)</f>
        <v>2</v>
      </c>
      <c r="E64" s="154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2</v>
      </c>
      <c r="K64" s="154">
        <v>0</v>
      </c>
      <c r="L64" s="154">
        <v>0</v>
      </c>
      <c r="M64" s="154">
        <v>0</v>
      </c>
      <c r="N64" s="154">
        <v>0</v>
      </c>
      <c r="O64" s="154">
        <v>0</v>
      </c>
      <c r="P64" s="154">
        <v>0</v>
      </c>
      <c r="Q64" s="154">
        <v>0</v>
      </c>
      <c r="R64" s="154">
        <v>0</v>
      </c>
      <c r="S64" s="154">
        <v>0</v>
      </c>
      <c r="T64" s="154">
        <v>0</v>
      </c>
      <c r="U64" s="154">
        <v>0</v>
      </c>
      <c r="V64" s="154">
        <v>0</v>
      </c>
      <c r="W64" s="154">
        <v>0</v>
      </c>
      <c r="X64" s="147">
        <f t="shared" si="10"/>
        <v>100</v>
      </c>
      <c r="Y64" s="6">
        <v>0</v>
      </c>
    </row>
    <row r="65" spans="1:25" ht="15" customHeight="1">
      <c r="A65" s="157"/>
      <c r="B65" s="156" t="s">
        <v>57</v>
      </c>
      <c r="C65" s="153">
        <f t="shared" si="9"/>
        <v>17</v>
      </c>
      <c r="D65" s="154">
        <f t="shared" si="11"/>
        <v>17</v>
      </c>
      <c r="E65" s="154">
        <v>0</v>
      </c>
      <c r="F65" s="154">
        <v>0</v>
      </c>
      <c r="G65" s="154">
        <v>0</v>
      </c>
      <c r="H65" s="154">
        <v>0</v>
      </c>
      <c r="I65" s="154">
        <v>0</v>
      </c>
      <c r="J65" s="154">
        <v>17</v>
      </c>
      <c r="K65" s="154">
        <v>0</v>
      </c>
      <c r="L65" s="154">
        <v>0</v>
      </c>
      <c r="M65" s="154">
        <v>0</v>
      </c>
      <c r="N65" s="154">
        <v>0</v>
      </c>
      <c r="O65" s="154">
        <v>0</v>
      </c>
      <c r="P65" s="154">
        <v>0</v>
      </c>
      <c r="Q65" s="154">
        <v>0</v>
      </c>
      <c r="R65" s="154">
        <v>0</v>
      </c>
      <c r="S65" s="154">
        <v>0</v>
      </c>
      <c r="T65" s="154">
        <v>0</v>
      </c>
      <c r="U65" s="154">
        <v>0</v>
      </c>
      <c r="V65" s="154">
        <v>0</v>
      </c>
      <c r="W65" s="154">
        <v>1</v>
      </c>
      <c r="X65" s="147">
        <f t="shared" si="10"/>
        <v>100</v>
      </c>
      <c r="Y65" s="6">
        <v>0</v>
      </c>
    </row>
    <row r="66" spans="1:25" ht="15" customHeight="1">
      <c r="A66" s="157"/>
      <c r="B66" s="158" t="s">
        <v>58</v>
      </c>
      <c r="C66" s="153">
        <f t="shared" si="9"/>
        <v>1</v>
      </c>
      <c r="D66" s="154">
        <f t="shared" si="11"/>
        <v>1</v>
      </c>
      <c r="E66" s="154">
        <v>0</v>
      </c>
      <c r="F66" s="154">
        <v>0</v>
      </c>
      <c r="G66" s="154">
        <v>0</v>
      </c>
      <c r="H66" s="154">
        <v>0</v>
      </c>
      <c r="I66" s="154">
        <v>0</v>
      </c>
      <c r="J66" s="154">
        <v>1</v>
      </c>
      <c r="K66" s="154">
        <v>0</v>
      </c>
      <c r="L66" s="154">
        <v>0</v>
      </c>
      <c r="M66" s="154">
        <v>0</v>
      </c>
      <c r="N66" s="154">
        <v>0</v>
      </c>
      <c r="O66" s="154">
        <v>0</v>
      </c>
      <c r="P66" s="154">
        <v>0</v>
      </c>
      <c r="Q66" s="154">
        <v>0</v>
      </c>
      <c r="R66" s="154">
        <v>0</v>
      </c>
      <c r="S66" s="154">
        <v>0</v>
      </c>
      <c r="T66" s="154">
        <v>0</v>
      </c>
      <c r="U66" s="154">
        <v>0</v>
      </c>
      <c r="V66" s="154">
        <v>0</v>
      </c>
      <c r="W66" s="154">
        <v>0</v>
      </c>
      <c r="X66" s="147">
        <f t="shared" si="10"/>
        <v>100</v>
      </c>
      <c r="Y66" s="6">
        <v>0</v>
      </c>
    </row>
    <row r="67" spans="1:25" ht="15" customHeight="1">
      <c r="A67" s="157"/>
      <c r="B67" s="158" t="s">
        <v>59</v>
      </c>
      <c r="C67" s="153">
        <f t="shared" si="9"/>
        <v>1</v>
      </c>
      <c r="D67" s="154">
        <f t="shared" si="11"/>
        <v>1</v>
      </c>
      <c r="E67" s="154">
        <v>0</v>
      </c>
      <c r="F67" s="154">
        <v>0</v>
      </c>
      <c r="G67" s="154">
        <v>0</v>
      </c>
      <c r="H67" s="154">
        <v>0</v>
      </c>
      <c r="I67" s="154">
        <v>0</v>
      </c>
      <c r="J67" s="154">
        <v>1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54">
        <v>0</v>
      </c>
      <c r="R67" s="154">
        <v>0</v>
      </c>
      <c r="S67" s="154">
        <v>0</v>
      </c>
      <c r="T67" s="154">
        <v>0</v>
      </c>
      <c r="U67" s="154">
        <v>0</v>
      </c>
      <c r="V67" s="154">
        <v>0</v>
      </c>
      <c r="W67" s="154">
        <v>0</v>
      </c>
      <c r="X67" s="147">
        <f t="shared" si="10"/>
        <v>100</v>
      </c>
      <c r="Y67" s="6">
        <v>0</v>
      </c>
    </row>
    <row r="68" spans="1:25" ht="15" customHeight="1">
      <c r="A68" s="157"/>
      <c r="B68" s="158" t="s">
        <v>60</v>
      </c>
      <c r="C68" s="153">
        <f t="shared" si="9"/>
        <v>2</v>
      </c>
      <c r="D68" s="154">
        <f t="shared" si="11"/>
        <v>2</v>
      </c>
      <c r="E68" s="154">
        <v>0</v>
      </c>
      <c r="F68" s="154">
        <v>0</v>
      </c>
      <c r="G68" s="154">
        <v>0</v>
      </c>
      <c r="H68" s="154">
        <v>0</v>
      </c>
      <c r="I68" s="154">
        <v>0</v>
      </c>
      <c r="J68" s="154">
        <v>2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54">
        <v>0</v>
      </c>
      <c r="Q68" s="154">
        <v>0</v>
      </c>
      <c r="R68" s="154">
        <v>0</v>
      </c>
      <c r="S68" s="154">
        <v>0</v>
      </c>
      <c r="T68" s="154">
        <v>0</v>
      </c>
      <c r="U68" s="154">
        <v>0</v>
      </c>
      <c r="V68" s="154">
        <v>0</v>
      </c>
      <c r="W68" s="154">
        <v>0</v>
      </c>
      <c r="X68" s="147">
        <f t="shared" si="10"/>
        <v>100</v>
      </c>
      <c r="Y68" s="6">
        <v>0</v>
      </c>
    </row>
    <row r="69" spans="1:25" ht="15" customHeight="1">
      <c r="A69" s="157"/>
      <c r="B69" s="158" t="s">
        <v>61</v>
      </c>
      <c r="C69" s="153">
        <f t="shared" si="9"/>
        <v>9</v>
      </c>
      <c r="D69" s="154">
        <f t="shared" si="11"/>
        <v>9</v>
      </c>
      <c r="E69" s="154">
        <v>0</v>
      </c>
      <c r="F69" s="154">
        <v>0</v>
      </c>
      <c r="G69" s="154">
        <v>0</v>
      </c>
      <c r="H69" s="154">
        <v>0</v>
      </c>
      <c r="I69" s="154">
        <v>0</v>
      </c>
      <c r="J69" s="154">
        <v>9</v>
      </c>
      <c r="K69" s="154">
        <v>0</v>
      </c>
      <c r="L69" s="154">
        <v>0</v>
      </c>
      <c r="M69" s="154">
        <v>0</v>
      </c>
      <c r="N69" s="154">
        <v>0</v>
      </c>
      <c r="O69" s="154">
        <v>0</v>
      </c>
      <c r="P69" s="154">
        <v>0</v>
      </c>
      <c r="Q69" s="154">
        <v>0</v>
      </c>
      <c r="R69" s="154">
        <v>0</v>
      </c>
      <c r="S69" s="154">
        <v>0</v>
      </c>
      <c r="T69" s="154">
        <v>0</v>
      </c>
      <c r="U69" s="154">
        <v>0</v>
      </c>
      <c r="V69" s="154">
        <v>0</v>
      </c>
      <c r="W69" s="154">
        <v>0</v>
      </c>
      <c r="X69" s="147">
        <f t="shared" si="10"/>
        <v>100</v>
      </c>
      <c r="Y69" s="6">
        <v>0</v>
      </c>
    </row>
    <row r="70" spans="1:25" ht="15" customHeight="1">
      <c r="A70" s="157"/>
      <c r="B70" s="158" t="s">
        <v>62</v>
      </c>
      <c r="C70" s="153">
        <f t="shared" si="9"/>
        <v>8</v>
      </c>
      <c r="D70" s="154">
        <f t="shared" si="11"/>
        <v>8</v>
      </c>
      <c r="E70" s="154">
        <v>0</v>
      </c>
      <c r="F70" s="154">
        <v>0</v>
      </c>
      <c r="G70" s="154">
        <v>0</v>
      </c>
      <c r="H70" s="154">
        <v>0</v>
      </c>
      <c r="I70" s="154">
        <v>0</v>
      </c>
      <c r="J70" s="154">
        <v>8</v>
      </c>
      <c r="K70" s="154">
        <v>0</v>
      </c>
      <c r="L70" s="154">
        <v>0</v>
      </c>
      <c r="M70" s="154">
        <v>0</v>
      </c>
      <c r="N70" s="154">
        <v>0</v>
      </c>
      <c r="O70" s="154">
        <v>0</v>
      </c>
      <c r="P70" s="154">
        <v>0</v>
      </c>
      <c r="Q70" s="154">
        <v>0</v>
      </c>
      <c r="R70" s="154">
        <v>0</v>
      </c>
      <c r="S70" s="154">
        <v>0</v>
      </c>
      <c r="T70" s="154">
        <v>0</v>
      </c>
      <c r="U70" s="154">
        <v>0</v>
      </c>
      <c r="V70" s="154">
        <v>0</v>
      </c>
      <c r="W70" s="154">
        <v>0</v>
      </c>
      <c r="X70" s="147">
        <f t="shared" si="10"/>
        <v>100</v>
      </c>
      <c r="Y70" s="6">
        <v>0</v>
      </c>
    </row>
    <row r="71" spans="1:25" ht="15" customHeight="1">
      <c r="A71" s="157"/>
      <c r="B71" s="158" t="s">
        <v>63</v>
      </c>
      <c r="C71" s="153">
        <f t="shared" si="9"/>
        <v>0</v>
      </c>
      <c r="D71" s="154">
        <f t="shared" si="11"/>
        <v>0</v>
      </c>
      <c r="E71" s="154">
        <v>0</v>
      </c>
      <c r="F71" s="154">
        <v>0</v>
      </c>
      <c r="G71" s="154">
        <v>0</v>
      </c>
      <c r="H71" s="154">
        <v>0</v>
      </c>
      <c r="I71" s="154">
        <v>0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54">
        <v>0</v>
      </c>
      <c r="Q71" s="154">
        <v>0</v>
      </c>
      <c r="R71" s="154">
        <v>0</v>
      </c>
      <c r="S71" s="154">
        <v>0</v>
      </c>
      <c r="T71" s="154">
        <v>0</v>
      </c>
      <c r="U71" s="154">
        <v>0</v>
      </c>
      <c r="V71" s="154">
        <v>0</v>
      </c>
      <c r="W71" s="154">
        <v>0</v>
      </c>
      <c r="X71" s="6">
        <v>0</v>
      </c>
      <c r="Y71" s="6">
        <v>0</v>
      </c>
    </row>
    <row r="72" spans="1:25" ht="15" customHeight="1">
      <c r="A72" s="157"/>
      <c r="B72" s="158" t="s">
        <v>64</v>
      </c>
      <c r="C72" s="153">
        <f t="shared" si="9"/>
        <v>4</v>
      </c>
      <c r="D72" s="154">
        <f t="shared" si="11"/>
        <v>4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4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54">
        <v>0</v>
      </c>
      <c r="Q72" s="154">
        <v>0</v>
      </c>
      <c r="R72" s="154">
        <v>0</v>
      </c>
      <c r="S72" s="154">
        <v>0</v>
      </c>
      <c r="T72" s="154">
        <v>0</v>
      </c>
      <c r="U72" s="154">
        <v>0</v>
      </c>
      <c r="V72" s="154">
        <v>0</v>
      </c>
      <c r="W72" s="154">
        <v>0</v>
      </c>
      <c r="X72" s="147">
        <f>ROUND(D72/C72*100,1)</f>
        <v>100</v>
      </c>
      <c r="Y72" s="6">
        <v>0</v>
      </c>
    </row>
    <row r="73" spans="1:25" ht="15" customHeight="1">
      <c r="A73" s="157"/>
      <c r="B73" s="158" t="s">
        <v>65</v>
      </c>
      <c r="C73" s="153">
        <f t="shared" si="9"/>
        <v>1</v>
      </c>
      <c r="D73" s="154">
        <f t="shared" si="11"/>
        <v>1</v>
      </c>
      <c r="E73" s="154">
        <v>0</v>
      </c>
      <c r="F73" s="154">
        <v>0</v>
      </c>
      <c r="G73" s="154">
        <v>0</v>
      </c>
      <c r="H73" s="154">
        <v>0</v>
      </c>
      <c r="I73" s="154">
        <v>0</v>
      </c>
      <c r="J73" s="154">
        <v>1</v>
      </c>
      <c r="K73" s="154">
        <v>0</v>
      </c>
      <c r="L73" s="154">
        <v>0</v>
      </c>
      <c r="M73" s="154">
        <v>0</v>
      </c>
      <c r="N73" s="154">
        <v>0</v>
      </c>
      <c r="O73" s="154">
        <v>0</v>
      </c>
      <c r="P73" s="154">
        <v>0</v>
      </c>
      <c r="Q73" s="154">
        <v>0</v>
      </c>
      <c r="R73" s="154">
        <v>0</v>
      </c>
      <c r="S73" s="154">
        <v>0</v>
      </c>
      <c r="T73" s="154">
        <v>0</v>
      </c>
      <c r="U73" s="154">
        <v>0</v>
      </c>
      <c r="V73" s="154">
        <v>0</v>
      </c>
      <c r="W73" s="154">
        <v>0</v>
      </c>
      <c r="X73" s="147">
        <f>ROUND(D73/C73*100,1)</f>
        <v>100</v>
      </c>
      <c r="Y73" s="6">
        <v>0</v>
      </c>
    </row>
    <row r="74" spans="1:25" ht="15" customHeight="1">
      <c r="A74" s="157"/>
      <c r="B74" s="158" t="s">
        <v>86</v>
      </c>
      <c r="C74" s="153">
        <f>D74+K74+L74+M74+N74+O74+P74+Q74</f>
        <v>4</v>
      </c>
      <c r="D74" s="154">
        <f>SUM(E74:J74)</f>
        <v>4</v>
      </c>
      <c r="E74" s="154">
        <v>0</v>
      </c>
      <c r="F74" s="154">
        <v>0</v>
      </c>
      <c r="G74" s="154">
        <v>0</v>
      </c>
      <c r="H74" s="154">
        <v>0</v>
      </c>
      <c r="I74" s="154">
        <v>0</v>
      </c>
      <c r="J74" s="154">
        <v>4</v>
      </c>
      <c r="K74" s="154">
        <v>0</v>
      </c>
      <c r="L74" s="154">
        <v>0</v>
      </c>
      <c r="M74" s="154">
        <v>0</v>
      </c>
      <c r="N74" s="154">
        <v>0</v>
      </c>
      <c r="O74" s="154">
        <v>0</v>
      </c>
      <c r="P74" s="154">
        <v>0</v>
      </c>
      <c r="Q74" s="154">
        <v>0</v>
      </c>
      <c r="R74" s="154">
        <v>0</v>
      </c>
      <c r="S74" s="154">
        <v>0</v>
      </c>
      <c r="T74" s="154">
        <v>0</v>
      </c>
      <c r="U74" s="154">
        <v>0</v>
      </c>
      <c r="V74" s="154">
        <v>0</v>
      </c>
      <c r="W74" s="154">
        <v>0</v>
      </c>
      <c r="X74" s="147">
        <f>ROUND(D74/C74*100,1)</f>
        <v>100</v>
      </c>
      <c r="Y74" s="6">
        <v>0</v>
      </c>
    </row>
    <row r="75" spans="1:25" ht="15" customHeight="1">
      <c r="A75" s="157"/>
      <c r="B75" s="158" t="s">
        <v>66</v>
      </c>
      <c r="C75" s="153">
        <f t="shared" si="9"/>
        <v>5</v>
      </c>
      <c r="D75" s="154">
        <f t="shared" si="11"/>
        <v>5</v>
      </c>
      <c r="E75" s="154">
        <v>0</v>
      </c>
      <c r="F75" s="154">
        <v>0</v>
      </c>
      <c r="G75" s="154">
        <v>0</v>
      </c>
      <c r="H75" s="154">
        <v>0</v>
      </c>
      <c r="I75" s="154">
        <v>0</v>
      </c>
      <c r="J75" s="154">
        <v>5</v>
      </c>
      <c r="K75" s="154">
        <v>0</v>
      </c>
      <c r="L75" s="154">
        <v>0</v>
      </c>
      <c r="M75" s="154">
        <v>0</v>
      </c>
      <c r="N75" s="154">
        <v>0</v>
      </c>
      <c r="O75" s="154">
        <v>0</v>
      </c>
      <c r="P75" s="154">
        <v>0</v>
      </c>
      <c r="Q75" s="154">
        <v>0</v>
      </c>
      <c r="R75" s="154">
        <v>0</v>
      </c>
      <c r="S75" s="154">
        <v>0</v>
      </c>
      <c r="T75" s="154">
        <v>0</v>
      </c>
      <c r="U75" s="154">
        <v>0</v>
      </c>
      <c r="V75" s="154">
        <v>0</v>
      </c>
      <c r="W75" s="154">
        <v>0</v>
      </c>
      <c r="X75" s="147">
        <f>ROUND(D75/C75*100,1)</f>
        <v>100</v>
      </c>
      <c r="Y75" s="6">
        <v>0</v>
      </c>
    </row>
    <row r="76" spans="1:25" ht="15" customHeight="1">
      <c r="A76" s="157"/>
      <c r="B76" s="158" t="s">
        <v>67</v>
      </c>
      <c r="C76" s="153">
        <f t="shared" si="9"/>
        <v>0</v>
      </c>
      <c r="D76" s="154">
        <f t="shared" si="11"/>
        <v>0</v>
      </c>
      <c r="E76" s="154">
        <v>0</v>
      </c>
      <c r="F76" s="154">
        <v>0</v>
      </c>
      <c r="G76" s="154">
        <v>0</v>
      </c>
      <c r="H76" s="154">
        <v>0</v>
      </c>
      <c r="I76" s="154">
        <v>0</v>
      </c>
      <c r="J76" s="154">
        <v>0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154">
        <v>0</v>
      </c>
      <c r="Q76" s="154">
        <v>0</v>
      </c>
      <c r="R76" s="154">
        <v>0</v>
      </c>
      <c r="S76" s="154">
        <v>0</v>
      </c>
      <c r="T76" s="154">
        <v>0</v>
      </c>
      <c r="U76" s="154">
        <v>0</v>
      </c>
      <c r="V76" s="154">
        <v>0</v>
      </c>
      <c r="W76" s="154">
        <v>0</v>
      </c>
      <c r="X76" s="6">
        <v>0</v>
      </c>
      <c r="Y76" s="6">
        <v>0</v>
      </c>
    </row>
    <row r="77" spans="1:25" ht="15" customHeight="1">
      <c r="A77" s="157"/>
      <c r="B77" s="158" t="s">
        <v>68</v>
      </c>
      <c r="C77" s="153">
        <f t="shared" si="9"/>
        <v>6</v>
      </c>
      <c r="D77" s="154">
        <f t="shared" si="11"/>
        <v>6</v>
      </c>
      <c r="E77" s="154">
        <v>0</v>
      </c>
      <c r="F77" s="154">
        <v>0</v>
      </c>
      <c r="G77" s="154">
        <v>0</v>
      </c>
      <c r="H77" s="154">
        <v>0</v>
      </c>
      <c r="I77" s="154">
        <v>0</v>
      </c>
      <c r="J77" s="154">
        <v>6</v>
      </c>
      <c r="K77" s="154">
        <v>0</v>
      </c>
      <c r="L77" s="154">
        <v>0</v>
      </c>
      <c r="M77" s="154">
        <v>0</v>
      </c>
      <c r="N77" s="154">
        <v>0</v>
      </c>
      <c r="O77" s="154">
        <v>0</v>
      </c>
      <c r="P77" s="154">
        <v>0</v>
      </c>
      <c r="Q77" s="154">
        <v>0</v>
      </c>
      <c r="R77" s="154">
        <v>0</v>
      </c>
      <c r="S77" s="154">
        <v>0</v>
      </c>
      <c r="T77" s="154">
        <v>0</v>
      </c>
      <c r="U77" s="154">
        <v>0</v>
      </c>
      <c r="V77" s="154">
        <v>0</v>
      </c>
      <c r="W77" s="154">
        <v>0</v>
      </c>
      <c r="X77" s="147">
        <f>ROUND(D77/C77*100,1)</f>
        <v>100</v>
      </c>
      <c r="Y77" s="6">
        <v>0</v>
      </c>
    </row>
    <row r="78" spans="1:25" ht="15" customHeight="1">
      <c r="A78" s="159"/>
      <c r="B78" s="160" t="s">
        <v>87</v>
      </c>
      <c r="C78" s="161">
        <f t="shared" si="9"/>
        <v>0</v>
      </c>
      <c r="D78" s="162">
        <f t="shared" si="11"/>
        <v>0</v>
      </c>
      <c r="E78" s="162">
        <v>0</v>
      </c>
      <c r="F78" s="162">
        <v>0</v>
      </c>
      <c r="G78" s="162">
        <v>0</v>
      </c>
      <c r="H78" s="162">
        <v>0</v>
      </c>
      <c r="I78" s="162">
        <v>0</v>
      </c>
      <c r="J78" s="163">
        <v>0</v>
      </c>
      <c r="K78" s="162">
        <v>0</v>
      </c>
      <c r="L78" s="162">
        <v>0</v>
      </c>
      <c r="M78" s="162">
        <v>0</v>
      </c>
      <c r="N78" s="162">
        <v>0</v>
      </c>
      <c r="O78" s="162">
        <v>0</v>
      </c>
      <c r="P78" s="162">
        <v>0</v>
      </c>
      <c r="Q78" s="162">
        <v>0</v>
      </c>
      <c r="R78" s="162">
        <v>0</v>
      </c>
      <c r="S78" s="162">
        <v>0</v>
      </c>
      <c r="T78" s="162">
        <v>0</v>
      </c>
      <c r="U78" s="162">
        <v>0</v>
      </c>
      <c r="V78" s="162">
        <v>0</v>
      </c>
      <c r="W78" s="162">
        <v>0</v>
      </c>
      <c r="X78" s="78">
        <v>0</v>
      </c>
      <c r="Y78" s="78">
        <v>0</v>
      </c>
    </row>
  </sheetData>
  <mergeCells count="42">
    <mergeCell ref="A1:Q1"/>
    <mergeCell ref="A46:B49"/>
    <mergeCell ref="C46:C49"/>
    <mergeCell ref="D46:J46"/>
    <mergeCell ref="L46:M47"/>
    <mergeCell ref="N46:N49"/>
    <mergeCell ref="O46:O49"/>
    <mergeCell ref="O3:O6"/>
    <mergeCell ref="P3:P6"/>
    <mergeCell ref="Q46:Q49"/>
    <mergeCell ref="A44:Q44"/>
    <mergeCell ref="A3:B6"/>
    <mergeCell ref="H4:H6"/>
    <mergeCell ref="I4:I6"/>
    <mergeCell ref="J4:J6"/>
    <mergeCell ref="C3:C6"/>
    <mergeCell ref="D3:J3"/>
    <mergeCell ref="L3:M4"/>
    <mergeCell ref="Y3:Y6"/>
    <mergeCell ref="D4:D6"/>
    <mergeCell ref="E4:G5"/>
    <mergeCell ref="M5:M6"/>
    <mergeCell ref="L5:L6"/>
    <mergeCell ref="Q3:Q6"/>
    <mergeCell ref="X3:X6"/>
    <mergeCell ref="N3:N6"/>
    <mergeCell ref="W3:W6"/>
    <mergeCell ref="R3:V5"/>
    <mergeCell ref="W46:W49"/>
    <mergeCell ref="R46:V48"/>
    <mergeCell ref="X46:X49"/>
    <mergeCell ref="Y46:Y49"/>
    <mergeCell ref="M48:M49"/>
    <mergeCell ref="P46:P49"/>
    <mergeCell ref="D47:D49"/>
    <mergeCell ref="E47:G48"/>
    <mergeCell ref="H47:H49"/>
    <mergeCell ref="I47:I49"/>
    <mergeCell ref="K4:K6"/>
    <mergeCell ref="K47:K49"/>
    <mergeCell ref="J47:J49"/>
    <mergeCell ref="L48:L49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6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82"/>
  <sheetViews>
    <sheetView showGridLines="0" tabSelected="1" workbookViewId="0" topLeftCell="P79">
      <selection activeCell="Y96" sqref="Y96"/>
    </sheetView>
  </sheetViews>
  <sheetFormatPr defaultColWidth="12.75" defaultRowHeight="15" customHeight="1"/>
  <cols>
    <col min="1" max="1" width="7.5" style="3" customWidth="1"/>
    <col min="2" max="2" width="8.33203125" style="3" customWidth="1"/>
    <col min="3" max="22" width="6.58203125" style="3" customWidth="1"/>
    <col min="23" max="24" width="6.58203125" style="4" customWidth="1"/>
    <col min="25" max="16384" width="12.75" style="3" customWidth="1"/>
  </cols>
  <sheetData>
    <row r="1" spans="1:17" ht="1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4" ht="15" customHeight="1">
      <c r="A2" s="5" t="s">
        <v>50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  <c r="O2" s="5"/>
      <c r="Q2" s="164" t="s">
        <v>109</v>
      </c>
      <c r="R2" s="8"/>
      <c r="W2" s="9"/>
      <c r="X2" s="10" t="s">
        <v>3</v>
      </c>
    </row>
    <row r="3" spans="1:25" ht="17.25" customHeight="1">
      <c r="A3" s="11" t="s">
        <v>4</v>
      </c>
      <c r="B3" s="11"/>
      <c r="C3" s="12" t="s">
        <v>5</v>
      </c>
      <c r="D3" s="13" t="s">
        <v>6</v>
      </c>
      <c r="E3" s="14"/>
      <c r="F3" s="14"/>
      <c r="G3" s="14"/>
      <c r="H3" s="14"/>
      <c r="I3" s="14"/>
      <c r="J3" s="15"/>
      <c r="K3" s="16" t="s">
        <v>75</v>
      </c>
      <c r="L3" s="17" t="s">
        <v>76</v>
      </c>
      <c r="M3" s="18"/>
      <c r="N3" s="16" t="s">
        <v>7</v>
      </c>
      <c r="O3" s="19" t="s">
        <v>8</v>
      </c>
      <c r="P3" s="19" t="s">
        <v>9</v>
      </c>
      <c r="Q3" s="20" t="s">
        <v>10</v>
      </c>
      <c r="R3" s="21" t="s">
        <v>11</v>
      </c>
      <c r="S3" s="22"/>
      <c r="T3" s="22"/>
      <c r="U3" s="22"/>
      <c r="V3" s="23"/>
      <c r="W3" s="24" t="s">
        <v>12</v>
      </c>
      <c r="X3" s="25" t="s">
        <v>13</v>
      </c>
      <c r="Y3" s="6"/>
    </row>
    <row r="4" spans="1:25" ht="18" customHeight="1">
      <c r="A4" s="26"/>
      <c r="B4" s="26"/>
      <c r="C4" s="27"/>
      <c r="D4" s="28" t="s">
        <v>14</v>
      </c>
      <c r="E4" s="29" t="s">
        <v>15</v>
      </c>
      <c r="F4" s="30" t="s">
        <v>77</v>
      </c>
      <c r="G4" s="29" t="s">
        <v>16</v>
      </c>
      <c r="H4" s="29" t="s">
        <v>17</v>
      </c>
      <c r="I4" s="29" t="s">
        <v>18</v>
      </c>
      <c r="J4" s="31" t="s">
        <v>19</v>
      </c>
      <c r="K4" s="32"/>
      <c r="L4" s="33"/>
      <c r="M4" s="34"/>
      <c r="N4" s="32"/>
      <c r="O4" s="35"/>
      <c r="P4" s="35"/>
      <c r="Q4" s="36"/>
      <c r="R4" s="37"/>
      <c r="S4" s="38"/>
      <c r="T4" s="38"/>
      <c r="U4" s="38"/>
      <c r="V4" s="39"/>
      <c r="W4" s="40"/>
      <c r="X4" s="41"/>
      <c r="Y4" s="6"/>
    </row>
    <row r="5" spans="1:30" ht="18" customHeight="1">
      <c r="A5" s="26"/>
      <c r="B5" s="26"/>
      <c r="C5" s="27"/>
      <c r="D5" s="42"/>
      <c r="E5" s="43"/>
      <c r="F5" s="30"/>
      <c r="G5" s="43"/>
      <c r="H5" s="43"/>
      <c r="I5" s="43"/>
      <c r="J5" s="31"/>
      <c r="K5" s="32"/>
      <c r="L5" s="28" t="s">
        <v>20</v>
      </c>
      <c r="M5" s="19" t="s">
        <v>21</v>
      </c>
      <c r="N5" s="32"/>
      <c r="O5" s="35"/>
      <c r="P5" s="35"/>
      <c r="Q5" s="36"/>
      <c r="R5" s="44"/>
      <c r="S5" s="45"/>
      <c r="T5" s="45"/>
      <c r="U5" s="45"/>
      <c r="V5" s="46"/>
      <c r="W5" s="40"/>
      <c r="X5" s="41"/>
      <c r="Y5" s="6"/>
      <c r="Z5" s="6"/>
      <c r="AA5" s="6"/>
      <c r="AB5" s="6"/>
      <c r="AC5" s="6"/>
      <c r="AD5" s="6"/>
    </row>
    <row r="6" spans="1:30" ht="19.5" customHeight="1">
      <c r="A6" s="47"/>
      <c r="B6" s="47"/>
      <c r="C6" s="48"/>
      <c r="D6" s="49"/>
      <c r="E6" s="50"/>
      <c r="F6" s="51"/>
      <c r="G6" s="50"/>
      <c r="H6" s="50"/>
      <c r="I6" s="50"/>
      <c r="J6" s="52"/>
      <c r="K6" s="53"/>
      <c r="L6" s="49"/>
      <c r="M6" s="54"/>
      <c r="N6" s="53"/>
      <c r="O6" s="54"/>
      <c r="P6" s="54"/>
      <c r="Q6" s="55"/>
      <c r="R6" s="56" t="s">
        <v>14</v>
      </c>
      <c r="S6" s="57" t="s">
        <v>90</v>
      </c>
      <c r="T6" s="56" t="s">
        <v>91</v>
      </c>
      <c r="U6" s="57" t="s">
        <v>92</v>
      </c>
      <c r="V6" s="56" t="s">
        <v>93</v>
      </c>
      <c r="W6" s="58"/>
      <c r="X6" s="59"/>
      <c r="Y6" s="6"/>
      <c r="Z6" s="6"/>
      <c r="AA6" s="6"/>
      <c r="AB6" s="6"/>
      <c r="AC6" s="6"/>
      <c r="AD6" s="6"/>
    </row>
    <row r="7" spans="1:25" ht="15" customHeight="1">
      <c r="A7" s="60"/>
      <c r="B7" s="60"/>
      <c r="C7" s="61"/>
      <c r="D7" s="62"/>
      <c r="E7" s="62"/>
      <c r="F7" s="62"/>
      <c r="G7" s="62"/>
      <c r="H7" s="62"/>
      <c r="I7" s="62"/>
      <c r="J7" s="62"/>
      <c r="K7" s="63"/>
      <c r="L7" s="63"/>
      <c r="M7" s="63"/>
      <c r="N7" s="63"/>
      <c r="O7" s="62"/>
      <c r="P7" s="62"/>
      <c r="Q7" s="62"/>
      <c r="R7" s="64"/>
      <c r="S7" s="64"/>
      <c r="T7" s="64"/>
      <c r="U7" s="64"/>
      <c r="V7" s="64"/>
      <c r="W7" s="65"/>
      <c r="X7" s="66"/>
      <c r="Y7" s="6"/>
    </row>
    <row r="8" spans="1:24" ht="15" customHeight="1">
      <c r="A8" s="165" t="s">
        <v>22</v>
      </c>
      <c r="B8" s="165"/>
      <c r="C8" s="150">
        <v>303</v>
      </c>
      <c r="D8" s="146">
        <v>22</v>
      </c>
      <c r="E8" s="146">
        <v>1</v>
      </c>
      <c r="F8" s="146">
        <v>1</v>
      </c>
      <c r="G8" s="146">
        <v>1</v>
      </c>
      <c r="H8" s="146">
        <v>0</v>
      </c>
      <c r="I8" s="146">
        <v>0</v>
      </c>
      <c r="J8" s="146">
        <v>19</v>
      </c>
      <c r="K8" s="146">
        <v>0</v>
      </c>
      <c r="L8" s="146">
        <v>0</v>
      </c>
      <c r="M8" s="146">
        <v>0</v>
      </c>
      <c r="N8" s="146">
        <v>6</v>
      </c>
      <c r="O8" s="146">
        <v>105</v>
      </c>
      <c r="P8" s="146">
        <v>170</v>
      </c>
      <c r="Q8" s="146">
        <v>0</v>
      </c>
      <c r="R8" s="146">
        <v>0</v>
      </c>
      <c r="S8" s="146">
        <v>0</v>
      </c>
      <c r="T8" s="146">
        <v>0</v>
      </c>
      <c r="U8" s="146">
        <v>0</v>
      </c>
      <c r="V8" s="146">
        <v>0</v>
      </c>
      <c r="W8" s="147">
        <v>7.3</v>
      </c>
      <c r="X8" s="147">
        <v>34.7</v>
      </c>
    </row>
    <row r="9" spans="1:24" ht="15" customHeight="1">
      <c r="A9" s="165" t="s">
        <v>78</v>
      </c>
      <c r="B9" s="165"/>
      <c r="C9" s="150">
        <f>C12+C14+C18</f>
        <v>317</v>
      </c>
      <c r="D9" s="146">
        <f>D12+D14+D18</f>
        <v>27</v>
      </c>
      <c r="E9" s="146">
        <f aca="true" t="shared" si="0" ref="E9:V9">E12+E14+E18</f>
        <v>1</v>
      </c>
      <c r="F9" s="146">
        <f t="shared" si="0"/>
        <v>0</v>
      </c>
      <c r="G9" s="146">
        <f t="shared" si="0"/>
        <v>0</v>
      </c>
      <c r="H9" s="146">
        <f t="shared" si="0"/>
        <v>0</v>
      </c>
      <c r="I9" s="146">
        <f t="shared" si="0"/>
        <v>0</v>
      </c>
      <c r="J9" s="146">
        <f t="shared" si="0"/>
        <v>26</v>
      </c>
      <c r="K9" s="146">
        <f t="shared" si="0"/>
        <v>0</v>
      </c>
      <c r="L9" s="146">
        <f t="shared" si="0"/>
        <v>0</v>
      </c>
      <c r="M9" s="146">
        <f t="shared" si="0"/>
        <v>0</v>
      </c>
      <c r="N9" s="146">
        <f t="shared" si="0"/>
        <v>7</v>
      </c>
      <c r="O9" s="146">
        <f t="shared" si="0"/>
        <v>106</v>
      </c>
      <c r="P9" s="146">
        <f t="shared" si="0"/>
        <v>177</v>
      </c>
      <c r="Q9" s="146">
        <f t="shared" si="0"/>
        <v>0</v>
      </c>
      <c r="R9" s="146">
        <f t="shared" si="0"/>
        <v>0</v>
      </c>
      <c r="S9" s="146">
        <f t="shared" si="0"/>
        <v>0</v>
      </c>
      <c r="T9" s="146">
        <f t="shared" si="0"/>
        <v>0</v>
      </c>
      <c r="U9" s="146">
        <f t="shared" si="0"/>
        <v>0</v>
      </c>
      <c r="V9" s="146">
        <f t="shared" si="0"/>
        <v>0</v>
      </c>
      <c r="W9" s="147">
        <f>ROUND(D9/C9*100,1)</f>
        <v>8.5</v>
      </c>
      <c r="X9" s="147">
        <f>ROUND((O9+R9)/C9*100,1)</f>
        <v>33.4</v>
      </c>
    </row>
    <row r="10" spans="1:24" ht="9" customHeight="1">
      <c r="A10" s="6"/>
      <c r="B10" s="6"/>
      <c r="C10" s="15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6"/>
      <c r="S10" s="6"/>
      <c r="T10" s="6"/>
      <c r="U10" s="6"/>
      <c r="V10" s="6"/>
      <c r="W10" s="147"/>
      <c r="X10" s="147"/>
    </row>
    <row r="11" spans="1:24" ht="15" customHeight="1">
      <c r="A11" s="5" t="s">
        <v>51</v>
      </c>
      <c r="B11" s="5"/>
      <c r="C11" s="150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6"/>
      <c r="X11" s="147"/>
    </row>
    <row r="12" spans="1:24" ht="15" customHeight="1">
      <c r="A12" s="6"/>
      <c r="B12" s="6" t="s">
        <v>110</v>
      </c>
      <c r="C12" s="151">
        <f>D12+K12+L12+M12+N12+O12+P12+Q12</f>
        <v>5</v>
      </c>
      <c r="D12" s="152">
        <f>SUM(E12:J12)</f>
        <v>3</v>
      </c>
      <c r="E12" s="152">
        <v>0</v>
      </c>
      <c r="F12" s="146">
        <v>0</v>
      </c>
      <c r="G12" s="152">
        <v>0</v>
      </c>
      <c r="H12" s="152">
        <v>0</v>
      </c>
      <c r="I12" s="152">
        <v>0</v>
      </c>
      <c r="J12" s="152">
        <v>3</v>
      </c>
      <c r="K12" s="152">
        <v>0</v>
      </c>
      <c r="L12" s="152">
        <v>0</v>
      </c>
      <c r="M12" s="152">
        <v>0</v>
      </c>
      <c r="N12" s="152">
        <v>0</v>
      </c>
      <c r="O12" s="152">
        <v>1</v>
      </c>
      <c r="P12" s="152">
        <v>1</v>
      </c>
      <c r="Q12" s="152">
        <v>0</v>
      </c>
      <c r="R12" s="6">
        <f>SUM(S12:V12)</f>
        <v>0</v>
      </c>
      <c r="S12" s="6">
        <v>0</v>
      </c>
      <c r="T12" s="6">
        <v>0</v>
      </c>
      <c r="U12" s="6">
        <v>0</v>
      </c>
      <c r="V12" s="6">
        <v>0</v>
      </c>
      <c r="W12" s="147">
        <f>ROUND(D12/C12*100,1)</f>
        <v>60</v>
      </c>
      <c r="X12" s="147">
        <f>ROUND((O12+R12)/C12*100,1)</f>
        <v>20</v>
      </c>
    </row>
    <row r="13" spans="1:24" ht="9" customHeight="1">
      <c r="A13" s="6"/>
      <c r="B13" s="6"/>
      <c r="C13" s="151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6"/>
      <c r="S13" s="6"/>
      <c r="T13" s="6"/>
      <c r="U13" s="6"/>
      <c r="V13" s="6"/>
      <c r="W13" s="147"/>
      <c r="X13" s="147"/>
    </row>
    <row r="14" spans="1:24" ht="15" customHeight="1">
      <c r="A14" s="6" t="s">
        <v>52</v>
      </c>
      <c r="B14" s="6" t="s">
        <v>14</v>
      </c>
      <c r="C14" s="151">
        <f aca="true" t="shared" si="1" ref="C14:V14">SUM(C15:C16)</f>
        <v>20</v>
      </c>
      <c r="D14" s="152">
        <f t="shared" si="1"/>
        <v>9</v>
      </c>
      <c r="E14" s="152">
        <f t="shared" si="1"/>
        <v>0</v>
      </c>
      <c r="F14" s="152">
        <f t="shared" si="1"/>
        <v>0</v>
      </c>
      <c r="G14" s="152">
        <f t="shared" si="1"/>
        <v>0</v>
      </c>
      <c r="H14" s="152">
        <f t="shared" si="1"/>
        <v>0</v>
      </c>
      <c r="I14" s="152">
        <f t="shared" si="1"/>
        <v>0</v>
      </c>
      <c r="J14" s="152">
        <f t="shared" si="1"/>
        <v>9</v>
      </c>
      <c r="K14" s="152">
        <f t="shared" si="1"/>
        <v>0</v>
      </c>
      <c r="L14" s="152">
        <f t="shared" si="1"/>
        <v>0</v>
      </c>
      <c r="M14" s="152">
        <f t="shared" si="1"/>
        <v>0</v>
      </c>
      <c r="N14" s="152">
        <f t="shared" si="1"/>
        <v>0</v>
      </c>
      <c r="O14" s="152">
        <f t="shared" si="1"/>
        <v>6</v>
      </c>
      <c r="P14" s="152">
        <f t="shared" si="1"/>
        <v>5</v>
      </c>
      <c r="Q14" s="152">
        <f t="shared" si="1"/>
        <v>0</v>
      </c>
      <c r="R14" s="152">
        <f t="shared" si="1"/>
        <v>0</v>
      </c>
      <c r="S14" s="152">
        <f t="shared" si="1"/>
        <v>0</v>
      </c>
      <c r="T14" s="152">
        <f t="shared" si="1"/>
        <v>0</v>
      </c>
      <c r="U14" s="152">
        <f t="shared" si="1"/>
        <v>0</v>
      </c>
      <c r="V14" s="152">
        <f t="shared" si="1"/>
        <v>0</v>
      </c>
      <c r="W14" s="147">
        <f>ROUND(D14/C14*100,1)</f>
        <v>45</v>
      </c>
      <c r="X14" s="147">
        <f>ROUND((O14+R14)/C14*100,1)</f>
        <v>30</v>
      </c>
    </row>
    <row r="15" spans="1:24" ht="15" customHeight="1">
      <c r="A15" s="6"/>
      <c r="B15" s="6" t="s">
        <v>106</v>
      </c>
      <c r="C15" s="151">
        <f>D15+K15+L15+M15+N15+O15+P15+Q15</f>
        <v>20</v>
      </c>
      <c r="D15" s="152">
        <f>SUM(E15:J15)</f>
        <v>9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9</v>
      </c>
      <c r="K15" s="152">
        <v>0</v>
      </c>
      <c r="L15" s="152">
        <v>0</v>
      </c>
      <c r="M15" s="152">
        <v>0</v>
      </c>
      <c r="N15" s="152">
        <v>0</v>
      </c>
      <c r="O15" s="152">
        <v>6</v>
      </c>
      <c r="P15" s="152">
        <v>5</v>
      </c>
      <c r="Q15" s="152">
        <v>0</v>
      </c>
      <c r="R15" s="6">
        <f>SUM(S15:V15)</f>
        <v>0</v>
      </c>
      <c r="S15" s="6">
        <v>0</v>
      </c>
      <c r="T15" s="6">
        <v>0</v>
      </c>
      <c r="U15" s="6">
        <v>0</v>
      </c>
      <c r="V15" s="6">
        <v>0</v>
      </c>
      <c r="W15" s="147">
        <f>ROUND(D15/C15*100,1)</f>
        <v>45</v>
      </c>
      <c r="X15" s="147">
        <f>ROUND((O15+R15)/C15*100,1)</f>
        <v>30</v>
      </c>
    </row>
    <row r="16" spans="1:24" ht="15" customHeight="1">
      <c r="A16" s="6"/>
      <c r="B16" s="6" t="s">
        <v>85</v>
      </c>
      <c r="C16" s="151">
        <f>D16+K16+L16+M16+N16+O16+P16+Q16</f>
        <v>0</v>
      </c>
      <c r="D16" s="152">
        <f>SUM(E16:J16)</f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6">
        <f>SUM(S16:V16)</f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</row>
    <row r="17" spans="1:24" ht="9" customHeight="1">
      <c r="A17" s="6"/>
      <c r="B17" s="6"/>
      <c r="C17" s="151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6"/>
      <c r="S17" s="6"/>
      <c r="T17" s="6"/>
      <c r="U17" s="6"/>
      <c r="V17" s="6"/>
      <c r="W17" s="147"/>
      <c r="X17" s="147"/>
    </row>
    <row r="18" spans="1:24" ht="15" customHeight="1">
      <c r="A18" s="6" t="s">
        <v>53</v>
      </c>
      <c r="B18" s="6" t="s">
        <v>14</v>
      </c>
      <c r="C18" s="151">
        <f aca="true" t="shared" si="2" ref="C18:V18">SUM(C19:C35)</f>
        <v>292</v>
      </c>
      <c r="D18" s="152">
        <f t="shared" si="2"/>
        <v>15</v>
      </c>
      <c r="E18" s="152">
        <f t="shared" si="2"/>
        <v>1</v>
      </c>
      <c r="F18" s="152">
        <f t="shared" si="2"/>
        <v>0</v>
      </c>
      <c r="G18" s="152">
        <f t="shared" si="2"/>
        <v>0</v>
      </c>
      <c r="H18" s="152">
        <f t="shared" si="2"/>
        <v>0</v>
      </c>
      <c r="I18" s="152">
        <f t="shared" si="2"/>
        <v>0</v>
      </c>
      <c r="J18" s="152">
        <f t="shared" si="2"/>
        <v>14</v>
      </c>
      <c r="K18" s="152">
        <f t="shared" si="2"/>
        <v>0</v>
      </c>
      <c r="L18" s="152">
        <f t="shared" si="2"/>
        <v>0</v>
      </c>
      <c r="M18" s="152">
        <f t="shared" si="2"/>
        <v>0</v>
      </c>
      <c r="N18" s="152">
        <f t="shared" si="2"/>
        <v>7</v>
      </c>
      <c r="O18" s="152">
        <f t="shared" si="2"/>
        <v>99</v>
      </c>
      <c r="P18" s="152">
        <f t="shared" si="2"/>
        <v>171</v>
      </c>
      <c r="Q18" s="152">
        <f t="shared" si="2"/>
        <v>0</v>
      </c>
      <c r="R18" s="152">
        <f>SUM(S18:V18)</f>
        <v>0</v>
      </c>
      <c r="S18" s="152">
        <f t="shared" si="2"/>
        <v>0</v>
      </c>
      <c r="T18" s="152">
        <f t="shared" si="2"/>
        <v>0</v>
      </c>
      <c r="U18" s="152">
        <f t="shared" si="2"/>
        <v>0</v>
      </c>
      <c r="V18" s="152">
        <f t="shared" si="2"/>
        <v>0</v>
      </c>
      <c r="W18" s="147">
        <f>ROUND(D18/C18*100,1)</f>
        <v>5.1</v>
      </c>
      <c r="X18" s="147">
        <f>ROUND((O18+R18)/C18*100,1)</f>
        <v>33.9</v>
      </c>
    </row>
    <row r="19" spans="1:24" ht="15" customHeight="1">
      <c r="A19" s="6"/>
      <c r="B19" s="6" t="s">
        <v>54</v>
      </c>
      <c r="C19" s="153">
        <f aca="true" t="shared" si="3" ref="C19:C35">D19+K19+L19+M19+N19+O19+P19+Q19</f>
        <v>8</v>
      </c>
      <c r="D19" s="154">
        <f aca="true" t="shared" si="4" ref="D19:D35">SUM(E19:J19)</f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4">
        <v>0</v>
      </c>
      <c r="L19" s="154">
        <v>0</v>
      </c>
      <c r="M19" s="154">
        <v>0</v>
      </c>
      <c r="N19" s="154">
        <v>1</v>
      </c>
      <c r="O19" s="154">
        <v>2</v>
      </c>
      <c r="P19" s="154">
        <v>5</v>
      </c>
      <c r="Q19" s="154">
        <v>0</v>
      </c>
      <c r="R19" s="152">
        <f aca="true" t="shared" si="5" ref="R19:R35">SUM(S19:V19)</f>
        <v>0</v>
      </c>
      <c r="S19" s="154">
        <v>0</v>
      </c>
      <c r="T19" s="154">
        <v>0</v>
      </c>
      <c r="U19" s="154">
        <v>0</v>
      </c>
      <c r="V19" s="154">
        <v>0</v>
      </c>
      <c r="W19" s="6">
        <v>0</v>
      </c>
      <c r="X19" s="147">
        <f>ROUND((O19+R19)/C19*100,1)</f>
        <v>25</v>
      </c>
    </row>
    <row r="20" spans="1:24" ht="15" customHeight="1">
      <c r="A20" s="155"/>
      <c r="B20" s="156" t="s">
        <v>55</v>
      </c>
      <c r="C20" s="153">
        <f t="shared" si="3"/>
        <v>33</v>
      </c>
      <c r="D20" s="154">
        <f t="shared" si="4"/>
        <v>12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12</v>
      </c>
      <c r="K20" s="154">
        <v>0</v>
      </c>
      <c r="L20" s="154">
        <v>0</v>
      </c>
      <c r="M20" s="154">
        <v>0</v>
      </c>
      <c r="N20" s="154">
        <v>0</v>
      </c>
      <c r="O20" s="154">
        <v>5</v>
      </c>
      <c r="P20" s="154">
        <v>16</v>
      </c>
      <c r="Q20" s="154">
        <v>0</v>
      </c>
      <c r="R20" s="152">
        <f t="shared" si="5"/>
        <v>0</v>
      </c>
      <c r="S20" s="154">
        <v>0</v>
      </c>
      <c r="T20" s="154">
        <v>0</v>
      </c>
      <c r="U20" s="154">
        <v>0</v>
      </c>
      <c r="V20" s="154">
        <v>0</v>
      </c>
      <c r="W20" s="147">
        <f>ROUND(D20/C20*100,1)</f>
        <v>36.4</v>
      </c>
      <c r="X20" s="147">
        <f>ROUND((O20+R20)/C20*100,1)</f>
        <v>15.2</v>
      </c>
    </row>
    <row r="21" spans="1:24" ht="15" customHeight="1">
      <c r="A21" s="157"/>
      <c r="B21" s="156" t="s">
        <v>56</v>
      </c>
      <c r="C21" s="153">
        <f t="shared" si="3"/>
        <v>9</v>
      </c>
      <c r="D21" s="154">
        <f t="shared" si="4"/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9</v>
      </c>
      <c r="Q21" s="154">
        <v>0</v>
      </c>
      <c r="R21" s="152">
        <f t="shared" si="5"/>
        <v>0</v>
      </c>
      <c r="S21" s="154">
        <v>0</v>
      </c>
      <c r="T21" s="154">
        <v>0</v>
      </c>
      <c r="U21" s="154">
        <v>0</v>
      </c>
      <c r="V21" s="154">
        <v>0</v>
      </c>
      <c r="W21" s="166">
        <f>ROUND(D21/C21*100,1)</f>
        <v>0</v>
      </c>
      <c r="X21" s="6">
        <v>0</v>
      </c>
    </row>
    <row r="22" spans="1:24" ht="15" customHeight="1">
      <c r="A22" s="157"/>
      <c r="B22" s="156" t="s">
        <v>57</v>
      </c>
      <c r="C22" s="153">
        <f t="shared" si="3"/>
        <v>45</v>
      </c>
      <c r="D22" s="154">
        <f t="shared" si="4"/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3</v>
      </c>
      <c r="O22" s="154">
        <v>2</v>
      </c>
      <c r="P22" s="154">
        <v>40</v>
      </c>
      <c r="Q22" s="154">
        <v>0</v>
      </c>
      <c r="R22" s="152">
        <f t="shared" si="5"/>
        <v>0</v>
      </c>
      <c r="S22" s="154">
        <v>0</v>
      </c>
      <c r="T22" s="154">
        <v>0</v>
      </c>
      <c r="U22" s="154">
        <v>0</v>
      </c>
      <c r="V22" s="154">
        <v>0</v>
      </c>
      <c r="W22" s="6">
        <v>0</v>
      </c>
      <c r="X22" s="147">
        <f>ROUND((O22+R22)/C22*100,1)</f>
        <v>4.4</v>
      </c>
    </row>
    <row r="23" spans="1:24" ht="15" customHeight="1">
      <c r="A23" s="157"/>
      <c r="B23" s="158" t="s">
        <v>58</v>
      </c>
      <c r="C23" s="153">
        <f t="shared" si="3"/>
        <v>21</v>
      </c>
      <c r="D23" s="154">
        <f t="shared" si="4"/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1</v>
      </c>
      <c r="O23" s="154">
        <v>5</v>
      </c>
      <c r="P23" s="154">
        <v>15</v>
      </c>
      <c r="Q23" s="154">
        <v>0</v>
      </c>
      <c r="R23" s="152">
        <f t="shared" si="5"/>
        <v>0</v>
      </c>
      <c r="S23" s="154">
        <v>0</v>
      </c>
      <c r="T23" s="154">
        <v>0</v>
      </c>
      <c r="U23" s="154">
        <v>0</v>
      </c>
      <c r="V23" s="154">
        <v>0</v>
      </c>
      <c r="W23" s="6">
        <v>0</v>
      </c>
      <c r="X23" s="147">
        <f>ROUND((O23+R23)/C23*100,1)</f>
        <v>23.8</v>
      </c>
    </row>
    <row r="24" spans="1:24" ht="15" customHeight="1">
      <c r="A24" s="157"/>
      <c r="B24" s="158" t="s">
        <v>59</v>
      </c>
      <c r="C24" s="153">
        <f t="shared" si="3"/>
        <v>11</v>
      </c>
      <c r="D24" s="154">
        <f t="shared" si="4"/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3</v>
      </c>
      <c r="P24" s="154">
        <v>8</v>
      </c>
      <c r="Q24" s="154">
        <v>0</v>
      </c>
      <c r="R24" s="152">
        <f t="shared" si="5"/>
        <v>0</v>
      </c>
      <c r="S24" s="154">
        <v>0</v>
      </c>
      <c r="T24" s="154">
        <v>0</v>
      </c>
      <c r="U24" s="154">
        <v>0</v>
      </c>
      <c r="V24" s="154">
        <v>0</v>
      </c>
      <c r="W24" s="6">
        <v>0</v>
      </c>
      <c r="X24" s="147">
        <f>ROUND((O24+R24)/C24*100,1)</f>
        <v>27.3</v>
      </c>
    </row>
    <row r="25" spans="1:24" ht="15" customHeight="1">
      <c r="A25" s="157"/>
      <c r="B25" s="158" t="s">
        <v>60</v>
      </c>
      <c r="C25" s="153">
        <f t="shared" si="3"/>
        <v>0</v>
      </c>
      <c r="D25" s="154">
        <f t="shared" si="4"/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2">
        <f t="shared" si="5"/>
        <v>0</v>
      </c>
      <c r="S25" s="154">
        <v>0</v>
      </c>
      <c r="T25" s="154">
        <v>0</v>
      </c>
      <c r="U25" s="154">
        <v>0</v>
      </c>
      <c r="V25" s="154">
        <v>0</v>
      </c>
      <c r="W25" s="6">
        <v>0</v>
      </c>
      <c r="X25" s="6">
        <v>0</v>
      </c>
    </row>
    <row r="26" spans="1:24" ht="15" customHeight="1">
      <c r="A26" s="157"/>
      <c r="B26" s="158" t="s">
        <v>61</v>
      </c>
      <c r="C26" s="153">
        <f t="shared" si="3"/>
        <v>22</v>
      </c>
      <c r="D26" s="154">
        <f t="shared" si="4"/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8</v>
      </c>
      <c r="P26" s="154">
        <v>14</v>
      </c>
      <c r="Q26" s="154">
        <v>0</v>
      </c>
      <c r="R26" s="152">
        <f t="shared" si="5"/>
        <v>0</v>
      </c>
      <c r="S26" s="154">
        <v>0</v>
      </c>
      <c r="T26" s="154">
        <v>0</v>
      </c>
      <c r="U26" s="154">
        <v>0</v>
      </c>
      <c r="V26" s="154">
        <v>0</v>
      </c>
      <c r="W26" s="6">
        <v>0</v>
      </c>
      <c r="X26" s="147">
        <f aca="true" t="shared" si="6" ref="X26:X32">ROUND((O26+R26)/C26*100,1)</f>
        <v>36.4</v>
      </c>
    </row>
    <row r="27" spans="1:24" ht="15" customHeight="1">
      <c r="A27" s="157"/>
      <c r="B27" s="158" t="s">
        <v>62</v>
      </c>
      <c r="C27" s="153">
        <f t="shared" si="3"/>
        <v>14</v>
      </c>
      <c r="D27" s="154">
        <f t="shared" si="4"/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1</v>
      </c>
      <c r="O27" s="154">
        <v>2</v>
      </c>
      <c r="P27" s="154">
        <v>11</v>
      </c>
      <c r="Q27" s="154">
        <v>0</v>
      </c>
      <c r="R27" s="152">
        <f t="shared" si="5"/>
        <v>0</v>
      </c>
      <c r="S27" s="154">
        <v>0</v>
      </c>
      <c r="T27" s="154">
        <v>0</v>
      </c>
      <c r="U27" s="154">
        <v>0</v>
      </c>
      <c r="V27" s="154">
        <v>0</v>
      </c>
      <c r="W27" s="6">
        <v>0</v>
      </c>
      <c r="X27" s="147">
        <f t="shared" si="6"/>
        <v>14.3</v>
      </c>
    </row>
    <row r="28" spans="1:24" ht="15" customHeight="1">
      <c r="A28" s="157"/>
      <c r="B28" s="158" t="s">
        <v>63</v>
      </c>
      <c r="C28" s="153">
        <f t="shared" si="3"/>
        <v>38</v>
      </c>
      <c r="D28" s="154">
        <f t="shared" si="4"/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1</v>
      </c>
      <c r="O28" s="154">
        <v>36</v>
      </c>
      <c r="P28" s="154">
        <v>1</v>
      </c>
      <c r="Q28" s="154">
        <v>0</v>
      </c>
      <c r="R28" s="152">
        <f t="shared" si="5"/>
        <v>0</v>
      </c>
      <c r="S28" s="154">
        <v>0</v>
      </c>
      <c r="T28" s="154">
        <v>0</v>
      </c>
      <c r="U28" s="154">
        <v>0</v>
      </c>
      <c r="V28" s="154">
        <v>0</v>
      </c>
      <c r="W28" s="6">
        <v>0</v>
      </c>
      <c r="X28" s="147">
        <f t="shared" si="6"/>
        <v>94.7</v>
      </c>
    </row>
    <row r="29" spans="1:24" ht="15" customHeight="1">
      <c r="A29" s="157"/>
      <c r="B29" s="158" t="s">
        <v>64</v>
      </c>
      <c r="C29" s="153">
        <f t="shared" si="3"/>
        <v>11</v>
      </c>
      <c r="D29" s="154">
        <f t="shared" si="4"/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4</v>
      </c>
      <c r="P29" s="154">
        <v>7</v>
      </c>
      <c r="Q29" s="154">
        <v>0</v>
      </c>
      <c r="R29" s="152">
        <f t="shared" si="5"/>
        <v>0</v>
      </c>
      <c r="S29" s="154">
        <v>0</v>
      </c>
      <c r="T29" s="154">
        <v>0</v>
      </c>
      <c r="U29" s="154">
        <v>0</v>
      </c>
      <c r="V29" s="154">
        <v>0</v>
      </c>
      <c r="W29" s="6">
        <v>0</v>
      </c>
      <c r="X29" s="147">
        <f t="shared" si="6"/>
        <v>36.4</v>
      </c>
    </row>
    <row r="30" spans="1:24" ht="15" customHeight="1">
      <c r="A30" s="157"/>
      <c r="B30" s="158" t="s">
        <v>65</v>
      </c>
      <c r="C30" s="153">
        <f t="shared" si="3"/>
        <v>7</v>
      </c>
      <c r="D30" s="154">
        <f t="shared" si="4"/>
        <v>1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1</v>
      </c>
      <c r="K30" s="154">
        <v>0</v>
      </c>
      <c r="L30" s="154">
        <v>0</v>
      </c>
      <c r="M30" s="154">
        <v>0</v>
      </c>
      <c r="N30" s="154">
        <v>0</v>
      </c>
      <c r="O30" s="154">
        <v>1</v>
      </c>
      <c r="P30" s="154">
        <v>5</v>
      </c>
      <c r="Q30" s="154">
        <v>0</v>
      </c>
      <c r="R30" s="152">
        <f t="shared" si="5"/>
        <v>0</v>
      </c>
      <c r="S30" s="154">
        <v>0</v>
      </c>
      <c r="T30" s="154">
        <v>0</v>
      </c>
      <c r="U30" s="154">
        <v>0</v>
      </c>
      <c r="V30" s="154">
        <v>0</v>
      </c>
      <c r="W30" s="147">
        <f>ROUND(D30/C30*100,1)</f>
        <v>14.3</v>
      </c>
      <c r="X30" s="147">
        <f t="shared" si="6"/>
        <v>14.3</v>
      </c>
    </row>
    <row r="31" spans="1:24" ht="15" customHeight="1">
      <c r="A31" s="157"/>
      <c r="B31" s="158" t="s">
        <v>86</v>
      </c>
      <c r="C31" s="153">
        <f>D31+K31+L31+M31+N31+O31+P31+Q31</f>
        <v>22</v>
      </c>
      <c r="D31" s="154">
        <f>SUM(E31:J31)</f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4</v>
      </c>
      <c r="P31" s="154">
        <v>18</v>
      </c>
      <c r="Q31" s="154">
        <v>0</v>
      </c>
      <c r="R31" s="152">
        <f t="shared" si="5"/>
        <v>0</v>
      </c>
      <c r="S31" s="154">
        <v>0</v>
      </c>
      <c r="T31" s="154">
        <v>0</v>
      </c>
      <c r="U31" s="154">
        <v>0</v>
      </c>
      <c r="V31" s="154">
        <v>0</v>
      </c>
      <c r="W31" s="6">
        <v>0</v>
      </c>
      <c r="X31" s="147">
        <f t="shared" si="6"/>
        <v>18.2</v>
      </c>
    </row>
    <row r="32" spans="1:24" ht="15" customHeight="1">
      <c r="A32" s="157"/>
      <c r="B32" s="158" t="s">
        <v>66</v>
      </c>
      <c r="C32" s="153">
        <f t="shared" si="3"/>
        <v>10</v>
      </c>
      <c r="D32" s="154">
        <f t="shared" si="4"/>
        <v>1</v>
      </c>
      <c r="E32" s="154">
        <v>1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3</v>
      </c>
      <c r="P32" s="154">
        <v>6</v>
      </c>
      <c r="Q32" s="154">
        <v>0</v>
      </c>
      <c r="R32" s="152">
        <f t="shared" si="5"/>
        <v>0</v>
      </c>
      <c r="S32" s="154">
        <v>0</v>
      </c>
      <c r="T32" s="154">
        <v>0</v>
      </c>
      <c r="U32" s="154">
        <v>0</v>
      </c>
      <c r="V32" s="154">
        <v>0</v>
      </c>
      <c r="W32" s="147">
        <f>ROUND(D32/C32*100,1)</f>
        <v>10</v>
      </c>
      <c r="X32" s="147">
        <f t="shared" si="6"/>
        <v>30</v>
      </c>
    </row>
    <row r="33" spans="1:24" ht="15" customHeight="1">
      <c r="A33" s="157"/>
      <c r="B33" s="158" t="s">
        <v>67</v>
      </c>
      <c r="C33" s="153">
        <f t="shared" si="3"/>
        <v>0</v>
      </c>
      <c r="D33" s="154">
        <f t="shared" si="4"/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2">
        <f t="shared" si="5"/>
        <v>0</v>
      </c>
      <c r="S33" s="154">
        <v>0</v>
      </c>
      <c r="T33" s="154">
        <v>0</v>
      </c>
      <c r="U33" s="154">
        <v>0</v>
      </c>
      <c r="V33" s="154">
        <v>0</v>
      </c>
      <c r="W33" s="6">
        <v>0</v>
      </c>
      <c r="X33" s="6">
        <v>0</v>
      </c>
    </row>
    <row r="34" spans="1:24" ht="15" customHeight="1">
      <c r="A34" s="157"/>
      <c r="B34" s="158" t="s">
        <v>68</v>
      </c>
      <c r="C34" s="153">
        <f t="shared" si="3"/>
        <v>24</v>
      </c>
      <c r="D34" s="154">
        <f t="shared" si="4"/>
        <v>1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1</v>
      </c>
      <c r="K34" s="154">
        <v>0</v>
      </c>
      <c r="L34" s="154">
        <v>0</v>
      </c>
      <c r="M34" s="154">
        <v>0</v>
      </c>
      <c r="N34" s="154">
        <v>0</v>
      </c>
      <c r="O34" s="154">
        <v>7</v>
      </c>
      <c r="P34" s="154">
        <v>16</v>
      </c>
      <c r="Q34" s="154">
        <v>0</v>
      </c>
      <c r="R34" s="152">
        <f t="shared" si="5"/>
        <v>0</v>
      </c>
      <c r="S34" s="154">
        <v>0</v>
      </c>
      <c r="T34" s="154">
        <v>0</v>
      </c>
      <c r="U34" s="154">
        <v>0</v>
      </c>
      <c r="V34" s="154">
        <v>0</v>
      </c>
      <c r="W34" s="147">
        <f>ROUND(D34/C34*100,1)</f>
        <v>4.2</v>
      </c>
      <c r="X34" s="147">
        <f>ROUND((O34+R34)/C34*100,1)</f>
        <v>29.2</v>
      </c>
    </row>
    <row r="35" spans="1:24" ht="15" customHeight="1">
      <c r="A35" s="159"/>
      <c r="B35" s="160" t="s">
        <v>87</v>
      </c>
      <c r="C35" s="161">
        <f t="shared" si="3"/>
        <v>17</v>
      </c>
      <c r="D35" s="162">
        <f t="shared" si="4"/>
        <v>0</v>
      </c>
      <c r="E35" s="162">
        <v>0</v>
      </c>
      <c r="F35" s="162">
        <v>0</v>
      </c>
      <c r="G35" s="162">
        <v>0</v>
      </c>
      <c r="H35" s="162">
        <v>0</v>
      </c>
      <c r="I35" s="162">
        <v>0</v>
      </c>
      <c r="J35" s="163">
        <v>0</v>
      </c>
      <c r="K35" s="162">
        <v>0</v>
      </c>
      <c r="L35" s="162">
        <v>0</v>
      </c>
      <c r="M35" s="162">
        <v>0</v>
      </c>
      <c r="N35" s="162">
        <v>0</v>
      </c>
      <c r="O35" s="162">
        <v>17</v>
      </c>
      <c r="P35" s="162">
        <v>0</v>
      </c>
      <c r="Q35" s="162">
        <v>0</v>
      </c>
      <c r="R35" s="167">
        <f t="shared" si="5"/>
        <v>0</v>
      </c>
      <c r="S35" s="162">
        <v>0</v>
      </c>
      <c r="T35" s="162">
        <v>0</v>
      </c>
      <c r="U35" s="162">
        <v>0</v>
      </c>
      <c r="V35" s="162">
        <v>0</v>
      </c>
      <c r="W35" s="78">
        <v>0</v>
      </c>
      <c r="X35" s="80">
        <f>ROUND((O35+R35)/C35*100,1)</f>
        <v>100</v>
      </c>
    </row>
    <row r="36" spans="1:24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47"/>
      <c r="X36" s="147"/>
    </row>
    <row r="38" spans="2:22" ht="15" customHeight="1" hidden="1">
      <c r="B38" s="3" t="s">
        <v>73</v>
      </c>
      <c r="C38" s="3">
        <v>5</v>
      </c>
      <c r="D38" s="3">
        <v>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5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</row>
    <row r="39" spans="2:22" ht="15" customHeight="1" hidden="1">
      <c r="B39" s="3" t="s">
        <v>52</v>
      </c>
      <c r="C39" s="3">
        <v>12</v>
      </c>
      <c r="D39" s="3">
        <v>12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  <c r="J39" s="3">
        <v>9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</row>
    <row r="40" spans="2:22" ht="15" customHeight="1" hidden="1">
      <c r="B40" s="3" t="s">
        <v>53</v>
      </c>
      <c r="C40" s="3">
        <v>124</v>
      </c>
      <c r="D40" s="3">
        <v>123</v>
      </c>
      <c r="E40" s="3">
        <v>4</v>
      </c>
      <c r="F40" s="3">
        <v>1</v>
      </c>
      <c r="G40" s="3">
        <v>2</v>
      </c>
      <c r="H40" s="3">
        <v>0</v>
      </c>
      <c r="I40" s="3">
        <v>0</v>
      </c>
      <c r="J40" s="3">
        <v>116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</row>
    <row r="41" spans="1:24" ht="15" customHeight="1" hidden="1">
      <c r="A41" s="3" t="s">
        <v>89</v>
      </c>
      <c r="B41" s="3" t="s">
        <v>73</v>
      </c>
      <c r="C41" s="3">
        <v>7</v>
      </c>
      <c r="D41" s="3">
        <f>SUM(E41:J41)</f>
        <v>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3</v>
      </c>
      <c r="K41" s="3">
        <v>0</v>
      </c>
      <c r="L41" s="3">
        <v>0</v>
      </c>
      <c r="M41" s="3">
        <v>0</v>
      </c>
      <c r="N41" s="3">
        <v>0</v>
      </c>
      <c r="O41" s="3">
        <v>2</v>
      </c>
      <c r="P41" s="3">
        <v>2</v>
      </c>
      <c r="Q41" s="3">
        <v>0</v>
      </c>
      <c r="R41" s="3">
        <f>SUM(S41:V41)</f>
        <v>0</v>
      </c>
      <c r="S41" s="3">
        <v>0</v>
      </c>
      <c r="T41" s="3">
        <v>0</v>
      </c>
      <c r="U41" s="3">
        <v>0</v>
      </c>
      <c r="V41" s="3">
        <v>0</v>
      </c>
      <c r="W41" s="4">
        <v>42.9</v>
      </c>
      <c r="X41" s="4">
        <v>28.6</v>
      </c>
    </row>
    <row r="42" spans="2:24" ht="15" customHeight="1" hidden="1">
      <c r="B42" s="3" t="s">
        <v>52</v>
      </c>
      <c r="C42" s="3">
        <v>12</v>
      </c>
      <c r="D42" s="3">
        <f>SUM(E42:J42)</f>
        <v>5</v>
      </c>
      <c r="E42" s="3">
        <v>1</v>
      </c>
      <c r="F42" s="3">
        <v>1</v>
      </c>
      <c r="G42" s="3">
        <v>0</v>
      </c>
      <c r="H42" s="3">
        <v>0</v>
      </c>
      <c r="I42" s="3">
        <v>0</v>
      </c>
      <c r="J42" s="3">
        <v>3</v>
      </c>
      <c r="K42" s="3">
        <v>1</v>
      </c>
      <c r="L42" s="3">
        <v>0</v>
      </c>
      <c r="M42" s="3">
        <v>0</v>
      </c>
      <c r="N42" s="3">
        <v>0</v>
      </c>
      <c r="O42" s="3">
        <v>5</v>
      </c>
      <c r="P42" s="3">
        <v>1</v>
      </c>
      <c r="Q42" s="3">
        <v>0</v>
      </c>
      <c r="R42" s="3">
        <f>SUM(S42:V42)</f>
        <v>0</v>
      </c>
      <c r="S42" s="3">
        <v>0</v>
      </c>
      <c r="T42" s="3">
        <v>0</v>
      </c>
      <c r="U42" s="3">
        <v>0</v>
      </c>
      <c r="V42" s="3">
        <v>0</v>
      </c>
      <c r="W42" s="4">
        <v>41.7</v>
      </c>
      <c r="X42" s="4">
        <v>41.7</v>
      </c>
    </row>
    <row r="43" spans="2:24" ht="15" customHeight="1" hidden="1">
      <c r="B43" s="3" t="s">
        <v>53</v>
      </c>
      <c r="C43" s="3">
        <v>274</v>
      </c>
      <c r="D43" s="3">
        <f>SUM(E43:J43)</f>
        <v>11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10</v>
      </c>
      <c r="K43" s="3">
        <v>0</v>
      </c>
      <c r="L43" s="3">
        <v>0</v>
      </c>
      <c r="M43" s="3">
        <v>0</v>
      </c>
      <c r="N43" s="3">
        <v>6</v>
      </c>
      <c r="O43" s="3">
        <v>79</v>
      </c>
      <c r="P43" s="3">
        <v>176</v>
      </c>
      <c r="Q43" s="3">
        <v>2</v>
      </c>
      <c r="R43" s="3">
        <f>SUM(S43:V43)</f>
        <v>0</v>
      </c>
      <c r="S43" s="3">
        <v>0</v>
      </c>
      <c r="T43" s="3">
        <v>0</v>
      </c>
      <c r="U43" s="3">
        <v>0</v>
      </c>
      <c r="V43" s="3">
        <v>0</v>
      </c>
      <c r="W43" s="4">
        <v>4</v>
      </c>
      <c r="X43" s="4">
        <v>28.8</v>
      </c>
    </row>
    <row r="47" spans="1:25" ht="15" customHeight="1">
      <c r="A47" s="1" t="s">
        <v>69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Y47" s="6"/>
    </row>
    <row r="48" spans="1:25" ht="15" customHeight="1">
      <c r="A48" s="5" t="s">
        <v>70</v>
      </c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5"/>
      <c r="O48" s="5"/>
      <c r="Q48" s="164" t="s">
        <v>109</v>
      </c>
      <c r="R48" s="8"/>
      <c r="W48" s="9"/>
      <c r="X48" s="10" t="s">
        <v>3</v>
      </c>
      <c r="Y48" s="6"/>
    </row>
    <row r="49" spans="1:25" ht="17.25" customHeight="1">
      <c r="A49" s="11" t="s">
        <v>4</v>
      </c>
      <c r="B49" s="11"/>
      <c r="C49" s="12" t="s">
        <v>5</v>
      </c>
      <c r="D49" s="13" t="s">
        <v>6</v>
      </c>
      <c r="E49" s="14"/>
      <c r="F49" s="14"/>
      <c r="G49" s="14"/>
      <c r="H49" s="14"/>
      <c r="I49" s="14"/>
      <c r="J49" s="15"/>
      <c r="K49" s="16" t="s">
        <v>75</v>
      </c>
      <c r="L49" s="17" t="s">
        <v>76</v>
      </c>
      <c r="M49" s="18"/>
      <c r="N49" s="16" t="s">
        <v>7</v>
      </c>
      <c r="O49" s="19" t="s">
        <v>8</v>
      </c>
      <c r="P49" s="19" t="s">
        <v>9</v>
      </c>
      <c r="Q49" s="20" t="s">
        <v>10</v>
      </c>
      <c r="R49" s="21" t="s">
        <v>11</v>
      </c>
      <c r="S49" s="22"/>
      <c r="T49" s="22"/>
      <c r="U49" s="22"/>
      <c r="V49" s="23"/>
      <c r="W49" s="24" t="s">
        <v>12</v>
      </c>
      <c r="X49" s="25" t="s">
        <v>13</v>
      </c>
      <c r="Y49" s="6"/>
    </row>
    <row r="50" spans="1:25" ht="18" customHeight="1">
      <c r="A50" s="26"/>
      <c r="B50" s="26"/>
      <c r="C50" s="27"/>
      <c r="D50" s="28" t="s">
        <v>14</v>
      </c>
      <c r="E50" s="29" t="s">
        <v>15</v>
      </c>
      <c r="F50" s="30" t="s">
        <v>77</v>
      </c>
      <c r="G50" s="29" t="s">
        <v>16</v>
      </c>
      <c r="H50" s="29" t="s">
        <v>17</v>
      </c>
      <c r="I50" s="29" t="s">
        <v>18</v>
      </c>
      <c r="J50" s="31" t="s">
        <v>19</v>
      </c>
      <c r="K50" s="32"/>
      <c r="L50" s="33"/>
      <c r="M50" s="34"/>
      <c r="N50" s="32"/>
      <c r="O50" s="35"/>
      <c r="P50" s="35"/>
      <c r="Q50" s="36"/>
      <c r="R50" s="37"/>
      <c r="S50" s="38"/>
      <c r="T50" s="38"/>
      <c r="U50" s="38"/>
      <c r="V50" s="39"/>
      <c r="W50" s="40"/>
      <c r="X50" s="41"/>
      <c r="Y50" s="6"/>
    </row>
    <row r="51" spans="1:30" ht="18" customHeight="1">
      <c r="A51" s="26"/>
      <c r="B51" s="26"/>
      <c r="C51" s="27"/>
      <c r="D51" s="42"/>
      <c r="E51" s="43"/>
      <c r="F51" s="30"/>
      <c r="G51" s="43"/>
      <c r="H51" s="43"/>
      <c r="I51" s="43"/>
      <c r="J51" s="31"/>
      <c r="K51" s="32"/>
      <c r="L51" s="28" t="s">
        <v>20</v>
      </c>
      <c r="M51" s="19" t="s">
        <v>21</v>
      </c>
      <c r="N51" s="32"/>
      <c r="O51" s="35"/>
      <c r="P51" s="35"/>
      <c r="Q51" s="36"/>
      <c r="R51" s="44"/>
      <c r="S51" s="45"/>
      <c r="T51" s="45"/>
      <c r="U51" s="45"/>
      <c r="V51" s="46"/>
      <c r="W51" s="40"/>
      <c r="X51" s="41"/>
      <c r="Y51" s="6"/>
      <c r="Z51" s="6"/>
      <c r="AA51" s="6"/>
      <c r="AB51" s="6"/>
      <c r="AC51" s="6"/>
      <c r="AD51" s="6"/>
    </row>
    <row r="52" spans="1:30" ht="19.5" customHeight="1">
      <c r="A52" s="47"/>
      <c r="B52" s="47"/>
      <c r="C52" s="48"/>
      <c r="D52" s="49"/>
      <c r="E52" s="50"/>
      <c r="F52" s="51"/>
      <c r="G52" s="50"/>
      <c r="H52" s="50"/>
      <c r="I52" s="50"/>
      <c r="J52" s="52"/>
      <c r="K52" s="53"/>
      <c r="L52" s="49"/>
      <c r="M52" s="54"/>
      <c r="N52" s="53"/>
      <c r="O52" s="54"/>
      <c r="P52" s="54"/>
      <c r="Q52" s="55"/>
      <c r="R52" s="56" t="s">
        <v>14</v>
      </c>
      <c r="S52" s="57" t="s">
        <v>90</v>
      </c>
      <c r="T52" s="56" t="s">
        <v>91</v>
      </c>
      <c r="U52" s="57" t="s">
        <v>92</v>
      </c>
      <c r="V52" s="56" t="s">
        <v>93</v>
      </c>
      <c r="W52" s="58"/>
      <c r="X52" s="59"/>
      <c r="Y52" s="6"/>
      <c r="Z52" s="6"/>
      <c r="AA52" s="6"/>
      <c r="AB52" s="6"/>
      <c r="AC52" s="6"/>
      <c r="AD52" s="6"/>
    </row>
    <row r="53" spans="1:25" ht="15" customHeight="1">
      <c r="A53" s="60"/>
      <c r="B53" s="60"/>
      <c r="C53" s="61"/>
      <c r="D53" s="62"/>
      <c r="E53" s="62"/>
      <c r="F53" s="62"/>
      <c r="G53" s="62"/>
      <c r="H53" s="62"/>
      <c r="I53" s="62"/>
      <c r="J53" s="62"/>
      <c r="K53" s="63"/>
      <c r="L53" s="63"/>
      <c r="M53" s="63"/>
      <c r="N53" s="63"/>
      <c r="O53" s="62"/>
      <c r="P53" s="62"/>
      <c r="Q53" s="62"/>
      <c r="R53" s="64"/>
      <c r="S53" s="64"/>
      <c r="T53" s="64"/>
      <c r="U53" s="64"/>
      <c r="V53" s="64"/>
      <c r="W53" s="65"/>
      <c r="X53" s="66"/>
      <c r="Y53" s="6"/>
    </row>
    <row r="54" spans="1:24" ht="15" customHeight="1">
      <c r="A54" s="165" t="s">
        <v>22</v>
      </c>
      <c r="B54" s="165"/>
      <c r="C54" s="150">
        <v>188</v>
      </c>
      <c r="D54" s="146">
        <v>6</v>
      </c>
      <c r="E54" s="146">
        <v>1</v>
      </c>
      <c r="F54" s="146">
        <v>1</v>
      </c>
      <c r="G54" s="146">
        <v>1</v>
      </c>
      <c r="H54" s="146">
        <v>0</v>
      </c>
      <c r="I54" s="146">
        <v>0</v>
      </c>
      <c r="J54" s="146">
        <v>3</v>
      </c>
      <c r="K54" s="146">
        <v>0</v>
      </c>
      <c r="L54" s="146">
        <v>0</v>
      </c>
      <c r="M54" s="146">
        <v>0</v>
      </c>
      <c r="N54" s="146">
        <v>5</v>
      </c>
      <c r="O54" s="146">
        <v>71</v>
      </c>
      <c r="P54" s="146">
        <v>106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6">
        <v>0</v>
      </c>
      <c r="W54" s="147">
        <v>3.2</v>
      </c>
      <c r="X54" s="147">
        <v>37.8</v>
      </c>
    </row>
    <row r="55" spans="1:24" ht="15" customHeight="1">
      <c r="A55" s="165" t="s">
        <v>78</v>
      </c>
      <c r="B55" s="165"/>
      <c r="C55" s="150">
        <f>C58+C60+C64</f>
        <v>193</v>
      </c>
      <c r="D55" s="146">
        <f>D58+D60+D64</f>
        <v>8</v>
      </c>
      <c r="E55" s="146">
        <f aca="true" t="shared" si="7" ref="E55:K55">E58+E60+E64</f>
        <v>1</v>
      </c>
      <c r="F55" s="146">
        <f t="shared" si="7"/>
        <v>0</v>
      </c>
      <c r="G55" s="146">
        <f t="shared" si="7"/>
        <v>0</v>
      </c>
      <c r="H55" s="146">
        <f t="shared" si="7"/>
        <v>0</v>
      </c>
      <c r="I55" s="146">
        <f t="shared" si="7"/>
        <v>0</v>
      </c>
      <c r="J55" s="146">
        <f t="shared" si="7"/>
        <v>7</v>
      </c>
      <c r="K55" s="146">
        <f t="shared" si="7"/>
        <v>0</v>
      </c>
      <c r="L55" s="146">
        <f>L58+L60+L64</f>
        <v>0</v>
      </c>
      <c r="M55" s="146">
        <f aca="true" t="shared" si="8" ref="M55:V55">M58+M60+M64</f>
        <v>0</v>
      </c>
      <c r="N55" s="146">
        <f t="shared" si="8"/>
        <v>2</v>
      </c>
      <c r="O55" s="146">
        <f t="shared" si="8"/>
        <v>67</v>
      </c>
      <c r="P55" s="146">
        <f t="shared" si="8"/>
        <v>116</v>
      </c>
      <c r="Q55" s="146">
        <f t="shared" si="8"/>
        <v>0</v>
      </c>
      <c r="R55" s="146">
        <f t="shared" si="8"/>
        <v>0</v>
      </c>
      <c r="S55" s="146">
        <f t="shared" si="8"/>
        <v>0</v>
      </c>
      <c r="T55" s="146">
        <f t="shared" si="8"/>
        <v>0</v>
      </c>
      <c r="U55" s="146">
        <f t="shared" si="8"/>
        <v>0</v>
      </c>
      <c r="V55" s="146">
        <f t="shared" si="8"/>
        <v>0</v>
      </c>
      <c r="W55" s="147">
        <f>ROUND(D55/C55*100,1)</f>
        <v>4.1</v>
      </c>
      <c r="X55" s="147">
        <f>ROUND((O55+R55)/C55*100,1)</f>
        <v>34.7</v>
      </c>
    </row>
    <row r="56" spans="1:24" ht="15" customHeight="1">
      <c r="A56" s="6"/>
      <c r="B56" s="6"/>
      <c r="C56" s="151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6"/>
      <c r="S56" s="6"/>
      <c r="T56" s="6"/>
      <c r="U56" s="6"/>
      <c r="V56" s="6"/>
      <c r="W56" s="147"/>
      <c r="X56" s="6"/>
    </row>
    <row r="57" spans="1:24" ht="15" customHeight="1">
      <c r="A57" s="5" t="s">
        <v>51</v>
      </c>
      <c r="B57" s="5"/>
      <c r="C57" s="150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6"/>
      <c r="X57" s="147"/>
    </row>
    <row r="58" spans="1:24" ht="15" customHeight="1">
      <c r="A58" s="6"/>
      <c r="B58" s="6" t="s">
        <v>110</v>
      </c>
      <c r="C58" s="151">
        <f>D58+K58+L58+M58+N58+O58+P58+Q58</f>
        <v>3</v>
      </c>
      <c r="D58" s="152">
        <f>SUM(E58:J58)</f>
        <v>2</v>
      </c>
      <c r="E58" s="152">
        <v>0</v>
      </c>
      <c r="F58" s="146">
        <v>0</v>
      </c>
      <c r="G58" s="152">
        <v>0</v>
      </c>
      <c r="H58" s="152">
        <v>0</v>
      </c>
      <c r="I58" s="152">
        <v>0</v>
      </c>
      <c r="J58" s="152">
        <v>2</v>
      </c>
      <c r="K58" s="152">
        <v>0</v>
      </c>
      <c r="L58" s="152">
        <v>0</v>
      </c>
      <c r="M58" s="152">
        <v>0</v>
      </c>
      <c r="N58" s="152">
        <v>0</v>
      </c>
      <c r="O58" s="152">
        <v>1</v>
      </c>
      <c r="P58" s="152">
        <v>0</v>
      </c>
      <c r="Q58" s="152">
        <v>0</v>
      </c>
      <c r="R58" s="6">
        <f>SUM(S58:V58)</f>
        <v>0</v>
      </c>
      <c r="S58" s="6">
        <v>0</v>
      </c>
      <c r="T58" s="6">
        <v>0</v>
      </c>
      <c r="U58" s="6">
        <v>0</v>
      </c>
      <c r="V58" s="6">
        <v>0</v>
      </c>
      <c r="W58" s="147">
        <f>ROUND(D58/C58*100,1)</f>
        <v>66.7</v>
      </c>
      <c r="X58" s="147">
        <f>ROUND((O58+R58)/C58*100,1)</f>
        <v>33.3</v>
      </c>
    </row>
    <row r="59" spans="1:24" ht="15" customHeight="1">
      <c r="A59" s="6"/>
      <c r="B59" s="6"/>
      <c r="C59" s="151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6"/>
      <c r="S59" s="6"/>
      <c r="T59" s="6"/>
      <c r="U59" s="6"/>
      <c r="V59" s="6"/>
      <c r="W59" s="147"/>
      <c r="X59" s="6"/>
    </row>
    <row r="60" spans="1:24" ht="15" customHeight="1">
      <c r="A60" s="6" t="s">
        <v>52</v>
      </c>
      <c r="B60" s="6" t="s">
        <v>14</v>
      </c>
      <c r="C60" s="151">
        <f aca="true" t="shared" si="9" ref="C60:V60">SUM(C61:C62)</f>
        <v>10</v>
      </c>
      <c r="D60" s="152">
        <f t="shared" si="9"/>
        <v>5</v>
      </c>
      <c r="E60" s="152">
        <f t="shared" si="9"/>
        <v>0</v>
      </c>
      <c r="F60" s="152">
        <f t="shared" si="9"/>
        <v>0</v>
      </c>
      <c r="G60" s="152">
        <f t="shared" si="9"/>
        <v>0</v>
      </c>
      <c r="H60" s="152">
        <f t="shared" si="9"/>
        <v>0</v>
      </c>
      <c r="I60" s="152">
        <f t="shared" si="9"/>
        <v>0</v>
      </c>
      <c r="J60" s="152">
        <f t="shared" si="9"/>
        <v>5</v>
      </c>
      <c r="K60" s="152">
        <f t="shared" si="9"/>
        <v>0</v>
      </c>
      <c r="L60" s="152">
        <f t="shared" si="9"/>
        <v>0</v>
      </c>
      <c r="M60" s="152">
        <f t="shared" si="9"/>
        <v>0</v>
      </c>
      <c r="N60" s="152">
        <f t="shared" si="9"/>
        <v>0</v>
      </c>
      <c r="O60" s="152">
        <f t="shared" si="9"/>
        <v>3</v>
      </c>
      <c r="P60" s="152">
        <f t="shared" si="9"/>
        <v>2</v>
      </c>
      <c r="Q60" s="152">
        <f t="shared" si="9"/>
        <v>0</v>
      </c>
      <c r="R60" s="152">
        <f t="shared" si="9"/>
        <v>0</v>
      </c>
      <c r="S60" s="152">
        <f t="shared" si="9"/>
        <v>0</v>
      </c>
      <c r="T60" s="152">
        <f t="shared" si="9"/>
        <v>0</v>
      </c>
      <c r="U60" s="152">
        <f t="shared" si="9"/>
        <v>0</v>
      </c>
      <c r="V60" s="152">
        <f t="shared" si="9"/>
        <v>0</v>
      </c>
      <c r="W60" s="147">
        <f>ROUND(D60/C60*100,1)</f>
        <v>50</v>
      </c>
      <c r="X60" s="147">
        <f>ROUND((O60+R60)/C60*100,1)</f>
        <v>30</v>
      </c>
    </row>
    <row r="61" spans="1:24" ht="15" customHeight="1">
      <c r="A61" s="6"/>
      <c r="B61" s="6" t="s">
        <v>106</v>
      </c>
      <c r="C61" s="151">
        <f>D61+K61+L61+M61+N61+O61+P61+Q61</f>
        <v>10</v>
      </c>
      <c r="D61" s="152">
        <f>SUM(E61:J61)</f>
        <v>5</v>
      </c>
      <c r="E61" s="152">
        <v>0</v>
      </c>
      <c r="F61" s="152">
        <v>0</v>
      </c>
      <c r="G61" s="152">
        <v>0</v>
      </c>
      <c r="H61" s="152">
        <v>0</v>
      </c>
      <c r="I61" s="152">
        <v>0</v>
      </c>
      <c r="J61" s="152">
        <v>5</v>
      </c>
      <c r="K61" s="152">
        <v>0</v>
      </c>
      <c r="L61" s="152">
        <v>0</v>
      </c>
      <c r="M61" s="152">
        <v>0</v>
      </c>
      <c r="N61" s="152">
        <v>0</v>
      </c>
      <c r="O61" s="152">
        <v>3</v>
      </c>
      <c r="P61" s="152">
        <v>2</v>
      </c>
      <c r="Q61" s="152">
        <v>0</v>
      </c>
      <c r="R61" s="6">
        <f>SUM(S61:V61)</f>
        <v>0</v>
      </c>
      <c r="S61" s="6">
        <v>0</v>
      </c>
      <c r="T61" s="6">
        <v>0</v>
      </c>
      <c r="U61" s="6">
        <v>0</v>
      </c>
      <c r="V61" s="6">
        <v>0</v>
      </c>
      <c r="W61" s="147">
        <f>ROUND(D61/C61*100,1)</f>
        <v>50</v>
      </c>
      <c r="X61" s="147">
        <f>ROUND((O61+R61)/C61*100,1)</f>
        <v>30</v>
      </c>
    </row>
    <row r="62" spans="1:24" ht="15" customHeight="1">
      <c r="A62" s="6"/>
      <c r="B62" s="6" t="s">
        <v>85</v>
      </c>
      <c r="C62" s="151">
        <f>D62+K62+L62+M62+N62+O62+P62+Q62</f>
        <v>0</v>
      </c>
      <c r="D62" s="152">
        <f>SUM(E62:J62)</f>
        <v>0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52">
        <v>0</v>
      </c>
      <c r="K62" s="152">
        <v>0</v>
      </c>
      <c r="L62" s="152">
        <v>0</v>
      </c>
      <c r="M62" s="152">
        <v>0</v>
      </c>
      <c r="N62" s="152">
        <v>0</v>
      </c>
      <c r="O62" s="152">
        <v>0</v>
      </c>
      <c r="P62" s="152">
        <v>0</v>
      </c>
      <c r="Q62" s="152">
        <v>0</v>
      </c>
      <c r="R62" s="6">
        <f>SUM(S62:V62)</f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</row>
    <row r="63" spans="1:24" ht="15" customHeight="1">
      <c r="A63" s="6"/>
      <c r="B63" s="6"/>
      <c r="C63" s="151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6"/>
      <c r="S63" s="6"/>
      <c r="T63" s="6"/>
      <c r="U63" s="6"/>
      <c r="V63" s="6"/>
      <c r="W63" s="147"/>
      <c r="X63" s="6"/>
    </row>
    <row r="64" spans="1:24" ht="15" customHeight="1">
      <c r="A64" s="6" t="s">
        <v>53</v>
      </c>
      <c r="B64" s="6" t="s">
        <v>14</v>
      </c>
      <c r="C64" s="151">
        <f aca="true" t="shared" si="10" ref="C64:V64">SUM(C65:C81)</f>
        <v>180</v>
      </c>
      <c r="D64" s="152">
        <f t="shared" si="10"/>
        <v>1</v>
      </c>
      <c r="E64" s="152">
        <f t="shared" si="10"/>
        <v>1</v>
      </c>
      <c r="F64" s="152">
        <f t="shared" si="10"/>
        <v>0</v>
      </c>
      <c r="G64" s="152">
        <f t="shared" si="10"/>
        <v>0</v>
      </c>
      <c r="H64" s="152">
        <f t="shared" si="10"/>
        <v>0</v>
      </c>
      <c r="I64" s="152">
        <f t="shared" si="10"/>
        <v>0</v>
      </c>
      <c r="J64" s="152">
        <f t="shared" si="10"/>
        <v>0</v>
      </c>
      <c r="K64" s="152">
        <f t="shared" si="10"/>
        <v>0</v>
      </c>
      <c r="L64" s="152">
        <f t="shared" si="10"/>
        <v>0</v>
      </c>
      <c r="M64" s="152">
        <f t="shared" si="10"/>
        <v>0</v>
      </c>
      <c r="N64" s="152">
        <f t="shared" si="10"/>
        <v>2</v>
      </c>
      <c r="O64" s="152">
        <f t="shared" si="10"/>
        <v>63</v>
      </c>
      <c r="P64" s="152">
        <f t="shared" si="10"/>
        <v>114</v>
      </c>
      <c r="Q64" s="152">
        <f t="shared" si="10"/>
        <v>0</v>
      </c>
      <c r="R64" s="152">
        <f t="shared" si="10"/>
        <v>0</v>
      </c>
      <c r="S64" s="152">
        <f t="shared" si="10"/>
        <v>0</v>
      </c>
      <c r="T64" s="152">
        <f t="shared" si="10"/>
        <v>0</v>
      </c>
      <c r="U64" s="152">
        <f t="shared" si="10"/>
        <v>0</v>
      </c>
      <c r="V64" s="152">
        <f t="shared" si="10"/>
        <v>0</v>
      </c>
      <c r="W64" s="147">
        <f>ROUND(D64/C64*100,1)</f>
        <v>0.6</v>
      </c>
      <c r="X64" s="147">
        <f>ROUND((O64+R64)/C64*100,1)</f>
        <v>35</v>
      </c>
    </row>
    <row r="65" spans="1:24" ht="15" customHeight="1">
      <c r="A65" s="6"/>
      <c r="B65" s="6" t="s">
        <v>54</v>
      </c>
      <c r="C65" s="151">
        <f aca="true" t="shared" si="11" ref="C65:C81">D65+K65+L65+M65+N65+O65+P65+Q65</f>
        <v>4</v>
      </c>
      <c r="D65" s="154">
        <f aca="true" t="shared" si="12" ref="D65:D81">SUM(E65:J65)</f>
        <v>0</v>
      </c>
      <c r="E65" s="152">
        <v>0</v>
      </c>
      <c r="F65" s="152">
        <v>0</v>
      </c>
      <c r="G65" s="152">
        <v>0</v>
      </c>
      <c r="H65" s="152">
        <v>0</v>
      </c>
      <c r="I65" s="152">
        <v>0</v>
      </c>
      <c r="J65" s="152">
        <v>0</v>
      </c>
      <c r="K65" s="154">
        <v>0</v>
      </c>
      <c r="L65" s="154">
        <v>0</v>
      </c>
      <c r="M65" s="154">
        <v>0</v>
      </c>
      <c r="N65" s="154">
        <v>0</v>
      </c>
      <c r="O65" s="154">
        <v>1</v>
      </c>
      <c r="P65" s="154">
        <v>3</v>
      </c>
      <c r="Q65" s="154">
        <v>0</v>
      </c>
      <c r="R65" s="154">
        <v>0</v>
      </c>
      <c r="S65" s="154">
        <v>0</v>
      </c>
      <c r="T65" s="154">
        <v>0</v>
      </c>
      <c r="U65" s="154">
        <v>0</v>
      </c>
      <c r="V65" s="154">
        <v>0</v>
      </c>
      <c r="W65" s="6">
        <v>0</v>
      </c>
      <c r="X65" s="147">
        <f>ROUND((O65+R65)/C65*100,1)</f>
        <v>25</v>
      </c>
    </row>
    <row r="66" spans="1:24" ht="15" customHeight="1">
      <c r="A66" s="155"/>
      <c r="B66" s="156" t="s">
        <v>55</v>
      </c>
      <c r="C66" s="151">
        <f t="shared" si="11"/>
        <v>15</v>
      </c>
      <c r="D66" s="154">
        <f t="shared" si="12"/>
        <v>0</v>
      </c>
      <c r="E66" s="154">
        <v>0</v>
      </c>
      <c r="F66" s="154">
        <v>0</v>
      </c>
      <c r="G66" s="154">
        <v>0</v>
      </c>
      <c r="H66" s="154">
        <v>0</v>
      </c>
      <c r="I66" s="154">
        <v>0</v>
      </c>
      <c r="J66" s="152">
        <v>0</v>
      </c>
      <c r="K66" s="154">
        <v>0</v>
      </c>
      <c r="L66" s="154">
        <v>0</v>
      </c>
      <c r="M66" s="154">
        <v>0</v>
      </c>
      <c r="N66" s="154">
        <v>0</v>
      </c>
      <c r="O66" s="154">
        <v>3</v>
      </c>
      <c r="P66" s="154">
        <v>12</v>
      </c>
      <c r="Q66" s="154">
        <v>0</v>
      </c>
      <c r="R66" s="154">
        <v>0</v>
      </c>
      <c r="S66" s="154">
        <v>0</v>
      </c>
      <c r="T66" s="154">
        <v>0</v>
      </c>
      <c r="U66" s="154">
        <v>0</v>
      </c>
      <c r="V66" s="154">
        <v>0</v>
      </c>
      <c r="W66" s="6">
        <v>0</v>
      </c>
      <c r="X66" s="147">
        <f>ROUND((O66+R66)/C66*100,1)</f>
        <v>20</v>
      </c>
    </row>
    <row r="67" spans="1:24" ht="15" customHeight="1">
      <c r="A67" s="157"/>
      <c r="B67" s="156" t="s">
        <v>56</v>
      </c>
      <c r="C67" s="151">
        <f t="shared" si="11"/>
        <v>6</v>
      </c>
      <c r="D67" s="154">
        <f t="shared" si="12"/>
        <v>0</v>
      </c>
      <c r="E67" s="154">
        <v>0</v>
      </c>
      <c r="F67" s="154">
        <v>0</v>
      </c>
      <c r="G67" s="154">
        <v>0</v>
      </c>
      <c r="H67" s="154">
        <v>0</v>
      </c>
      <c r="I67" s="154">
        <v>0</v>
      </c>
      <c r="J67" s="152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6</v>
      </c>
      <c r="Q67" s="154">
        <v>0</v>
      </c>
      <c r="R67" s="154">
        <v>0</v>
      </c>
      <c r="S67" s="154">
        <v>0</v>
      </c>
      <c r="T67" s="154">
        <v>0</v>
      </c>
      <c r="U67" s="154">
        <v>0</v>
      </c>
      <c r="V67" s="154">
        <v>0</v>
      </c>
      <c r="W67" s="166">
        <f>ROUND(D67/C67*100,1)</f>
        <v>0</v>
      </c>
      <c r="X67" s="6">
        <v>0</v>
      </c>
    </row>
    <row r="68" spans="1:24" ht="15" customHeight="1">
      <c r="A68" s="157"/>
      <c r="B68" s="156" t="s">
        <v>57</v>
      </c>
      <c r="C68" s="151">
        <f t="shared" si="11"/>
        <v>26</v>
      </c>
      <c r="D68" s="154">
        <f t="shared" si="12"/>
        <v>0</v>
      </c>
      <c r="E68" s="154">
        <v>0</v>
      </c>
      <c r="F68" s="154">
        <v>0</v>
      </c>
      <c r="G68" s="154">
        <v>0</v>
      </c>
      <c r="H68" s="154">
        <v>0</v>
      </c>
      <c r="I68" s="154">
        <v>0</v>
      </c>
      <c r="J68" s="152">
        <v>0</v>
      </c>
      <c r="K68" s="154">
        <v>0</v>
      </c>
      <c r="L68" s="154">
        <v>0</v>
      </c>
      <c r="M68" s="154">
        <v>0</v>
      </c>
      <c r="N68" s="154">
        <v>1</v>
      </c>
      <c r="O68" s="154">
        <v>1</v>
      </c>
      <c r="P68" s="154">
        <v>24</v>
      </c>
      <c r="Q68" s="154">
        <v>0</v>
      </c>
      <c r="R68" s="154">
        <v>0</v>
      </c>
      <c r="S68" s="154">
        <v>0</v>
      </c>
      <c r="T68" s="154">
        <v>0</v>
      </c>
      <c r="U68" s="154">
        <v>0</v>
      </c>
      <c r="V68" s="154">
        <v>0</v>
      </c>
      <c r="W68" s="6">
        <v>0</v>
      </c>
      <c r="X68" s="147">
        <f>ROUND((O68+R68)/C68*100,1)</f>
        <v>3.8</v>
      </c>
    </row>
    <row r="69" spans="1:24" ht="15" customHeight="1">
      <c r="A69" s="157"/>
      <c r="B69" s="158" t="s">
        <v>58</v>
      </c>
      <c r="C69" s="151">
        <f t="shared" si="11"/>
        <v>17</v>
      </c>
      <c r="D69" s="154">
        <f t="shared" si="12"/>
        <v>0</v>
      </c>
      <c r="E69" s="154">
        <v>0</v>
      </c>
      <c r="F69" s="154">
        <v>0</v>
      </c>
      <c r="G69" s="154">
        <v>0</v>
      </c>
      <c r="H69" s="154">
        <v>0</v>
      </c>
      <c r="I69" s="154">
        <v>0</v>
      </c>
      <c r="J69" s="152">
        <v>0</v>
      </c>
      <c r="K69" s="154">
        <v>0</v>
      </c>
      <c r="L69" s="154">
        <v>0</v>
      </c>
      <c r="M69" s="154">
        <v>0</v>
      </c>
      <c r="N69" s="154">
        <v>0</v>
      </c>
      <c r="O69" s="154">
        <v>5</v>
      </c>
      <c r="P69" s="154">
        <v>12</v>
      </c>
      <c r="Q69" s="154">
        <v>0</v>
      </c>
      <c r="R69" s="154">
        <v>0</v>
      </c>
      <c r="S69" s="154">
        <v>0</v>
      </c>
      <c r="T69" s="154">
        <v>0</v>
      </c>
      <c r="U69" s="154">
        <v>0</v>
      </c>
      <c r="V69" s="154">
        <v>0</v>
      </c>
      <c r="W69" s="6">
        <v>0</v>
      </c>
      <c r="X69" s="147">
        <f>ROUND((O69+R69)/C69*100,1)</f>
        <v>29.4</v>
      </c>
    </row>
    <row r="70" spans="1:24" ht="15" customHeight="1">
      <c r="A70" s="157"/>
      <c r="B70" s="158" t="s">
        <v>59</v>
      </c>
      <c r="C70" s="151">
        <f t="shared" si="11"/>
        <v>6</v>
      </c>
      <c r="D70" s="154">
        <f t="shared" si="12"/>
        <v>0</v>
      </c>
      <c r="E70" s="154">
        <v>0</v>
      </c>
      <c r="F70" s="154">
        <v>0</v>
      </c>
      <c r="G70" s="154">
        <v>0</v>
      </c>
      <c r="H70" s="154">
        <v>0</v>
      </c>
      <c r="I70" s="154">
        <v>0</v>
      </c>
      <c r="J70" s="152">
        <v>0</v>
      </c>
      <c r="K70" s="154">
        <v>0</v>
      </c>
      <c r="L70" s="154">
        <v>0</v>
      </c>
      <c r="M70" s="154">
        <v>0</v>
      </c>
      <c r="N70" s="154">
        <v>0</v>
      </c>
      <c r="O70" s="154">
        <v>0</v>
      </c>
      <c r="P70" s="154">
        <v>6</v>
      </c>
      <c r="Q70" s="154">
        <v>0</v>
      </c>
      <c r="R70" s="154">
        <v>0</v>
      </c>
      <c r="S70" s="154">
        <v>0</v>
      </c>
      <c r="T70" s="154">
        <v>0</v>
      </c>
      <c r="U70" s="154">
        <v>0</v>
      </c>
      <c r="V70" s="154">
        <v>0</v>
      </c>
      <c r="W70" s="6">
        <v>0</v>
      </c>
      <c r="X70" s="166">
        <f>ROUND((O70+R70)/C70*100,1)</f>
        <v>0</v>
      </c>
    </row>
    <row r="71" spans="1:24" ht="15" customHeight="1">
      <c r="A71" s="157"/>
      <c r="B71" s="158" t="s">
        <v>60</v>
      </c>
      <c r="C71" s="151">
        <f t="shared" si="11"/>
        <v>0</v>
      </c>
      <c r="D71" s="154">
        <f t="shared" si="12"/>
        <v>0</v>
      </c>
      <c r="E71" s="154">
        <v>0</v>
      </c>
      <c r="F71" s="154">
        <v>0</v>
      </c>
      <c r="G71" s="154">
        <v>0</v>
      </c>
      <c r="H71" s="154">
        <v>0</v>
      </c>
      <c r="I71" s="154">
        <v>0</v>
      </c>
      <c r="J71" s="152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54">
        <v>0</v>
      </c>
      <c r="Q71" s="154">
        <v>0</v>
      </c>
      <c r="R71" s="154">
        <v>0</v>
      </c>
      <c r="S71" s="154">
        <v>0</v>
      </c>
      <c r="T71" s="154">
        <v>0</v>
      </c>
      <c r="U71" s="154">
        <v>0</v>
      </c>
      <c r="V71" s="154">
        <v>0</v>
      </c>
      <c r="W71" s="6">
        <v>0</v>
      </c>
      <c r="X71" s="6">
        <v>0</v>
      </c>
    </row>
    <row r="72" spans="1:24" ht="15" customHeight="1">
      <c r="A72" s="157"/>
      <c r="B72" s="158" t="s">
        <v>61</v>
      </c>
      <c r="C72" s="151">
        <f t="shared" si="11"/>
        <v>16</v>
      </c>
      <c r="D72" s="154">
        <f t="shared" si="12"/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2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5</v>
      </c>
      <c r="P72" s="154">
        <v>11</v>
      </c>
      <c r="Q72" s="154">
        <v>0</v>
      </c>
      <c r="R72" s="154">
        <v>0</v>
      </c>
      <c r="S72" s="154">
        <v>0</v>
      </c>
      <c r="T72" s="154">
        <v>0</v>
      </c>
      <c r="U72" s="154">
        <v>0</v>
      </c>
      <c r="V72" s="154">
        <v>0</v>
      </c>
      <c r="W72" s="6">
        <v>0</v>
      </c>
      <c r="X72" s="147">
        <f aca="true" t="shared" si="13" ref="X72:X78">ROUND((O72+R72)/C72*100,1)</f>
        <v>31.3</v>
      </c>
    </row>
    <row r="73" spans="1:24" ht="15" customHeight="1">
      <c r="A73" s="157"/>
      <c r="B73" s="158" t="s">
        <v>62</v>
      </c>
      <c r="C73" s="151">
        <f t="shared" si="11"/>
        <v>9</v>
      </c>
      <c r="D73" s="154">
        <f t="shared" si="12"/>
        <v>0</v>
      </c>
      <c r="E73" s="154">
        <v>0</v>
      </c>
      <c r="F73" s="154">
        <v>0</v>
      </c>
      <c r="G73" s="154">
        <v>0</v>
      </c>
      <c r="H73" s="154">
        <v>0</v>
      </c>
      <c r="I73" s="154">
        <v>0</v>
      </c>
      <c r="J73" s="152">
        <v>0</v>
      </c>
      <c r="K73" s="154">
        <v>0</v>
      </c>
      <c r="L73" s="154">
        <v>0</v>
      </c>
      <c r="M73" s="154">
        <v>0</v>
      </c>
      <c r="N73" s="154">
        <v>1</v>
      </c>
      <c r="O73" s="154">
        <v>2</v>
      </c>
      <c r="P73" s="154">
        <v>6</v>
      </c>
      <c r="Q73" s="154">
        <v>0</v>
      </c>
      <c r="R73" s="154">
        <v>0</v>
      </c>
      <c r="S73" s="154">
        <v>0</v>
      </c>
      <c r="T73" s="154">
        <v>0</v>
      </c>
      <c r="U73" s="154">
        <v>0</v>
      </c>
      <c r="V73" s="154">
        <v>0</v>
      </c>
      <c r="W73" s="6">
        <v>0</v>
      </c>
      <c r="X73" s="147">
        <f t="shared" si="13"/>
        <v>22.2</v>
      </c>
    </row>
    <row r="74" spans="1:24" ht="15" customHeight="1">
      <c r="A74" s="157"/>
      <c r="B74" s="158" t="s">
        <v>63</v>
      </c>
      <c r="C74" s="151">
        <f t="shared" si="11"/>
        <v>25</v>
      </c>
      <c r="D74" s="154">
        <f t="shared" si="12"/>
        <v>0</v>
      </c>
      <c r="E74" s="154">
        <v>0</v>
      </c>
      <c r="F74" s="154">
        <v>0</v>
      </c>
      <c r="G74" s="154">
        <v>0</v>
      </c>
      <c r="H74" s="154">
        <v>0</v>
      </c>
      <c r="I74" s="154">
        <v>0</v>
      </c>
      <c r="J74" s="152">
        <v>0</v>
      </c>
      <c r="K74" s="154">
        <v>0</v>
      </c>
      <c r="L74" s="154">
        <v>0</v>
      </c>
      <c r="M74" s="154">
        <v>0</v>
      </c>
      <c r="N74" s="154">
        <v>0</v>
      </c>
      <c r="O74" s="154">
        <v>25</v>
      </c>
      <c r="P74" s="154">
        <v>0</v>
      </c>
      <c r="Q74" s="154">
        <v>0</v>
      </c>
      <c r="R74" s="154">
        <v>0</v>
      </c>
      <c r="S74" s="154">
        <v>0</v>
      </c>
      <c r="T74" s="154">
        <v>0</v>
      </c>
      <c r="U74" s="154">
        <v>0</v>
      </c>
      <c r="V74" s="154">
        <v>0</v>
      </c>
      <c r="W74" s="6">
        <v>0</v>
      </c>
      <c r="X74" s="147">
        <f t="shared" si="13"/>
        <v>100</v>
      </c>
    </row>
    <row r="75" spans="1:24" ht="15" customHeight="1">
      <c r="A75" s="157"/>
      <c r="B75" s="158" t="s">
        <v>64</v>
      </c>
      <c r="C75" s="151">
        <f t="shared" si="11"/>
        <v>9</v>
      </c>
      <c r="D75" s="154">
        <f t="shared" si="12"/>
        <v>0</v>
      </c>
      <c r="E75" s="154">
        <v>0</v>
      </c>
      <c r="F75" s="154">
        <v>0</v>
      </c>
      <c r="G75" s="154">
        <v>0</v>
      </c>
      <c r="H75" s="154">
        <v>0</v>
      </c>
      <c r="I75" s="154">
        <v>0</v>
      </c>
      <c r="J75" s="152">
        <v>0</v>
      </c>
      <c r="K75" s="154">
        <v>0</v>
      </c>
      <c r="L75" s="154">
        <v>0</v>
      </c>
      <c r="M75" s="154">
        <v>0</v>
      </c>
      <c r="N75" s="154">
        <v>0</v>
      </c>
      <c r="O75" s="154">
        <v>3</v>
      </c>
      <c r="P75" s="154">
        <v>6</v>
      </c>
      <c r="Q75" s="154">
        <v>0</v>
      </c>
      <c r="R75" s="154">
        <v>0</v>
      </c>
      <c r="S75" s="154">
        <v>0</v>
      </c>
      <c r="T75" s="154">
        <v>0</v>
      </c>
      <c r="U75" s="154">
        <v>0</v>
      </c>
      <c r="V75" s="154">
        <v>0</v>
      </c>
      <c r="W75" s="6">
        <v>0</v>
      </c>
      <c r="X75" s="147">
        <f t="shared" si="13"/>
        <v>33.3</v>
      </c>
    </row>
    <row r="76" spans="1:24" ht="15" customHeight="1">
      <c r="A76" s="157"/>
      <c r="B76" s="158" t="s">
        <v>65</v>
      </c>
      <c r="C76" s="151">
        <f t="shared" si="11"/>
        <v>4</v>
      </c>
      <c r="D76" s="154">
        <f t="shared" si="12"/>
        <v>0</v>
      </c>
      <c r="E76" s="154">
        <v>0</v>
      </c>
      <c r="F76" s="154">
        <v>0</v>
      </c>
      <c r="G76" s="154">
        <v>0</v>
      </c>
      <c r="H76" s="154">
        <v>0</v>
      </c>
      <c r="I76" s="154">
        <v>0</v>
      </c>
      <c r="J76" s="152">
        <v>0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154">
        <v>4</v>
      </c>
      <c r="Q76" s="154">
        <v>0</v>
      </c>
      <c r="R76" s="154">
        <v>0</v>
      </c>
      <c r="S76" s="154">
        <v>0</v>
      </c>
      <c r="T76" s="154">
        <v>0</v>
      </c>
      <c r="U76" s="154">
        <v>0</v>
      </c>
      <c r="V76" s="154">
        <v>0</v>
      </c>
      <c r="W76" s="6">
        <v>0</v>
      </c>
      <c r="X76" s="166">
        <f t="shared" si="13"/>
        <v>0</v>
      </c>
    </row>
    <row r="77" spans="1:24" ht="15" customHeight="1">
      <c r="A77" s="157"/>
      <c r="B77" s="158" t="s">
        <v>86</v>
      </c>
      <c r="C77" s="151">
        <f>D77+K77+L77+M77+N77+O77+P77+Q77</f>
        <v>12</v>
      </c>
      <c r="D77" s="154">
        <f>SUM(E77:J77)</f>
        <v>0</v>
      </c>
      <c r="E77" s="154">
        <v>0</v>
      </c>
      <c r="F77" s="154">
        <v>0</v>
      </c>
      <c r="G77" s="154">
        <v>0</v>
      </c>
      <c r="H77" s="154">
        <v>0</v>
      </c>
      <c r="I77" s="154">
        <v>0</v>
      </c>
      <c r="J77" s="152">
        <v>0</v>
      </c>
      <c r="K77" s="154">
        <v>0</v>
      </c>
      <c r="L77" s="154">
        <v>0</v>
      </c>
      <c r="M77" s="154">
        <v>0</v>
      </c>
      <c r="N77" s="154">
        <v>0</v>
      </c>
      <c r="O77" s="154">
        <v>3</v>
      </c>
      <c r="P77" s="154">
        <v>9</v>
      </c>
      <c r="Q77" s="154">
        <v>0</v>
      </c>
      <c r="R77" s="154">
        <v>0</v>
      </c>
      <c r="S77" s="154">
        <v>0</v>
      </c>
      <c r="T77" s="154">
        <v>0</v>
      </c>
      <c r="U77" s="154">
        <v>0</v>
      </c>
      <c r="V77" s="154">
        <v>0</v>
      </c>
      <c r="W77" s="6">
        <v>0</v>
      </c>
      <c r="X77" s="147">
        <f t="shared" si="13"/>
        <v>25</v>
      </c>
    </row>
    <row r="78" spans="1:24" ht="15" customHeight="1">
      <c r="A78" s="157"/>
      <c r="B78" s="158" t="s">
        <v>66</v>
      </c>
      <c r="C78" s="151">
        <f t="shared" si="11"/>
        <v>7</v>
      </c>
      <c r="D78" s="154">
        <f t="shared" si="12"/>
        <v>1</v>
      </c>
      <c r="E78" s="154">
        <v>1</v>
      </c>
      <c r="F78" s="154">
        <v>0</v>
      </c>
      <c r="G78" s="154">
        <v>0</v>
      </c>
      <c r="H78" s="154">
        <v>0</v>
      </c>
      <c r="I78" s="154">
        <v>0</v>
      </c>
      <c r="J78" s="152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2</v>
      </c>
      <c r="P78" s="154">
        <v>4</v>
      </c>
      <c r="Q78" s="154">
        <v>0</v>
      </c>
      <c r="R78" s="154">
        <v>0</v>
      </c>
      <c r="S78" s="154">
        <v>0</v>
      </c>
      <c r="T78" s="154">
        <v>0</v>
      </c>
      <c r="U78" s="154">
        <v>0</v>
      </c>
      <c r="V78" s="154">
        <v>0</v>
      </c>
      <c r="W78" s="147">
        <f>ROUND(D78/C78*100,1)</f>
        <v>14.3</v>
      </c>
      <c r="X78" s="147">
        <f t="shared" si="13"/>
        <v>28.6</v>
      </c>
    </row>
    <row r="79" spans="1:24" ht="15" customHeight="1">
      <c r="A79" s="157"/>
      <c r="B79" s="158" t="s">
        <v>67</v>
      </c>
      <c r="C79" s="151">
        <f t="shared" si="11"/>
        <v>0</v>
      </c>
      <c r="D79" s="154">
        <f t="shared" si="12"/>
        <v>0</v>
      </c>
      <c r="E79" s="154">
        <v>0</v>
      </c>
      <c r="F79" s="154">
        <v>0</v>
      </c>
      <c r="G79" s="154">
        <v>0</v>
      </c>
      <c r="H79" s="154">
        <v>0</v>
      </c>
      <c r="I79" s="154">
        <v>0</v>
      </c>
      <c r="J79" s="152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54">
        <v>0</v>
      </c>
      <c r="Q79" s="154">
        <v>0</v>
      </c>
      <c r="R79" s="154">
        <v>0</v>
      </c>
      <c r="S79" s="154">
        <v>0</v>
      </c>
      <c r="T79" s="154">
        <v>0</v>
      </c>
      <c r="U79" s="154">
        <v>0</v>
      </c>
      <c r="V79" s="154">
        <v>0</v>
      </c>
      <c r="W79" s="6">
        <v>0</v>
      </c>
      <c r="X79" s="6">
        <v>0</v>
      </c>
    </row>
    <row r="80" spans="1:24" ht="15" customHeight="1">
      <c r="A80" s="157"/>
      <c r="B80" s="158" t="s">
        <v>68</v>
      </c>
      <c r="C80" s="151">
        <f t="shared" si="11"/>
        <v>15</v>
      </c>
      <c r="D80" s="154">
        <f t="shared" si="12"/>
        <v>0</v>
      </c>
      <c r="E80" s="154">
        <v>0</v>
      </c>
      <c r="F80" s="154">
        <v>0</v>
      </c>
      <c r="G80" s="154">
        <v>0</v>
      </c>
      <c r="H80" s="154">
        <v>0</v>
      </c>
      <c r="I80" s="154">
        <v>0</v>
      </c>
      <c r="J80" s="152">
        <v>0</v>
      </c>
      <c r="K80" s="154">
        <v>0</v>
      </c>
      <c r="L80" s="154">
        <v>0</v>
      </c>
      <c r="M80" s="154">
        <v>0</v>
      </c>
      <c r="N80" s="154">
        <v>0</v>
      </c>
      <c r="O80" s="154">
        <v>4</v>
      </c>
      <c r="P80" s="154">
        <v>11</v>
      </c>
      <c r="Q80" s="154">
        <v>0</v>
      </c>
      <c r="R80" s="154">
        <v>0</v>
      </c>
      <c r="S80" s="154">
        <v>0</v>
      </c>
      <c r="T80" s="154">
        <v>0</v>
      </c>
      <c r="U80" s="154">
        <v>0</v>
      </c>
      <c r="V80" s="154">
        <v>0</v>
      </c>
      <c r="W80" s="6">
        <v>0</v>
      </c>
      <c r="X80" s="147">
        <f>ROUND((O80+R80)/C80*100,1)</f>
        <v>26.7</v>
      </c>
    </row>
    <row r="81" spans="1:24" ht="15" customHeight="1">
      <c r="A81" s="159"/>
      <c r="B81" s="160" t="s">
        <v>87</v>
      </c>
      <c r="C81" s="168">
        <f t="shared" si="11"/>
        <v>9</v>
      </c>
      <c r="D81" s="162">
        <f t="shared" si="12"/>
        <v>0</v>
      </c>
      <c r="E81" s="162">
        <v>0</v>
      </c>
      <c r="F81" s="162">
        <v>0</v>
      </c>
      <c r="G81" s="162">
        <v>0</v>
      </c>
      <c r="H81" s="162">
        <v>0</v>
      </c>
      <c r="I81" s="162">
        <v>0</v>
      </c>
      <c r="J81" s="163">
        <v>0</v>
      </c>
      <c r="K81" s="162">
        <v>0</v>
      </c>
      <c r="L81" s="162">
        <v>0</v>
      </c>
      <c r="M81" s="162">
        <v>0</v>
      </c>
      <c r="N81" s="162">
        <v>0</v>
      </c>
      <c r="O81" s="162">
        <v>9</v>
      </c>
      <c r="P81" s="162">
        <v>0</v>
      </c>
      <c r="Q81" s="162">
        <v>0</v>
      </c>
      <c r="R81" s="162">
        <v>0</v>
      </c>
      <c r="S81" s="162">
        <v>0</v>
      </c>
      <c r="T81" s="162">
        <v>0</v>
      </c>
      <c r="U81" s="162">
        <v>0</v>
      </c>
      <c r="V81" s="162">
        <v>0</v>
      </c>
      <c r="W81" s="78">
        <v>0</v>
      </c>
      <c r="X81" s="80">
        <f>ROUND((O81+R81)/C81*100,1)</f>
        <v>100</v>
      </c>
    </row>
    <row r="82" spans="1:24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147"/>
      <c r="X82" s="147"/>
    </row>
  </sheetData>
  <mergeCells count="48">
    <mergeCell ref="A1:Q1"/>
    <mergeCell ref="A3:B6"/>
    <mergeCell ref="H4:H6"/>
    <mergeCell ref="C3:C6"/>
    <mergeCell ref="X3:X6"/>
    <mergeCell ref="D4:D6"/>
    <mergeCell ref="M5:M6"/>
    <mergeCell ref="L5:L6"/>
    <mergeCell ref="Q3:Q6"/>
    <mergeCell ref="W3:W6"/>
    <mergeCell ref="N3:N6"/>
    <mergeCell ref="O3:O6"/>
    <mergeCell ref="P3:P6"/>
    <mergeCell ref="R3:V5"/>
    <mergeCell ref="K3:K6"/>
    <mergeCell ref="L3:M4"/>
    <mergeCell ref="I4:I6"/>
    <mergeCell ref="J4:J6"/>
    <mergeCell ref="D3:J3"/>
    <mergeCell ref="E4:E6"/>
    <mergeCell ref="F4:F6"/>
    <mergeCell ref="G4:G6"/>
    <mergeCell ref="A9:B9"/>
    <mergeCell ref="A8:B8"/>
    <mergeCell ref="A47:Q47"/>
    <mergeCell ref="A49:B52"/>
    <mergeCell ref="C49:C52"/>
    <mergeCell ref="D49:J49"/>
    <mergeCell ref="K49:K52"/>
    <mergeCell ref="L49:M50"/>
    <mergeCell ref="N49:N52"/>
    <mergeCell ref="O49:O52"/>
    <mergeCell ref="P49:P52"/>
    <mergeCell ref="Q49:Q52"/>
    <mergeCell ref="R49:V51"/>
    <mergeCell ref="W49:W52"/>
    <mergeCell ref="X49:X52"/>
    <mergeCell ref="D50:D52"/>
    <mergeCell ref="E50:E52"/>
    <mergeCell ref="F50:F52"/>
    <mergeCell ref="G50:G52"/>
    <mergeCell ref="H50:H52"/>
    <mergeCell ref="I50:I52"/>
    <mergeCell ref="J50:J52"/>
    <mergeCell ref="L51:L52"/>
    <mergeCell ref="M51:M52"/>
    <mergeCell ref="A54:B54"/>
    <mergeCell ref="A55:B5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6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2006-02-17T01:30:56Z</cp:lastPrinted>
  <dcterms:created xsi:type="dcterms:W3CDTF">2006-02-17T01:19:46Z</dcterms:created>
  <dcterms:modified xsi:type="dcterms:W3CDTF">2007-02-21T05:13:59Z</dcterms:modified>
  <cp:category/>
  <cp:version/>
  <cp:contentType/>
  <cp:contentStatus/>
</cp:coreProperties>
</file>