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firstSheet="11" activeTab="11"/>
  </bookViews>
  <sheets>
    <sheet name="学校数" sheetId="1" r:id="rId1"/>
    <sheet name="生徒数，入学状況" sheetId="2" r:id="rId2"/>
    <sheet name="生徒数，入学状況（全日公立）" sheetId="3" r:id="rId3"/>
    <sheet name="生徒数，入学状況（定時公立）" sheetId="4" r:id="rId4"/>
    <sheet name="教員数" sheetId="5" r:id="rId5"/>
    <sheet name="教員数（全日公立）" sheetId="6" r:id="rId6"/>
    <sheet name="教員数（定時公立）" sheetId="7" r:id="rId7"/>
    <sheet name="職員数" sheetId="8" r:id="rId8"/>
    <sheet name="職員数（全日公立）" sheetId="9" r:id="rId9"/>
    <sheet name="職員数（定時公立）" sheetId="10" r:id="rId10"/>
    <sheet name="単独・総合別学校数，学科別生徒数" sheetId="11" r:id="rId11"/>
    <sheet name="外国人生徒・帰国子女数，学科別入学状況，兼務教員数" sheetId="12" r:id="rId12"/>
  </sheets>
  <externalReferences>
    <externalReference r:id="rId15"/>
  </externalReferences>
  <definedNames>
    <definedName name="_1NEN" localSheetId="11">'[1]第３表'!$F$1:$F$104</definedName>
    <definedName name="_1NEN" localSheetId="4">'教員数'!$F$1:$F$77</definedName>
    <definedName name="_1NEN" localSheetId="5">'教員数（全日公立）'!$F$1:$F$75</definedName>
    <definedName name="_1NEN" localSheetId="6">'教員数（定時公立）'!$F$1:$F$75</definedName>
    <definedName name="_1NEN" localSheetId="7">'職員数'!#REF!</definedName>
    <definedName name="_1NEN" localSheetId="8">'職員数（全日公立）'!#REF!</definedName>
    <definedName name="_1NEN" localSheetId="9">'職員数（定時公立）'!#REF!</definedName>
    <definedName name="_1NEN" localSheetId="1">'生徒数，入学状況'!$F$1:$F$77</definedName>
    <definedName name="_1NEN" localSheetId="2">'生徒数，入学状況（全日公立）'!$F$1:$F$75</definedName>
    <definedName name="_1NEN" localSheetId="3">'生徒数，入学状況（定時公立）'!$F$1:$F$75</definedName>
    <definedName name="_1NEN" localSheetId="10">'[1]第３表'!$F$1:$F$104</definedName>
    <definedName name="_1NEN">#REF!</definedName>
    <definedName name="_Regression_Int" localSheetId="11" hidden="1">1</definedName>
    <definedName name="_Regression_Int" localSheetId="0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10" hidden="1">1</definedName>
    <definedName name="_xlnm.Print_Area" localSheetId="11">'外国人生徒・帰国子女数，学科別入学状況，兼務教員数'!$A$1:$AA$66</definedName>
    <definedName name="_xlnm.Print_Area" localSheetId="0">'学校数'!$A$1:$Y$75</definedName>
    <definedName name="_xlnm.Print_Area" localSheetId="4">'教員数'!$A$1:$AH$78</definedName>
    <definedName name="_xlnm.Print_Area" localSheetId="5">'教員数（全日公立）'!$A$1:$AH$76</definedName>
    <definedName name="_xlnm.Print_Area" localSheetId="6">'教員数（定時公立）'!$A$1:$AH$76</definedName>
    <definedName name="_xlnm.Print_Area" localSheetId="7">'職員数'!$A$1:$Y$77</definedName>
    <definedName name="_xlnm.Print_Area" localSheetId="8">'職員数（全日公立）'!$A$1:$Y$75</definedName>
    <definedName name="_xlnm.Print_Area" localSheetId="9">'職員数（定時公立）'!$A$1:$Y$75</definedName>
    <definedName name="_xlnm.Print_Area" localSheetId="1">'生徒数，入学状況'!$A$1:$AE$78</definedName>
    <definedName name="_xlnm.Print_Area" localSheetId="2">'生徒数，入学状況（全日公立）'!$A$1:$AB$76</definedName>
    <definedName name="_xlnm.Print_Area" localSheetId="3">'生徒数，入学状況（定時公立）'!$A$1:$AE$76</definedName>
    <definedName name="_xlnm.Print_Area" localSheetId="10">'単独・総合別学校数，学科別生徒数'!$A$1:$X$54</definedName>
    <definedName name="Print_Area_MI" localSheetId="11">'外国人生徒・帰国子女数，学科別入学状況，兼務教員数'!$A$21:$U$43</definedName>
    <definedName name="Print_Area_MI" localSheetId="0">'学校数'!$B$7:$S$73</definedName>
    <definedName name="Print_Area_MI" localSheetId="4">'教員数'!$A$8:$W$77</definedName>
    <definedName name="Print_Area_MI" localSheetId="5">'教員数（全日公立）'!$A$8:$W$75</definedName>
    <definedName name="Print_Area_MI" localSheetId="6">'教員数（定時公立）'!$A$8:$W$75</definedName>
    <definedName name="Print_Area_MI" localSheetId="7">'職員数'!$A$7:$W$76</definedName>
    <definedName name="Print_Area_MI" localSheetId="8">'職員数（全日公立）'!$A$7:$W$74</definedName>
    <definedName name="Print_Area_MI" localSheetId="9">'職員数（定時公立）'!$A$7:$W$74</definedName>
    <definedName name="Print_Area_MI" localSheetId="1">'生徒数，入学状況'!$A$8:$X$77</definedName>
    <definedName name="Print_Area_MI" localSheetId="2">'生徒数，入学状況（全日公立）'!$A$8:$U$75</definedName>
    <definedName name="Print_Area_MI" localSheetId="3">'生徒数，入学状況（定時公立）'!$A$8:$X$75</definedName>
    <definedName name="Print_Area_MI" localSheetId="10">'単独・総合別学校数，学科別生徒数'!$A$34:$R$55</definedName>
    <definedName name="Print_Area_MI">#REF!</definedName>
    <definedName name="_xlnm.Print_Titles" localSheetId="0">'学校数'!$1:$7</definedName>
    <definedName name="_xlnm.Print_Titles" localSheetId="4">'教員数'!$1:$8</definedName>
    <definedName name="_xlnm.Print_Titles" localSheetId="5">'教員数（全日公立）'!$1:$8</definedName>
    <definedName name="_xlnm.Print_Titles" localSheetId="6">'教員数（定時公立）'!$1:$8</definedName>
    <definedName name="_xlnm.Print_Titles" localSheetId="7">'職員数'!$1:$7</definedName>
    <definedName name="_xlnm.Print_Titles" localSheetId="8">'職員数（全日公立）'!$1:$7</definedName>
    <definedName name="_xlnm.Print_Titles" localSheetId="9">'職員数（定時公立）'!$1:$7</definedName>
    <definedName name="_xlnm.Print_Titles" localSheetId="1">'生徒数，入学状況'!$1:$8</definedName>
    <definedName name="_xlnm.Print_Titles" localSheetId="2">'生徒数，入学状況（全日公立）'!$1:$8</definedName>
    <definedName name="_xlnm.Print_Titles" localSheetId="3">'生徒数，入学状況（定時公立）'!$1:$8</definedName>
    <definedName name="Print_Titles_MI" localSheetId="11">'[1]第２表'!$2:$8</definedName>
    <definedName name="Print_Titles_MI" localSheetId="4">'教員数'!$1:$8</definedName>
    <definedName name="Print_Titles_MI" localSheetId="5">'教員数（全日公立）'!$1:$8</definedName>
    <definedName name="Print_Titles_MI" localSheetId="6">'教員数（定時公立）'!$1:$8</definedName>
    <definedName name="Print_Titles_MI" localSheetId="7">'職員数'!$1:$7</definedName>
    <definedName name="Print_Titles_MI" localSheetId="8">'職員数（全日公立）'!$1:$7</definedName>
    <definedName name="Print_Titles_MI" localSheetId="9">'職員数（定時公立）'!$1:$7</definedName>
    <definedName name="Print_Titles_MI" localSheetId="1">'生徒数，入学状況'!$1:$8</definedName>
    <definedName name="Print_Titles_MI" localSheetId="2">'生徒数，入学状況（全日公立）'!$1:$8</definedName>
    <definedName name="Print_Titles_MI" localSheetId="3">'生徒数，入学状況（定時公立）'!$1:$8</definedName>
    <definedName name="Print_Titles_MI" localSheetId="10">'[1]第２表'!$2:$8</definedName>
    <definedName name="Print_Titles_MI">'学校数'!$1:$7</definedName>
  </definedNames>
  <calcPr fullCalcOnLoad="1"/>
</workbook>
</file>

<file path=xl/sharedStrings.xml><?xml version="1.0" encoding="utf-8"?>
<sst xmlns="http://schemas.openxmlformats.org/spreadsheetml/2006/main" count="1787" uniqueCount="278">
  <si>
    <t>(単位：人)</t>
  </si>
  <si>
    <t>その他</t>
  </si>
  <si>
    <t>男</t>
  </si>
  <si>
    <t>女</t>
  </si>
  <si>
    <t>計</t>
  </si>
  <si>
    <t>教諭</t>
  </si>
  <si>
    <t>助教諭</t>
  </si>
  <si>
    <t>区    分</t>
  </si>
  <si>
    <t>１学年</t>
  </si>
  <si>
    <t>２学年</t>
  </si>
  <si>
    <t>３学年</t>
  </si>
  <si>
    <t>(単位：校)</t>
  </si>
  <si>
    <t>私  立</t>
  </si>
  <si>
    <t>１   学    年</t>
  </si>
  <si>
    <t>２    学    年</t>
  </si>
  <si>
    <t>３    学    年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</si>
  <si>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</si>
  <si>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</si>
  <si>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</si>
  <si>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</si>
  <si>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</si>
  <si>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</si>
  <si>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</si>
  <si>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</si>
  <si>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</si>
  <si>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</si>
  <si>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</si>
  <si>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</si>
  <si>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</si>
  <si>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</si>
  <si>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</si>
  <si>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</si>
  <si>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</si>
  <si>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</si>
  <si>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</si>
  <si>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</si>
  <si>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</si>
  <si>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</si>
  <si>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</si>
  <si>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</si>
  <si>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</si>
  <si>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</si>
  <si>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</si>
  <si>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</si>
  <si>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</si>
  <si>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</si>
  <si>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</si>
  <si>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</si>
  <si>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</si>
  <si>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</si>
  <si>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</si>
  <si>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</si>
  <si>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</si>
  <si>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</si>
  <si>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</si>
  <si>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</si>
  <si>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</si>
  <si>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</si>
  <si>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市（区）立</t>
  </si>
  <si>
    <t>私立</t>
  </si>
  <si>
    <t>登米市</t>
  </si>
  <si>
    <t>栗原市</t>
  </si>
  <si>
    <t>東松島市</t>
  </si>
  <si>
    <t>１学年</t>
  </si>
  <si>
    <t>２学年</t>
  </si>
  <si>
    <t>３学年</t>
  </si>
  <si>
    <t xml:space="preserve">   区分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</si>
  <si>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</si>
  <si>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</si>
  <si>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</si>
  <si>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</si>
  <si>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</si>
  <si>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</si>
  <si>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</si>
  <si>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</si>
  <si>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養護職員</t>
  </si>
  <si>
    <t>用務員</t>
  </si>
  <si>
    <t>警備員・その他</t>
  </si>
  <si>
    <t>登米市</t>
  </si>
  <si>
    <t>栗原市</t>
  </si>
  <si>
    <t>東松島市</t>
  </si>
  <si>
    <t>吏員相当者</t>
  </si>
  <si>
    <t>吏員相当者に準ずる者</t>
  </si>
  <si>
    <t>兼務者</t>
  </si>
  <si>
    <t>全日制</t>
  </si>
  <si>
    <t>定時制</t>
  </si>
  <si>
    <t>併置</t>
  </si>
  <si>
    <t>都道府県立</t>
  </si>
  <si>
    <t xml:space="preserve">   区分</t>
  </si>
  <si>
    <t>単　　　　 　独 　　　　　校</t>
  </si>
  <si>
    <t>総   合   校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</si>
  <si>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</si>
  <si>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</si>
  <si>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</si>
  <si>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</si>
  <si>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</si>
  <si>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</si>
  <si>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</si>
  <si>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</si>
  <si>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</si>
  <si>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</si>
  <si>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</t>
  </si>
  <si>
    <t>職　業</t>
  </si>
  <si>
    <t>普通と</t>
  </si>
  <si>
    <t>普通</t>
  </si>
  <si>
    <t>普、職</t>
  </si>
  <si>
    <t>職業１</t>
  </si>
  <si>
    <t>職業２</t>
  </si>
  <si>
    <t>区  分</t>
  </si>
  <si>
    <t>農業</t>
  </si>
  <si>
    <t>工業</t>
  </si>
  <si>
    <t>商業</t>
  </si>
  <si>
    <t>水産</t>
  </si>
  <si>
    <t>職業1</t>
  </si>
  <si>
    <t>2以上</t>
  </si>
  <si>
    <t>以上と</t>
  </si>
  <si>
    <t>職業１</t>
  </si>
  <si>
    <t>２以上</t>
  </si>
  <si>
    <t>総　合</t>
  </si>
  <si>
    <t>総  合</t>
  </si>
  <si>
    <t>全 日 制</t>
  </si>
  <si>
    <t>普　通</t>
  </si>
  <si>
    <t>農　業</t>
  </si>
  <si>
    <t>定 時 制</t>
  </si>
  <si>
    <t>工　業</t>
  </si>
  <si>
    <t>併    置</t>
  </si>
  <si>
    <t>商　業</t>
  </si>
  <si>
    <t>水　産</t>
  </si>
  <si>
    <t>家　庭</t>
  </si>
  <si>
    <t>全日制</t>
  </si>
  <si>
    <t>看　護</t>
  </si>
  <si>
    <t>定時制</t>
  </si>
  <si>
    <t>併  置</t>
  </si>
  <si>
    <t>総　合</t>
  </si>
  <si>
    <t>４    学    年</t>
  </si>
  <si>
    <t>専攻科</t>
  </si>
  <si>
    <t>別科</t>
  </si>
  <si>
    <t>(つづき）</t>
  </si>
  <si>
    <t>&lt;高等学校&gt;（計）</t>
  </si>
  <si>
    <t>４学年</t>
  </si>
  <si>
    <t>情　報</t>
  </si>
  <si>
    <t>福　祉</t>
  </si>
  <si>
    <t>入学志願者</t>
  </si>
  <si>
    <t>入学志願者</t>
  </si>
  <si>
    <t>入学者</t>
  </si>
  <si>
    <t>入学者</t>
  </si>
  <si>
    <t>&lt;高等学校&gt;（公私計）</t>
  </si>
  <si>
    <t>４学年</t>
  </si>
  <si>
    <t>実習助手</t>
  </si>
  <si>
    <t>技術職員</t>
  </si>
  <si>
    <t>その他</t>
  </si>
  <si>
    <t>　計</t>
  </si>
  <si>
    <t>養護</t>
  </si>
  <si>
    <t xml:space="preserve"> 校  長</t>
  </si>
  <si>
    <t xml:space="preserve"> 教  頭</t>
  </si>
  <si>
    <t xml:space="preserve">  教    諭</t>
  </si>
  <si>
    <t xml:space="preserve"> 助教諭</t>
  </si>
  <si>
    <t xml:space="preserve"> 講  師</t>
  </si>
  <si>
    <t>うち分校（再掲）</t>
  </si>
  <si>
    <t>第２６表　　　市　町　村　別　学　校　数</t>
  </si>
  <si>
    <t>&lt;高等学校&gt;</t>
  </si>
  <si>
    <t>&lt;高等学校&gt;（全日制・公立）</t>
  </si>
  <si>
    <t>&lt;高等学校&gt;（定時制・公立）</t>
  </si>
  <si>
    <t>&lt;高等学校&gt;（全日制・公立）</t>
  </si>
  <si>
    <t>&lt;高等学校&gt;（定時制・公立）</t>
  </si>
  <si>
    <t>塩竈市</t>
  </si>
  <si>
    <t>塩竈市</t>
  </si>
  <si>
    <t xml:space="preserve"> 平成17年度</t>
  </si>
  <si>
    <t>本　　　　　科</t>
  </si>
  <si>
    <t>（注）　帰国子女数は前年度間中に帰国した生徒の数</t>
  </si>
  <si>
    <t>外国人
生徒数</t>
  </si>
  <si>
    <t>平成17年度</t>
  </si>
  <si>
    <t xml:space="preserve"> 公   立</t>
  </si>
  <si>
    <t xml:space="preserve"> 私   立</t>
  </si>
  <si>
    <t>男</t>
  </si>
  <si>
    <t>女</t>
  </si>
  <si>
    <t>生　　　　　徒　　　　　数</t>
  </si>
  <si>
    <t>入学定員</t>
  </si>
  <si>
    <t>入　学　状　況　（　本　科　）</t>
  </si>
  <si>
    <t>第２７表　　市　町　村　別　学  年  別  生　徒  数　及　び　本　科　入　学　状　況　（　３　－　１　）</t>
  </si>
  <si>
    <t>第２７表　　市　町　村　別　学  年  別  生　徒  数　及　び　本　科　入　学　状　況　（　３　－　２　）</t>
  </si>
  <si>
    <t xml:space="preserve">第２８表　　　市　町　村　別　職　名　別　教　員　数　（３－１） </t>
  </si>
  <si>
    <t>第２８表　　　市　町　村　別　職　名　別　教　員　数　（３－２）</t>
  </si>
  <si>
    <t xml:space="preserve">第２８表　　　市　町　村　別　職　名　別　教　員　数　（３－３） </t>
  </si>
  <si>
    <t>第２９表　　　市　町　村　別　職　員　数　（　本　務　者　）（３－１）</t>
  </si>
  <si>
    <t>第２９表　　　市　町　村　別　職　員　数　（　本　務　者　）（３－２）</t>
  </si>
  <si>
    <t>第２９表　　　市　町　村　別　職　員　数　（　本　務　者　）（３－３）</t>
  </si>
  <si>
    <t>　　第３１表　　　学　科　別　学　年　別　生　徒　数　（本　科）</t>
  </si>
  <si>
    <t>第３２表　　外　国　人　生　徒　数　・　帰　国　子　女　数</t>
  </si>
  <si>
    <t>　　第３３表　　　学　科　別　入　学　状　況　（　本　科　）</t>
  </si>
  <si>
    <t>第３４表　　職　名　別　教　員　数　（　兼　務　者　）</t>
  </si>
  <si>
    <t xml:space="preserve"> &lt;高等学校&gt;</t>
  </si>
  <si>
    <t>第２７表　　市　町　村　別　学  年  別  生　徒  数　及　び　本　科　入　学　状　況　（　３　－　３　）</t>
  </si>
  <si>
    <t>公　　　　　　立</t>
  </si>
  <si>
    <t>本　　　　　務　　　　　者</t>
  </si>
  <si>
    <t xml:space="preserve">   区分</t>
  </si>
  <si>
    <t>全　　日　　制</t>
  </si>
  <si>
    <t>定　　時　　制</t>
  </si>
  <si>
    <t>私　　　　　　立</t>
  </si>
  <si>
    <t>帰 国 子 女 数 （前年度間）</t>
  </si>
  <si>
    <t>市町村名</t>
  </si>
  <si>
    <t>&lt;高等学校&gt;</t>
  </si>
  <si>
    <t>(つづき）</t>
  </si>
  <si>
    <t xml:space="preserve"> (単位：人 )</t>
  </si>
  <si>
    <t>大崎市</t>
  </si>
  <si>
    <t>美里町</t>
  </si>
  <si>
    <t>本吉町</t>
  </si>
  <si>
    <t>南三陸町</t>
  </si>
  <si>
    <t xml:space="preserve"> 平成18年度</t>
  </si>
  <si>
    <t>平成18年度</t>
  </si>
  <si>
    <t xml:space="preserve"> </t>
  </si>
  <si>
    <t>（つづき）</t>
  </si>
  <si>
    <t xml:space="preserve">   (単位：校)</t>
  </si>
  <si>
    <t xml:space="preserve">   区分</t>
  </si>
  <si>
    <t>市町村名</t>
  </si>
  <si>
    <t xml:space="preserve">   市町村名</t>
  </si>
  <si>
    <t xml:space="preserve">  </t>
  </si>
  <si>
    <t>平成17年度</t>
  </si>
  <si>
    <t>平成18年度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</si>
  <si>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</si>
  <si>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</si>
  <si>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</si>
  <si>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</si>
  <si>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</si>
  <si>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</si>
  <si>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</si>
  <si>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</si>
  <si>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</si>
  <si>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</si>
  <si>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</si>
  <si>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</si>
  <si>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市町村名</t>
  </si>
  <si>
    <t xml:space="preserve">  </t>
  </si>
  <si>
    <t>平成17年度　</t>
  </si>
  <si>
    <t>平成17年度</t>
  </si>
  <si>
    <t>平成18年度　　</t>
  </si>
  <si>
    <t>平成18年度</t>
  </si>
  <si>
    <t>市 部 計</t>
  </si>
  <si>
    <t>仙台市計</t>
  </si>
  <si>
    <t xml:space="preserve"> </t>
  </si>
  <si>
    <t xml:space="preserve">   区分</t>
  </si>
  <si>
    <t>市町村名</t>
  </si>
  <si>
    <t xml:space="preserve">  </t>
  </si>
  <si>
    <t>平成17年度　</t>
  </si>
  <si>
    <t>平成17年度</t>
  </si>
  <si>
    <t>平成18年度　　</t>
  </si>
  <si>
    <t>平成18年度</t>
  </si>
  <si>
    <t>市 部 計</t>
  </si>
  <si>
    <t>仙台市計</t>
  </si>
  <si>
    <t>市町村名</t>
  </si>
  <si>
    <t xml:space="preserve">  </t>
  </si>
  <si>
    <t>平成17年度　</t>
  </si>
  <si>
    <t>平成17年度</t>
  </si>
  <si>
    <t>平成18年度　　</t>
  </si>
  <si>
    <t>平成18年度</t>
  </si>
  <si>
    <t>…</t>
  </si>
  <si>
    <t>市 部 計</t>
  </si>
  <si>
    <t>仙台市計</t>
  </si>
  <si>
    <t>第３０表　　　単　独　・　総　合　別　学　校　数</t>
  </si>
  <si>
    <t>&lt;高等学校&gt;</t>
  </si>
  <si>
    <t>（つづき）</t>
  </si>
  <si>
    <t>普通と</t>
  </si>
  <si>
    <t>　</t>
  </si>
  <si>
    <t>職業</t>
  </si>
  <si>
    <t>のみ</t>
  </si>
  <si>
    <t>と</t>
  </si>
  <si>
    <t>と総合</t>
  </si>
  <si>
    <t>２学年</t>
  </si>
  <si>
    <t>３学年</t>
  </si>
  <si>
    <t xml:space="preserve"> (単位：人 )</t>
  </si>
  <si>
    <t>平成17年度</t>
  </si>
  <si>
    <t>平成18年度</t>
  </si>
  <si>
    <t>322-03-02.05</t>
  </si>
  <si>
    <t>322-03-03--.06</t>
  </si>
  <si>
    <t>322-04-02.05</t>
  </si>
  <si>
    <t>&lt;高等学校&gt;</t>
  </si>
  <si>
    <t>(つづき）</t>
  </si>
  <si>
    <t>区 分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</si>
</sst>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&quot;\&quot;#,##0;[Red]&quot;\&quot;#,##0"/>
    <numFmt numFmtId="199" formatCode="&quot;\&quot;#,##0.0;[Red]&quot;\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0.0_);[Red]\(0.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</numFmts>
  <fonts count="19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明朝"/>
      <family val="1"/>
    </font>
    <font>
      <sz val="10"/>
      <name val="書院細明朝体"/>
      <family val="1"/>
    </font>
    <font>
      <sz val="14"/>
      <name val="書院細明朝体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書院細明朝体"/>
      <family val="1"/>
    </font>
    <font>
      <sz val="10"/>
      <name val="Terminal"/>
      <family val="0"/>
    </font>
    <font>
      <sz val="8"/>
      <name val="書院細明朝体"/>
      <family val="1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176" fontId="9" fillId="0" borderId="0" xfId="22" applyNumberFormat="1" applyFont="1">
      <alignment/>
      <protection/>
    </xf>
    <xf numFmtId="176" fontId="9" fillId="0" borderId="0" xfId="22" applyNumberFormat="1" applyFont="1" applyBorder="1">
      <alignment/>
      <protection/>
    </xf>
    <xf numFmtId="176" fontId="9" fillId="0" borderId="0" xfId="22" applyNumberFormat="1" applyFont="1" applyBorder="1" applyProtection="1">
      <alignment/>
      <protection locked="0"/>
    </xf>
    <xf numFmtId="176" fontId="10" fillId="0" borderId="1" xfId="21" applyNumberFormat="1" applyFont="1" applyBorder="1" applyAlignment="1" applyProtection="1">
      <alignment horizontal="center" vertical="center"/>
      <protection/>
    </xf>
    <xf numFmtId="176" fontId="10" fillId="0" borderId="2" xfId="21" applyNumberFormat="1" applyFont="1" applyBorder="1" applyAlignment="1" applyProtection="1">
      <alignment horizontal="center" vertical="center"/>
      <protection/>
    </xf>
    <xf numFmtId="176" fontId="10" fillId="0" borderId="3" xfId="21" applyNumberFormat="1" applyFont="1" applyBorder="1" applyAlignment="1" applyProtection="1">
      <alignment horizontal="center" vertical="center"/>
      <protection/>
    </xf>
    <xf numFmtId="176" fontId="10" fillId="0" borderId="4" xfId="21" applyNumberFormat="1" applyFont="1" applyBorder="1" applyAlignment="1" applyProtection="1">
      <alignment horizontal="center" vertical="center"/>
      <protection/>
    </xf>
    <xf numFmtId="176" fontId="10" fillId="0" borderId="5" xfId="21" applyNumberFormat="1" applyFont="1" applyBorder="1" applyAlignment="1" applyProtection="1">
      <alignment horizontal="center"/>
      <protection/>
    </xf>
    <xf numFmtId="176" fontId="10" fillId="0" borderId="6" xfId="21" applyNumberFormat="1" applyFont="1" applyBorder="1" applyAlignment="1" applyProtection="1">
      <alignment horizontal="center"/>
      <protection/>
    </xf>
    <xf numFmtId="176" fontId="10" fillId="0" borderId="7" xfId="21" applyNumberFormat="1" applyFont="1" applyBorder="1" applyAlignment="1">
      <alignment horizontal="center" vertical="center"/>
      <protection/>
    </xf>
    <xf numFmtId="176" fontId="10" fillId="0" borderId="5" xfId="21" applyNumberFormat="1" applyFont="1" applyBorder="1" applyAlignment="1">
      <alignment horizontal="center" vertical="center"/>
      <protection/>
    </xf>
    <xf numFmtId="176" fontId="10" fillId="0" borderId="6" xfId="21" applyNumberFormat="1" applyFont="1" applyBorder="1" applyAlignment="1">
      <alignment horizontal="center" vertical="center"/>
      <protection/>
    </xf>
    <xf numFmtId="176" fontId="10" fillId="0" borderId="8" xfId="21" applyNumberFormat="1" applyFont="1" applyBorder="1" applyAlignment="1" applyProtection="1">
      <alignment horizontal="center"/>
      <protection/>
    </xf>
    <xf numFmtId="176" fontId="10" fillId="0" borderId="3" xfId="21" applyNumberFormat="1" applyFont="1" applyBorder="1" applyAlignment="1" applyProtection="1">
      <alignment horizontal="center"/>
      <protection/>
    </xf>
    <xf numFmtId="176" fontId="10" fillId="0" borderId="9" xfId="21" applyNumberFormat="1" applyFont="1" applyBorder="1" applyAlignment="1" applyProtection="1">
      <alignment horizontal="center" vertical="center"/>
      <protection/>
    </xf>
    <xf numFmtId="176" fontId="10" fillId="0" borderId="8" xfId="21" applyNumberFormat="1" applyFont="1" applyBorder="1" applyAlignment="1" applyProtection="1">
      <alignment horizontal="center" vertical="center"/>
      <protection/>
    </xf>
    <xf numFmtId="176" fontId="10" fillId="0" borderId="0" xfId="21" applyNumberFormat="1" applyFont="1" applyAlignment="1">
      <alignment horizontal="center"/>
      <protection/>
    </xf>
    <xf numFmtId="176" fontId="9" fillId="0" borderId="0" xfId="21" applyNumberFormat="1" applyFont="1" applyAlignment="1">
      <alignment horizontal="centerContinuous"/>
      <protection/>
    </xf>
    <xf numFmtId="176" fontId="9" fillId="0" borderId="0" xfId="21" applyNumberFormat="1" applyFont="1">
      <alignment/>
      <protection/>
    </xf>
    <xf numFmtId="176" fontId="9" fillId="0" borderId="0" xfId="21" applyNumberFormat="1" applyFont="1" applyBorder="1">
      <alignment/>
      <protection/>
    </xf>
    <xf numFmtId="176" fontId="10" fillId="0" borderId="3" xfId="21" applyNumberFormat="1" applyFont="1" applyBorder="1" applyAlignment="1" applyProtection="1">
      <alignment horizontal="left"/>
      <protection locked="0"/>
    </xf>
    <xf numFmtId="176" fontId="9" fillId="0" borderId="3" xfId="21" applyNumberFormat="1" applyFont="1" applyBorder="1">
      <alignment/>
      <protection/>
    </xf>
    <xf numFmtId="37" fontId="11" fillId="0" borderId="3" xfId="21" applyFont="1" applyBorder="1">
      <alignment/>
      <protection/>
    </xf>
    <xf numFmtId="176" fontId="10" fillId="0" borderId="3" xfId="21" applyNumberFormat="1" applyFont="1" applyBorder="1">
      <alignment/>
      <protection/>
    </xf>
    <xf numFmtId="176" fontId="10" fillId="0" borderId="3" xfId="21" applyNumberFormat="1" applyFont="1" applyBorder="1" applyAlignment="1">
      <alignment horizontal="left"/>
      <protection/>
    </xf>
    <xf numFmtId="176" fontId="10" fillId="0" borderId="3" xfId="21" applyNumberFormat="1" applyFont="1" applyBorder="1" applyAlignment="1" applyProtection="1">
      <alignment horizontal="right"/>
      <protection/>
    </xf>
    <xf numFmtId="176" fontId="10" fillId="0" borderId="0" xfId="21" applyNumberFormat="1" applyFont="1" applyBorder="1" applyAlignment="1" applyProtection="1">
      <alignment horizontal="left"/>
      <protection/>
    </xf>
    <xf numFmtId="176" fontId="10" fillId="0" borderId="10" xfId="21" applyNumberFormat="1" applyFont="1" applyBorder="1" applyAlignment="1" applyProtection="1">
      <alignment horizontal="center"/>
      <protection/>
    </xf>
    <xf numFmtId="176" fontId="10" fillId="0" borderId="9" xfId="21" applyNumberFormat="1" applyFont="1" applyBorder="1" applyAlignment="1" applyProtection="1">
      <alignment horizontal="left"/>
      <protection/>
    </xf>
    <xf numFmtId="176" fontId="10" fillId="0" borderId="7" xfId="21" applyNumberFormat="1" applyFont="1" applyBorder="1" applyAlignment="1" applyProtection="1">
      <alignment horizontal="center"/>
      <protection/>
    </xf>
    <xf numFmtId="176" fontId="10" fillId="0" borderId="3" xfId="21" applyNumberFormat="1" applyFont="1" applyBorder="1" applyAlignment="1" applyProtection="1">
      <alignment horizontal="center"/>
      <protection/>
    </xf>
    <xf numFmtId="176" fontId="10" fillId="0" borderId="11" xfId="21" applyNumberFormat="1" applyFont="1" applyBorder="1" applyAlignment="1" applyProtection="1">
      <alignment horizontal="left"/>
      <protection/>
    </xf>
    <xf numFmtId="176" fontId="10" fillId="0" borderId="3" xfId="21" applyNumberFormat="1" applyFont="1" applyBorder="1" applyAlignment="1" applyProtection="1">
      <alignment horizontal="left"/>
      <protection/>
    </xf>
    <xf numFmtId="176" fontId="10" fillId="0" borderId="2" xfId="21" applyNumberFormat="1" applyFont="1" applyBorder="1" applyAlignment="1" applyProtection="1">
      <alignment horizontal="center"/>
      <protection/>
    </xf>
    <xf numFmtId="176" fontId="10" fillId="0" borderId="0" xfId="21" applyNumberFormat="1" applyFont="1" applyBorder="1">
      <alignment/>
      <protection/>
    </xf>
    <xf numFmtId="176" fontId="10" fillId="0" borderId="11" xfId="21" applyNumberFormat="1" applyFont="1" applyBorder="1">
      <alignment/>
      <protection/>
    </xf>
    <xf numFmtId="176" fontId="12" fillId="0" borderId="0" xfId="21" applyNumberFormat="1" applyFont="1">
      <alignment/>
      <protection/>
    </xf>
    <xf numFmtId="176" fontId="12" fillId="0" borderId="0" xfId="21" applyNumberFormat="1" applyFont="1" applyBorder="1" applyAlignment="1" applyProtection="1">
      <alignment horizontal="center"/>
      <protection/>
    </xf>
    <xf numFmtId="176" fontId="12" fillId="0" borderId="11" xfId="21" applyNumberFormat="1" applyFont="1" applyBorder="1" applyAlignment="1" applyProtection="1">
      <alignment horizontal="right"/>
      <protection/>
    </xf>
    <xf numFmtId="176" fontId="12" fillId="0" borderId="0" xfId="21" applyNumberFormat="1" applyFont="1" applyBorder="1" applyAlignment="1" applyProtection="1">
      <alignment horizontal="right"/>
      <protection/>
    </xf>
    <xf numFmtId="176" fontId="12" fillId="0" borderId="11" xfId="21" applyNumberFormat="1" applyFont="1" applyBorder="1" applyAlignment="1" applyProtection="1">
      <alignment horizontal="center"/>
      <protection/>
    </xf>
    <xf numFmtId="176" fontId="12" fillId="0" borderId="0" xfId="21" applyNumberFormat="1" applyFont="1" applyBorder="1">
      <alignment/>
      <protection/>
    </xf>
    <xf numFmtId="176" fontId="10" fillId="0" borderId="0" xfId="21" applyNumberFormat="1" applyFont="1" applyBorder="1" applyAlignment="1" applyProtection="1">
      <alignment horizontal="center"/>
      <protection/>
    </xf>
    <xf numFmtId="176" fontId="10" fillId="0" borderId="11" xfId="21" applyNumberFormat="1" applyFont="1" applyBorder="1" applyAlignment="1" applyProtection="1">
      <alignment horizontal="right"/>
      <protection/>
    </xf>
    <xf numFmtId="176" fontId="10" fillId="0" borderId="0" xfId="21" applyNumberFormat="1" applyFont="1" applyBorder="1" applyAlignment="1" applyProtection="1">
      <alignment horizontal="right"/>
      <protection/>
    </xf>
    <xf numFmtId="37" fontId="13" fillId="0" borderId="12" xfId="21" applyFont="1" applyBorder="1" applyAlignment="1">
      <alignment/>
      <protection/>
    </xf>
    <xf numFmtId="0" fontId="13" fillId="0" borderId="12" xfId="0" applyFont="1" applyBorder="1" applyAlignment="1">
      <alignment horizontal="left"/>
    </xf>
    <xf numFmtId="49" fontId="10" fillId="0" borderId="0" xfId="21" applyNumberFormat="1" applyFont="1" applyBorder="1" applyAlignment="1" applyProtection="1">
      <alignment horizontal="right"/>
      <protection/>
    </xf>
    <xf numFmtId="176" fontId="10" fillId="0" borderId="11" xfId="21" applyNumberFormat="1" applyFont="1" applyBorder="1" applyAlignment="1" applyProtection="1">
      <alignment horizontal="center"/>
      <protection/>
    </xf>
    <xf numFmtId="176" fontId="9" fillId="0" borderId="11" xfId="21" applyNumberFormat="1" applyFont="1" applyBorder="1">
      <alignment/>
      <protection/>
    </xf>
    <xf numFmtId="176" fontId="12" fillId="0" borderId="0" xfId="21" applyNumberFormat="1" applyFont="1" applyAlignment="1">
      <alignment vertical="center"/>
      <protection/>
    </xf>
    <xf numFmtId="176" fontId="12" fillId="0" borderId="0" xfId="21" applyNumberFormat="1" applyFont="1" applyBorder="1" applyAlignment="1" applyProtection="1">
      <alignment horizontal="distributed" vertical="center"/>
      <protection/>
    </xf>
    <xf numFmtId="176" fontId="12" fillId="0" borderId="0" xfId="21" applyNumberFormat="1" applyFont="1" applyBorder="1" applyAlignment="1" applyProtection="1">
      <alignment horizontal="right" vertical="center"/>
      <protection/>
    </xf>
    <xf numFmtId="176" fontId="12" fillId="0" borderId="11" xfId="21" applyNumberFormat="1" applyFont="1" applyBorder="1" applyAlignment="1" applyProtection="1">
      <alignment horizontal="distributed" vertical="center"/>
      <protection/>
    </xf>
    <xf numFmtId="176" fontId="12" fillId="0" borderId="0" xfId="21" applyNumberFormat="1" applyFont="1" applyBorder="1" applyAlignment="1">
      <alignment vertical="center"/>
      <protection/>
    </xf>
    <xf numFmtId="176" fontId="9" fillId="0" borderId="0" xfId="21" applyNumberFormat="1" applyFont="1" applyAlignment="1">
      <alignment horizontal="right"/>
      <protection/>
    </xf>
    <xf numFmtId="176" fontId="10" fillId="0" borderId="0" xfId="21" applyNumberFormat="1" applyFont="1" applyBorder="1" applyAlignment="1" applyProtection="1">
      <alignment horizontal="right"/>
      <protection locked="0"/>
    </xf>
    <xf numFmtId="176" fontId="10" fillId="0" borderId="0" xfId="21" applyNumberFormat="1" applyFont="1" applyBorder="1" applyAlignment="1" applyProtection="1">
      <alignment horizontal="distributed"/>
      <protection/>
    </xf>
    <xf numFmtId="176" fontId="10" fillId="0" borderId="11" xfId="21" applyNumberFormat="1" applyFont="1" applyBorder="1" applyAlignment="1" applyProtection="1">
      <alignment horizontal="distributed"/>
      <protection/>
    </xf>
    <xf numFmtId="176" fontId="12" fillId="0" borderId="0" xfId="21" applyNumberFormat="1" applyFont="1" applyBorder="1" applyAlignment="1" applyProtection="1">
      <alignment horizontal="right"/>
      <protection locked="0"/>
    </xf>
    <xf numFmtId="176" fontId="9" fillId="0" borderId="0" xfId="21" applyNumberFormat="1" applyFont="1" applyBorder="1" applyAlignment="1">
      <alignment horizontal="right"/>
      <protection/>
    </xf>
    <xf numFmtId="176" fontId="9" fillId="0" borderId="0" xfId="21" applyNumberFormat="1" applyFont="1" applyBorder="1" applyAlignment="1">
      <alignment horizontal="left"/>
      <protection/>
    </xf>
    <xf numFmtId="176" fontId="10" fillId="0" borderId="12" xfId="21" applyNumberFormat="1" applyFont="1" applyBorder="1" applyAlignment="1" applyProtection="1">
      <alignment horizontal="distributed"/>
      <protection/>
    </xf>
    <xf numFmtId="176" fontId="9" fillId="0" borderId="4" xfId="21" applyNumberFormat="1" applyFont="1" applyBorder="1">
      <alignment/>
      <protection/>
    </xf>
    <xf numFmtId="176" fontId="12" fillId="0" borderId="0" xfId="21" applyNumberFormat="1" applyFont="1" applyBorder="1" applyAlignment="1" applyProtection="1">
      <alignment horizontal="left"/>
      <protection/>
    </xf>
    <xf numFmtId="176" fontId="9" fillId="0" borderId="2" xfId="21" applyNumberFormat="1" applyFont="1" applyBorder="1">
      <alignment/>
      <protection/>
    </xf>
    <xf numFmtId="176" fontId="9" fillId="0" borderId="0" xfId="21" applyNumberFormat="1" applyFont="1" applyBorder="1" applyProtection="1">
      <alignment/>
      <protection locked="0"/>
    </xf>
    <xf numFmtId="176" fontId="10" fillId="0" borderId="0" xfId="22" applyNumberFormat="1" applyFont="1" applyAlignment="1" applyProtection="1">
      <alignment horizontal="center"/>
      <protection/>
    </xf>
    <xf numFmtId="176" fontId="10" fillId="0" borderId="0" xfId="22" applyNumberFormat="1" applyFont="1" applyAlignment="1">
      <alignment horizontal="centerContinuous"/>
      <protection/>
    </xf>
    <xf numFmtId="176" fontId="10" fillId="0" borderId="0" xfId="22" applyNumberFormat="1" applyFont="1" applyBorder="1" applyAlignment="1" applyProtection="1">
      <alignment horizontal="left"/>
      <protection/>
    </xf>
    <xf numFmtId="176" fontId="10" fillId="0" borderId="3" xfId="22" applyNumberFormat="1" applyFont="1" applyBorder="1">
      <alignment/>
      <protection/>
    </xf>
    <xf numFmtId="176" fontId="9" fillId="0" borderId="3" xfId="22" applyNumberFormat="1" applyFont="1" applyBorder="1">
      <alignment/>
      <protection/>
    </xf>
    <xf numFmtId="176" fontId="10" fillId="0" borderId="0" xfId="22" applyNumberFormat="1" applyFont="1" applyBorder="1">
      <alignment/>
      <protection/>
    </xf>
    <xf numFmtId="176" fontId="10" fillId="0" borderId="3" xfId="22" applyNumberFormat="1" applyFont="1" applyBorder="1" applyAlignment="1" applyProtection="1">
      <alignment horizontal="right"/>
      <protection/>
    </xf>
    <xf numFmtId="176" fontId="9" fillId="0" borderId="8" xfId="22" applyNumberFormat="1" applyFont="1" applyBorder="1">
      <alignment/>
      <protection/>
    </xf>
    <xf numFmtId="176" fontId="10" fillId="0" borderId="1" xfId="22" applyNumberFormat="1" applyFont="1" applyBorder="1" applyAlignment="1" applyProtection="1">
      <alignment horizontal="left"/>
      <protection/>
    </xf>
    <xf numFmtId="176" fontId="10" fillId="0" borderId="9" xfId="22" applyNumberFormat="1" applyFont="1" applyBorder="1" applyAlignment="1" applyProtection="1">
      <alignment horizontal="left"/>
      <protection/>
    </xf>
    <xf numFmtId="176" fontId="10" fillId="0" borderId="12" xfId="22" applyNumberFormat="1" applyFont="1" applyBorder="1">
      <alignment/>
      <protection/>
    </xf>
    <xf numFmtId="176" fontId="10" fillId="0" borderId="2" xfId="22" applyNumberFormat="1" applyFont="1" applyBorder="1">
      <alignment/>
      <protection/>
    </xf>
    <xf numFmtId="176" fontId="10" fillId="0" borderId="3" xfId="22" applyNumberFormat="1" applyFont="1" applyBorder="1" applyAlignment="1" applyProtection="1">
      <alignment horizontal="center"/>
      <protection/>
    </xf>
    <xf numFmtId="176" fontId="10" fillId="0" borderId="11" xfId="22" applyNumberFormat="1" applyFont="1" applyBorder="1">
      <alignment/>
      <protection/>
    </xf>
    <xf numFmtId="176" fontId="10" fillId="0" borderId="12" xfId="22" applyNumberFormat="1" applyFont="1" applyBorder="1" applyAlignment="1" applyProtection="1">
      <alignment horizontal="left"/>
      <protection/>
    </xf>
    <xf numFmtId="0" fontId="13" fillId="0" borderId="12" xfId="0" applyFont="1" applyBorder="1" applyAlignment="1">
      <alignment/>
    </xf>
    <xf numFmtId="176" fontId="10" fillId="0" borderId="7" xfId="22" applyNumberFormat="1" applyFont="1" applyBorder="1" applyAlignment="1" applyProtection="1">
      <alignment horizontal="center"/>
      <protection/>
    </xf>
    <xf numFmtId="176" fontId="10" fillId="0" borderId="11" xfId="22" applyNumberFormat="1" applyFont="1" applyBorder="1" applyAlignment="1" applyProtection="1">
      <alignment horizontal="left"/>
      <protection/>
    </xf>
    <xf numFmtId="176" fontId="10" fillId="0" borderId="4" xfId="22" applyNumberFormat="1" applyFont="1" applyBorder="1" applyAlignment="1" applyProtection="1">
      <alignment horizontal="left"/>
      <protection/>
    </xf>
    <xf numFmtId="176" fontId="10" fillId="0" borderId="2" xfId="22" applyNumberFormat="1" applyFont="1" applyBorder="1" applyAlignment="1" applyProtection="1">
      <alignment horizontal="center"/>
      <protection/>
    </xf>
    <xf numFmtId="176" fontId="10" fillId="0" borderId="13" xfId="22" applyNumberFormat="1" applyFont="1" applyBorder="1" applyAlignment="1" applyProtection="1">
      <alignment horizontal="center"/>
      <protection/>
    </xf>
    <xf numFmtId="176" fontId="9" fillId="0" borderId="2" xfId="22" applyNumberFormat="1" applyFont="1" applyBorder="1">
      <alignment/>
      <protection/>
    </xf>
    <xf numFmtId="176" fontId="10" fillId="0" borderId="9" xfId="21" applyNumberFormat="1" applyFont="1" applyBorder="1">
      <alignment/>
      <protection/>
    </xf>
    <xf numFmtId="176" fontId="9" fillId="0" borderId="8" xfId="21" applyNumberFormat="1" applyFont="1" applyBorder="1">
      <alignment/>
      <protection/>
    </xf>
    <xf numFmtId="176" fontId="14" fillId="0" borderId="11" xfId="22" applyNumberFormat="1" applyFont="1" applyBorder="1" applyProtection="1">
      <alignment/>
      <protection/>
    </xf>
    <xf numFmtId="176" fontId="14" fillId="0" borderId="0" xfId="22" applyNumberFormat="1" applyFont="1" applyBorder="1" applyProtection="1">
      <alignment/>
      <protection/>
    </xf>
    <xf numFmtId="176" fontId="12" fillId="0" borderId="0" xfId="22" applyNumberFormat="1" applyFont="1">
      <alignment/>
      <protection/>
    </xf>
    <xf numFmtId="176" fontId="15" fillId="0" borderId="11" xfId="22" applyNumberFormat="1" applyFont="1" applyBorder="1">
      <alignment/>
      <protection/>
    </xf>
    <xf numFmtId="176" fontId="15" fillId="0" borderId="0" xfId="22" applyNumberFormat="1" applyFont="1" applyBorder="1">
      <alignment/>
      <protection/>
    </xf>
    <xf numFmtId="176" fontId="10" fillId="0" borderId="12" xfId="22" applyNumberFormat="1" applyFont="1" applyBorder="1" applyAlignment="1" applyProtection="1">
      <alignment horizontal="center"/>
      <protection/>
    </xf>
    <xf numFmtId="176" fontId="15" fillId="0" borderId="11" xfId="22" applyNumberFormat="1" applyFont="1" applyBorder="1" applyProtection="1">
      <alignment/>
      <protection/>
    </xf>
    <xf numFmtId="176" fontId="15" fillId="0" borderId="0" xfId="22" applyNumberFormat="1" applyFont="1" applyBorder="1" applyProtection="1">
      <alignment/>
      <protection/>
    </xf>
    <xf numFmtId="176" fontId="15" fillId="0" borderId="0" xfId="22" applyNumberFormat="1" applyFont="1" applyBorder="1" applyProtection="1">
      <alignment/>
      <protection locked="0"/>
    </xf>
    <xf numFmtId="176" fontId="9" fillId="0" borderId="12" xfId="22" applyNumberFormat="1" applyFont="1" applyBorder="1">
      <alignment/>
      <protection/>
    </xf>
    <xf numFmtId="176" fontId="10" fillId="0" borderId="0" xfId="22" applyNumberFormat="1" applyFont="1">
      <alignment/>
      <protection/>
    </xf>
    <xf numFmtId="176" fontId="14" fillId="0" borderId="11" xfId="22" applyNumberFormat="1" applyFont="1" applyBorder="1" applyAlignment="1" applyProtection="1">
      <alignment vertical="center"/>
      <protection/>
    </xf>
    <xf numFmtId="176" fontId="14" fillId="0" borderId="0" xfId="22" applyNumberFormat="1" applyFont="1" applyBorder="1" applyAlignment="1" applyProtection="1">
      <alignment vertical="center"/>
      <protection/>
    </xf>
    <xf numFmtId="176" fontId="12" fillId="0" borderId="0" xfId="22" applyNumberFormat="1" applyFont="1" applyAlignment="1">
      <alignment vertical="center"/>
      <protection/>
    </xf>
    <xf numFmtId="176" fontId="12" fillId="0" borderId="12" xfId="21" applyNumberFormat="1" applyFont="1" applyBorder="1" applyAlignment="1" applyProtection="1">
      <alignment horizontal="distributed" vertical="center"/>
      <protection/>
    </xf>
    <xf numFmtId="176" fontId="10" fillId="0" borderId="12" xfId="21" applyNumberFormat="1" applyFont="1" applyBorder="1" applyAlignment="1" applyProtection="1">
      <alignment horizontal="right"/>
      <protection/>
    </xf>
    <xf numFmtId="176" fontId="15" fillId="0" borderId="11" xfId="22" applyNumberFormat="1" applyFont="1" applyBorder="1" applyAlignment="1" applyProtection="1">
      <alignment vertical="center"/>
      <protection/>
    </xf>
    <xf numFmtId="176" fontId="15" fillId="0" borderId="0" xfId="22" applyNumberFormat="1" applyFont="1" applyBorder="1" applyAlignment="1" applyProtection="1">
      <alignment vertical="center"/>
      <protection/>
    </xf>
    <xf numFmtId="176" fontId="14" fillId="0" borderId="0" xfId="22" applyNumberFormat="1" applyFont="1" applyBorder="1" applyProtection="1">
      <alignment/>
      <protection locked="0"/>
    </xf>
    <xf numFmtId="176" fontId="12" fillId="0" borderId="0" xfId="22" applyNumberFormat="1" applyFont="1" applyBorder="1" applyAlignment="1">
      <alignment vertical="center"/>
      <protection/>
    </xf>
    <xf numFmtId="176" fontId="9" fillId="0" borderId="4" xfId="22" applyNumberFormat="1" applyFont="1" applyBorder="1">
      <alignment/>
      <protection/>
    </xf>
    <xf numFmtId="176" fontId="10" fillId="0" borderId="10" xfId="21" applyNumberFormat="1" applyFont="1" applyBorder="1" applyAlignment="1" applyProtection="1">
      <alignment horizontal="center"/>
      <protection/>
    </xf>
    <xf numFmtId="176" fontId="10" fillId="0" borderId="7" xfId="21" applyNumberFormat="1" applyFont="1" applyBorder="1" applyAlignment="1">
      <alignment horizontal="center"/>
      <protection/>
    </xf>
    <xf numFmtId="176" fontId="10" fillId="0" borderId="5" xfId="21" applyNumberFormat="1" applyFont="1" applyBorder="1" applyAlignment="1">
      <alignment horizontal="center"/>
      <protection/>
    </xf>
    <xf numFmtId="176" fontId="10" fillId="0" borderId="6" xfId="21" applyNumberFormat="1" applyFont="1" applyBorder="1" applyAlignment="1">
      <alignment horizontal="center"/>
      <protection/>
    </xf>
    <xf numFmtId="176" fontId="12" fillId="0" borderId="11" xfId="21" applyNumberFormat="1" applyFont="1" applyBorder="1" applyAlignment="1" applyProtection="1">
      <alignment horizontal="right" vertical="center"/>
      <protection/>
    </xf>
    <xf numFmtId="37" fontId="12" fillId="0" borderId="0" xfId="21" applyFont="1" applyBorder="1" applyAlignment="1">
      <alignment horizontal="right" vertical="center"/>
      <protection/>
    </xf>
    <xf numFmtId="176" fontId="12" fillId="0" borderId="11" xfId="21" applyNumberFormat="1" applyFont="1" applyBorder="1" applyAlignment="1" applyProtection="1">
      <alignment horizontal="right"/>
      <protection/>
    </xf>
    <xf numFmtId="37" fontId="13" fillId="0" borderId="0" xfId="21" applyFont="1" applyBorder="1" applyAlignment="1">
      <alignment horizontal="right"/>
      <protection/>
    </xf>
    <xf numFmtId="0" fontId="13" fillId="0" borderId="0" xfId="0" applyFont="1" applyBorder="1" applyAlignment="1">
      <alignment horizontal="right"/>
    </xf>
    <xf numFmtId="176" fontId="12" fillId="0" borderId="11" xfId="21" applyNumberFormat="1" applyFont="1" applyBorder="1" applyAlignment="1">
      <alignment horizontal="right" vertical="center"/>
      <protection/>
    </xf>
    <xf numFmtId="0" fontId="13" fillId="0" borderId="0" xfId="0" applyFont="1" applyBorder="1" applyAlignment="1">
      <alignment horizontal="right" vertical="center"/>
    </xf>
    <xf numFmtId="176" fontId="12" fillId="0" borderId="0" xfId="21" applyNumberFormat="1" applyFont="1" applyBorder="1" applyAlignment="1" applyProtection="1">
      <alignment horizontal="left" vertical="center"/>
      <protection/>
    </xf>
    <xf numFmtId="37" fontId="12" fillId="0" borderId="12" xfId="21" applyFont="1" applyBorder="1" applyAlignment="1">
      <alignment horizontal="left" vertical="center"/>
      <protection/>
    </xf>
    <xf numFmtId="176" fontId="10" fillId="0" borderId="0" xfId="21" applyNumberFormat="1" applyFont="1" applyAlignment="1">
      <alignment horizontal="center"/>
      <protection/>
    </xf>
    <xf numFmtId="176" fontId="12" fillId="0" borderId="0" xfId="21" applyNumberFormat="1" applyFont="1" applyBorder="1" applyAlignment="1" applyProtection="1">
      <alignment vertical="center"/>
      <protection/>
    </xf>
    <xf numFmtId="176" fontId="10" fillId="0" borderId="14" xfId="22" applyNumberFormat="1" applyFont="1" applyBorder="1" applyAlignment="1" applyProtection="1">
      <alignment horizontal="center" vertical="center"/>
      <protection/>
    </xf>
    <xf numFmtId="176" fontId="10" fillId="0" borderId="13" xfId="22" applyNumberFormat="1" applyFont="1" applyBorder="1" applyAlignment="1" applyProtection="1">
      <alignment horizontal="center" vertical="center"/>
      <protection/>
    </xf>
    <xf numFmtId="176" fontId="10" fillId="0" borderId="7" xfId="22" applyNumberFormat="1" applyFont="1" applyBorder="1" applyAlignment="1">
      <alignment horizontal="center"/>
      <protection/>
    </xf>
    <xf numFmtId="176" fontId="10" fillId="0" borderId="5" xfId="22" applyNumberFormat="1" applyFont="1" applyBorder="1" applyAlignment="1">
      <alignment horizontal="center"/>
      <protection/>
    </xf>
    <xf numFmtId="176" fontId="10" fillId="0" borderId="6" xfId="22" applyNumberFormat="1" applyFont="1" applyBorder="1" applyAlignment="1">
      <alignment horizontal="center"/>
      <protection/>
    </xf>
    <xf numFmtId="176" fontId="10" fillId="0" borderId="7" xfId="22" applyNumberFormat="1" applyFont="1" applyBorder="1" applyAlignment="1" applyProtection="1">
      <alignment horizontal="center"/>
      <protection/>
    </xf>
    <xf numFmtId="176" fontId="10" fillId="0" borderId="5" xfId="22" applyNumberFormat="1" applyFont="1" applyBorder="1" applyAlignment="1" applyProtection="1">
      <alignment horizontal="center"/>
      <protection/>
    </xf>
    <xf numFmtId="176" fontId="10" fillId="0" borderId="6" xfId="22" applyNumberFormat="1" applyFont="1" applyBorder="1" applyAlignment="1" applyProtection="1">
      <alignment horizontal="center"/>
      <protection/>
    </xf>
    <xf numFmtId="176" fontId="10" fillId="0" borderId="9" xfId="22" applyNumberFormat="1" applyFont="1" applyBorder="1" applyAlignment="1">
      <alignment horizontal="center" vertical="center"/>
      <protection/>
    </xf>
    <xf numFmtId="176" fontId="10" fillId="0" borderId="8" xfId="22" applyNumberFormat="1" applyFont="1" applyBorder="1" applyAlignment="1">
      <alignment horizontal="center" vertical="center"/>
      <protection/>
    </xf>
    <xf numFmtId="176" fontId="10" fillId="0" borderId="1" xfId="22" applyNumberFormat="1" applyFont="1" applyBorder="1" applyAlignment="1">
      <alignment horizontal="center" vertical="center"/>
      <protection/>
    </xf>
    <xf numFmtId="176" fontId="10" fillId="0" borderId="2" xfId="22" applyNumberFormat="1" applyFont="1" applyBorder="1" applyAlignment="1">
      <alignment horizontal="center" vertical="center"/>
      <protection/>
    </xf>
    <xf numFmtId="176" fontId="10" fillId="0" borderId="3" xfId="22" applyNumberFormat="1" applyFont="1" applyBorder="1" applyAlignment="1">
      <alignment horizontal="center" vertical="center"/>
      <protection/>
    </xf>
    <xf numFmtId="176" fontId="10" fillId="0" borderId="4" xfId="22" applyNumberFormat="1" applyFont="1" applyBorder="1" applyAlignment="1">
      <alignment horizontal="center" vertical="center"/>
      <protection/>
    </xf>
    <xf numFmtId="176" fontId="12" fillId="0" borderId="12" xfId="21" applyNumberFormat="1" applyFont="1" applyBorder="1" applyAlignment="1" applyProtection="1">
      <alignment horizontal="left" vertical="center"/>
      <protection/>
    </xf>
    <xf numFmtId="176" fontId="12" fillId="0" borderId="0" xfId="21" applyNumberFormat="1" applyFont="1" applyBorder="1" applyAlignment="1" applyProtection="1">
      <alignment horizontal="right" vertical="center"/>
      <protection/>
    </xf>
    <xf numFmtId="176" fontId="10" fillId="0" borderId="0" xfId="22" applyNumberFormat="1" applyFont="1" applyAlignment="1" applyProtection="1">
      <alignment horizontal="center"/>
      <protection/>
    </xf>
    <xf numFmtId="176" fontId="12" fillId="0" borderId="0" xfId="21" applyNumberFormat="1" applyFont="1" applyBorder="1" applyAlignment="1">
      <alignment horizontal="right" vertical="center"/>
      <protection/>
    </xf>
    <xf numFmtId="176" fontId="12" fillId="0" borderId="12" xfId="21" applyNumberFormat="1" applyFont="1" applyBorder="1" applyAlignment="1" applyProtection="1">
      <alignment vertical="center"/>
      <protection/>
    </xf>
    <xf numFmtId="176" fontId="10" fillId="0" borderId="15" xfId="22" applyNumberFormat="1" applyFont="1" applyBorder="1" applyAlignment="1" applyProtection="1">
      <alignment horizontal="center" vertical="center"/>
      <protection/>
    </xf>
    <xf numFmtId="176" fontId="10" fillId="0" borderId="9" xfId="22" applyNumberFormat="1" applyFont="1" applyBorder="1" applyAlignment="1" applyProtection="1">
      <alignment horizontal="center" vertical="center"/>
      <protection/>
    </xf>
    <xf numFmtId="176" fontId="10" fillId="0" borderId="1" xfId="22" applyNumberFormat="1" applyFont="1" applyBorder="1" applyAlignment="1" applyProtection="1">
      <alignment horizontal="center" vertical="center"/>
      <protection/>
    </xf>
    <xf numFmtId="176" fontId="10" fillId="0" borderId="2" xfId="22" applyNumberFormat="1" applyFont="1" applyBorder="1" applyAlignment="1" applyProtection="1">
      <alignment horizontal="center" vertical="center"/>
      <protection/>
    </xf>
    <xf numFmtId="176" fontId="10" fillId="0" borderId="4" xfId="22" applyNumberFormat="1" applyFont="1" applyBorder="1" applyAlignment="1" applyProtection="1">
      <alignment horizontal="center" vertical="center"/>
      <protection/>
    </xf>
    <xf numFmtId="176" fontId="9" fillId="0" borderId="0" xfId="21" applyNumberFormat="1" applyFont="1" applyBorder="1" applyAlignment="1" applyProtection="1">
      <alignment/>
      <protection locked="0"/>
    </xf>
    <xf numFmtId="176" fontId="10" fillId="0" borderId="3" xfId="21" applyNumberFormat="1" applyFont="1" applyBorder="1" applyProtection="1">
      <alignment/>
      <protection locked="0"/>
    </xf>
    <xf numFmtId="176" fontId="10" fillId="0" borderId="0" xfId="21" applyNumberFormat="1" applyFont="1" applyBorder="1" applyProtection="1">
      <alignment/>
      <protection locked="0"/>
    </xf>
    <xf numFmtId="176" fontId="9" fillId="0" borderId="0" xfId="21" applyNumberFormat="1" applyFont="1" applyProtection="1">
      <alignment/>
      <protection locked="0"/>
    </xf>
    <xf numFmtId="176" fontId="10" fillId="0" borderId="3" xfId="22" applyNumberFormat="1" applyFont="1" applyBorder="1" applyProtection="1">
      <alignment/>
      <protection locked="0"/>
    </xf>
    <xf numFmtId="176" fontId="10" fillId="0" borderId="0" xfId="22" applyNumberFormat="1" applyFont="1" applyBorder="1" applyProtection="1">
      <alignment/>
      <protection locked="0"/>
    </xf>
    <xf numFmtId="176" fontId="10" fillId="0" borderId="12" xfId="22" applyNumberFormat="1" applyFont="1" applyBorder="1" applyAlignment="1" applyProtection="1">
      <alignment horizontal="left"/>
      <protection locked="0"/>
    </xf>
    <xf numFmtId="176" fontId="15" fillId="0" borderId="11" xfId="22" applyNumberFormat="1" applyFont="1" applyBorder="1" applyProtection="1">
      <alignment/>
      <protection locked="0"/>
    </xf>
    <xf numFmtId="176" fontId="12" fillId="0" borderId="0" xfId="22" applyNumberFormat="1" applyFont="1" applyBorder="1" applyProtection="1">
      <alignment/>
      <protection locked="0"/>
    </xf>
    <xf numFmtId="176" fontId="12" fillId="0" borderId="12" xfId="22" applyNumberFormat="1" applyFont="1" applyBorder="1" applyAlignment="1" applyProtection="1">
      <alignment horizontal="left"/>
      <protection locked="0"/>
    </xf>
    <xf numFmtId="176" fontId="9" fillId="0" borderId="0" xfId="22" applyNumberFormat="1" applyFont="1" applyProtection="1">
      <alignment/>
      <protection locked="0"/>
    </xf>
    <xf numFmtId="176" fontId="10" fillId="0" borderId="2" xfId="22" applyNumberFormat="1" applyFont="1" applyBorder="1" applyAlignment="1">
      <alignment horizontal="center"/>
      <protection/>
    </xf>
    <xf numFmtId="176" fontId="10" fillId="0" borderId="3" xfId="22" applyNumberFormat="1" applyFont="1" applyBorder="1" applyAlignment="1">
      <alignment horizontal="center"/>
      <protection/>
    </xf>
    <xf numFmtId="176" fontId="10" fillId="0" borderId="4" xfId="22" applyNumberFormat="1" applyFont="1" applyBorder="1" applyAlignment="1">
      <alignment horizontal="center"/>
      <protection/>
    </xf>
    <xf numFmtId="176" fontId="10" fillId="0" borderId="11" xfId="22" applyNumberFormat="1" applyFont="1" applyBorder="1" applyAlignment="1">
      <alignment horizontal="center" vertical="center"/>
      <protection/>
    </xf>
    <xf numFmtId="176" fontId="10" fillId="0" borderId="0" xfId="22" applyNumberFormat="1" applyFont="1" applyBorder="1" applyAlignment="1">
      <alignment horizontal="center" vertical="center"/>
      <protection/>
    </xf>
    <xf numFmtId="176" fontId="10" fillId="0" borderId="12" xfId="22" applyNumberFormat="1" applyFont="1" applyBorder="1" applyAlignment="1">
      <alignment horizontal="center" vertical="center"/>
      <protection/>
    </xf>
    <xf numFmtId="176" fontId="10" fillId="0" borderId="9" xfId="22" applyNumberFormat="1" applyFont="1" applyBorder="1" applyAlignment="1" applyProtection="1">
      <alignment horizontal="center"/>
      <protection/>
    </xf>
    <xf numFmtId="176" fontId="10" fillId="0" borderId="8" xfId="22" applyNumberFormat="1" applyFont="1" applyBorder="1" applyAlignment="1" applyProtection="1">
      <alignment horizontal="center"/>
      <protection/>
    </xf>
    <xf numFmtId="176" fontId="10" fillId="0" borderId="1" xfId="22" applyNumberFormat="1" applyFont="1" applyBorder="1" applyAlignment="1" applyProtection="1">
      <alignment horizontal="center"/>
      <protection/>
    </xf>
    <xf numFmtId="176" fontId="10" fillId="0" borderId="2" xfId="22" applyNumberFormat="1" applyFont="1" applyBorder="1" applyAlignment="1" applyProtection="1">
      <alignment horizontal="center"/>
      <protection/>
    </xf>
    <xf numFmtId="176" fontId="10" fillId="0" borderId="3" xfId="22" applyNumberFormat="1" applyFont="1" applyBorder="1" applyAlignment="1" applyProtection="1">
      <alignment horizontal="center"/>
      <protection/>
    </xf>
    <xf numFmtId="176" fontId="10" fillId="0" borderId="4" xfId="22" applyNumberFormat="1" applyFont="1" applyBorder="1" applyAlignment="1" applyProtection="1">
      <alignment horizontal="center"/>
      <protection/>
    </xf>
    <xf numFmtId="176" fontId="10" fillId="0" borderId="14" xfId="22" applyNumberFormat="1" applyFont="1" applyBorder="1">
      <alignment/>
      <protection/>
    </xf>
    <xf numFmtId="176" fontId="15" fillId="0" borderId="0" xfId="22" applyNumberFormat="1" applyFont="1" applyBorder="1" applyAlignment="1" applyProtection="1">
      <alignment horizontal="right"/>
      <protection locked="0"/>
    </xf>
    <xf numFmtId="176" fontId="12" fillId="0" borderId="11" xfId="22" applyNumberFormat="1" applyFont="1" applyBorder="1" applyProtection="1">
      <alignment/>
      <protection/>
    </xf>
    <xf numFmtId="176" fontId="12" fillId="0" borderId="0" xfId="22" applyNumberFormat="1" applyFont="1" applyBorder="1" applyProtection="1">
      <alignment/>
      <protection/>
    </xf>
    <xf numFmtId="176" fontId="10" fillId="0" borderId="0" xfId="22" applyNumberFormat="1" applyFont="1" applyBorder="1" applyAlignment="1" applyProtection="1">
      <alignment horizontal="right"/>
      <protection/>
    </xf>
    <xf numFmtId="176" fontId="10" fillId="0" borderId="9" xfId="22" applyNumberFormat="1" applyFont="1" applyBorder="1">
      <alignment/>
      <protection/>
    </xf>
    <xf numFmtId="176" fontId="10" fillId="0" borderId="10" xfId="22" applyNumberFormat="1" applyFont="1" applyBorder="1" applyAlignment="1" applyProtection="1">
      <alignment horizontal="center"/>
      <protection/>
    </xf>
    <xf numFmtId="178" fontId="10" fillId="0" borderId="0" xfId="25" applyNumberFormat="1" applyFont="1" applyAlignment="1" applyProtection="1">
      <alignment horizontal="center" vertical="center"/>
      <protection/>
    </xf>
    <xf numFmtId="178" fontId="10" fillId="0" borderId="0" xfId="25" applyNumberFormat="1" applyFont="1" applyAlignment="1" applyProtection="1">
      <alignment horizontal="center" vertical="center"/>
      <protection/>
    </xf>
    <xf numFmtId="178" fontId="10" fillId="0" borderId="0" xfId="25" applyNumberFormat="1" applyFont="1" applyAlignment="1">
      <alignment horizontal="centerContinuous" vertical="center"/>
      <protection/>
    </xf>
    <xf numFmtId="178" fontId="10" fillId="0" borderId="0" xfId="25" applyNumberFormat="1" applyFont="1" applyAlignment="1">
      <alignment vertical="center"/>
      <protection/>
    </xf>
    <xf numFmtId="178" fontId="9" fillId="0" borderId="0" xfId="26" applyNumberFormat="1" applyFont="1" applyAlignment="1">
      <alignment vertical="center"/>
      <protection/>
    </xf>
    <xf numFmtId="178" fontId="10" fillId="0" borderId="0" xfId="25" applyNumberFormat="1" applyFont="1" applyBorder="1" applyAlignment="1" applyProtection="1">
      <alignment horizontal="left" vertical="center"/>
      <protection/>
    </xf>
    <xf numFmtId="178" fontId="10" fillId="0" borderId="0" xfId="25" applyNumberFormat="1" applyFont="1" applyBorder="1" applyAlignment="1">
      <alignment vertical="center"/>
      <protection/>
    </xf>
    <xf numFmtId="178" fontId="9" fillId="0" borderId="0" xfId="25" applyNumberFormat="1" applyFont="1" applyBorder="1" applyAlignment="1">
      <alignment vertical="center"/>
      <protection/>
    </xf>
    <xf numFmtId="178" fontId="10" fillId="0" borderId="0" xfId="25" applyNumberFormat="1" applyFont="1" applyAlignment="1">
      <alignment horizontal="right" vertical="center"/>
      <protection/>
    </xf>
    <xf numFmtId="178" fontId="10" fillId="0" borderId="8" xfId="25" applyNumberFormat="1" applyFont="1" applyBorder="1" applyAlignment="1">
      <alignment vertical="center"/>
      <protection/>
    </xf>
    <xf numFmtId="178" fontId="10" fillId="0" borderId="9" xfId="25" applyNumberFormat="1" applyFont="1" applyBorder="1" applyAlignment="1">
      <alignment vertical="center"/>
      <protection/>
    </xf>
    <xf numFmtId="178" fontId="10" fillId="0" borderId="7" xfId="25" applyNumberFormat="1" applyFont="1" applyBorder="1" applyAlignment="1">
      <alignment horizontal="centerContinuous" vertical="center"/>
      <protection/>
    </xf>
    <xf numFmtId="178" fontId="10" fillId="0" borderId="5" xfId="25" applyNumberFormat="1" applyFont="1" applyBorder="1" applyAlignment="1" applyProtection="1">
      <alignment horizontal="centerContinuous" vertical="center"/>
      <protection/>
    </xf>
    <xf numFmtId="178" fontId="10" fillId="0" borderId="5" xfId="25" applyNumberFormat="1" applyFont="1" applyBorder="1" applyAlignment="1">
      <alignment horizontal="centerContinuous" vertical="center"/>
      <protection/>
    </xf>
    <xf numFmtId="178" fontId="10" fillId="0" borderId="6" xfId="25" applyNumberFormat="1" applyFont="1" applyBorder="1" applyAlignment="1">
      <alignment horizontal="centerContinuous" vertical="center"/>
      <protection/>
    </xf>
    <xf numFmtId="178" fontId="10" fillId="0" borderId="5" xfId="25" applyNumberFormat="1" applyFont="1" applyBorder="1" applyAlignment="1">
      <alignment horizontal="center" vertical="center"/>
      <protection/>
    </xf>
    <xf numFmtId="178" fontId="10" fillId="0" borderId="11" xfId="25" applyNumberFormat="1" applyFont="1" applyBorder="1" applyAlignment="1">
      <alignment vertical="center"/>
      <protection/>
    </xf>
    <xf numFmtId="178" fontId="10" fillId="0" borderId="15" xfId="25" applyNumberFormat="1" applyFont="1" applyBorder="1" applyAlignment="1" applyProtection="1">
      <alignment horizontal="center" vertical="center"/>
      <protection/>
    </xf>
    <xf numFmtId="178" fontId="10" fillId="0" borderId="0" xfId="25" applyNumberFormat="1" applyFont="1" applyBorder="1" applyAlignment="1" applyProtection="1">
      <alignment horizontal="center" vertical="center"/>
      <protection/>
    </xf>
    <xf numFmtId="178" fontId="10" fillId="0" borderId="15" xfId="25" applyNumberFormat="1" applyFont="1" applyBorder="1" applyAlignment="1" applyProtection="1">
      <alignment horizontal="center" vertical="center"/>
      <protection/>
    </xf>
    <xf numFmtId="178" fontId="10" fillId="0" borderId="0" xfId="25" applyNumberFormat="1" applyFont="1" applyBorder="1" applyAlignment="1" applyProtection="1">
      <alignment horizontal="center" vertical="center"/>
      <protection/>
    </xf>
    <xf numFmtId="178" fontId="10" fillId="0" borderId="15" xfId="25" applyNumberFormat="1" applyFont="1" applyBorder="1" applyAlignment="1">
      <alignment vertical="center"/>
      <protection/>
    </xf>
    <xf numFmtId="178" fontId="10" fillId="0" borderId="11" xfId="25" applyNumberFormat="1" applyFont="1" applyBorder="1" applyAlignment="1" applyProtection="1">
      <alignment horizontal="center" vertical="center"/>
      <protection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8" fontId="10" fillId="0" borderId="14" xfId="25" applyNumberFormat="1" applyFont="1" applyBorder="1" applyAlignment="1" applyProtection="1" quotePrefix="1">
      <alignment horizontal="left" vertical="center"/>
      <protection/>
    </xf>
    <xf numFmtId="178" fontId="10" fillId="0" borderId="14" xfId="25" applyNumberFormat="1" applyFont="1" applyBorder="1" applyAlignment="1" applyProtection="1">
      <alignment horizontal="center" vertical="center"/>
      <protection/>
    </xf>
    <xf numFmtId="178" fontId="10" fillId="0" borderId="3" xfId="25" applyNumberFormat="1" applyFont="1" applyBorder="1" applyAlignment="1">
      <alignment vertical="center"/>
      <protection/>
    </xf>
    <xf numFmtId="178" fontId="10" fillId="0" borderId="2" xfId="25" applyNumberFormat="1" applyFont="1" applyBorder="1" applyAlignment="1">
      <alignment vertical="center"/>
      <protection/>
    </xf>
    <xf numFmtId="0" fontId="16" fillId="0" borderId="1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78" fontId="10" fillId="0" borderId="13" xfId="25" applyNumberFormat="1" applyFont="1" applyBorder="1" applyAlignment="1" applyProtection="1" quotePrefix="1">
      <alignment horizontal="center" vertical="center"/>
      <protection/>
    </xf>
    <xf numFmtId="178" fontId="10" fillId="0" borderId="3" xfId="25" applyNumberFormat="1" applyFont="1" applyBorder="1" applyAlignment="1" applyProtection="1">
      <alignment horizontal="center" vertical="center"/>
      <protection/>
    </xf>
    <xf numFmtId="178" fontId="10" fillId="0" borderId="13" xfId="25" applyNumberFormat="1" applyFont="1" applyBorder="1" applyAlignment="1" quotePrefix="1">
      <alignment vertical="center"/>
      <protection/>
    </xf>
    <xf numFmtId="178" fontId="10" fillId="0" borderId="13" xfId="25" applyNumberFormat="1" applyFont="1" applyBorder="1" applyAlignment="1" applyProtection="1">
      <alignment horizontal="center" vertical="center"/>
      <protection/>
    </xf>
    <xf numFmtId="178" fontId="10" fillId="0" borderId="11" xfId="25" applyNumberFormat="1" applyFont="1" applyBorder="1" applyAlignment="1" applyProtection="1">
      <alignment vertical="center"/>
      <protection/>
    </xf>
    <xf numFmtId="178" fontId="10" fillId="0" borderId="0" xfId="25" applyNumberFormat="1" applyFont="1" applyAlignment="1" applyProtection="1">
      <alignment vertical="center"/>
      <protection/>
    </xf>
    <xf numFmtId="178" fontId="10" fillId="0" borderId="0" xfId="25" applyNumberFormat="1" applyFont="1" applyAlignment="1" applyProtection="1">
      <alignment vertical="center"/>
      <protection locked="0"/>
    </xf>
    <xf numFmtId="178" fontId="10" fillId="0" borderId="0" xfId="25" applyNumberFormat="1" applyFont="1" applyAlignment="1" applyProtection="1">
      <alignment horizontal="left" vertical="center"/>
      <protection/>
    </xf>
    <xf numFmtId="178" fontId="10" fillId="0" borderId="0" xfId="25" applyNumberFormat="1" applyFont="1" applyAlignment="1" applyProtection="1">
      <alignment horizontal="right" vertical="center"/>
      <protection/>
    </xf>
    <xf numFmtId="178" fontId="10" fillId="0" borderId="0" xfId="25" applyNumberFormat="1" applyFont="1" applyBorder="1" applyAlignment="1" applyProtection="1">
      <alignment horizontal="right" vertical="center"/>
      <protection/>
    </xf>
    <xf numFmtId="178" fontId="10" fillId="0" borderId="0" xfId="25" applyNumberFormat="1" applyFont="1" applyBorder="1" applyAlignment="1" applyProtection="1">
      <alignment vertical="center"/>
      <protection/>
    </xf>
    <xf numFmtId="178" fontId="10" fillId="0" borderId="3" xfId="25" applyNumberFormat="1" applyFont="1" applyBorder="1" applyAlignment="1" applyProtection="1">
      <alignment horizontal="right" vertical="center"/>
      <protection/>
    </xf>
    <xf numFmtId="178" fontId="10" fillId="0" borderId="2" xfId="25" applyNumberFormat="1" applyFont="1" applyBorder="1" applyAlignment="1" applyProtection="1">
      <alignment vertical="center"/>
      <protection/>
    </xf>
    <xf numFmtId="178" fontId="10" fillId="0" borderId="3" xfId="25" applyNumberFormat="1" applyFont="1" applyBorder="1" applyAlignment="1" applyProtection="1">
      <alignment vertical="center"/>
      <protection/>
    </xf>
    <xf numFmtId="178" fontId="10" fillId="0" borderId="0" xfId="26" applyNumberFormat="1" applyFont="1" applyAlignment="1">
      <alignment horizontal="center" vertical="center"/>
      <protection/>
    </xf>
    <xf numFmtId="178" fontId="10" fillId="0" borderId="0" xfId="26" applyNumberFormat="1" applyFont="1" applyAlignment="1">
      <alignment horizontal="center" vertical="center"/>
      <protection/>
    </xf>
    <xf numFmtId="178" fontId="10" fillId="0" borderId="0" xfId="26" applyNumberFormat="1" applyFont="1" applyBorder="1" applyAlignment="1" applyProtection="1">
      <alignment horizontal="left" vertical="center"/>
      <protection/>
    </xf>
    <xf numFmtId="178" fontId="10" fillId="0" borderId="0" xfId="26" applyNumberFormat="1" applyFont="1" applyBorder="1" applyAlignment="1">
      <alignment vertical="center"/>
      <protection/>
    </xf>
    <xf numFmtId="178" fontId="9" fillId="0" borderId="0" xfId="26" applyNumberFormat="1" applyFont="1" applyAlignment="1">
      <alignment horizontal="right" vertical="center"/>
      <protection/>
    </xf>
    <xf numFmtId="178" fontId="10" fillId="0" borderId="8" xfId="26" applyNumberFormat="1" applyFont="1" applyBorder="1" applyAlignment="1" applyProtection="1">
      <alignment horizontal="left" vertical="center"/>
      <protection/>
    </xf>
    <xf numFmtId="178" fontId="10" fillId="0" borderId="9" xfId="26" applyNumberFormat="1" applyFont="1" applyBorder="1" applyAlignment="1" applyProtection="1">
      <alignment horizontal="center" vertical="center"/>
      <protection/>
    </xf>
    <xf numFmtId="178" fontId="10" fillId="0" borderId="8" xfId="26" applyNumberFormat="1" applyFont="1" applyBorder="1" applyAlignment="1" applyProtection="1">
      <alignment horizontal="center" vertical="center"/>
      <protection/>
    </xf>
    <xf numFmtId="178" fontId="10" fillId="0" borderId="9" xfId="26" applyNumberFormat="1" applyFont="1" applyBorder="1" applyAlignment="1">
      <alignment horizontal="center" vertical="center"/>
      <protection/>
    </xf>
    <xf numFmtId="178" fontId="10" fillId="0" borderId="8" xfId="26" applyNumberFormat="1" applyFont="1" applyBorder="1" applyAlignment="1">
      <alignment horizontal="center" vertical="center"/>
      <protection/>
    </xf>
    <xf numFmtId="178" fontId="9" fillId="0" borderId="9" xfId="26" applyNumberFormat="1" applyFont="1" applyBorder="1" applyAlignment="1">
      <alignment horizontal="center" vertical="center"/>
      <protection/>
    </xf>
    <xf numFmtId="178" fontId="9" fillId="0" borderId="8" xfId="26" applyNumberFormat="1" applyFont="1" applyBorder="1" applyAlignment="1">
      <alignment horizontal="center" vertical="center"/>
      <protection/>
    </xf>
    <xf numFmtId="178" fontId="9" fillId="0" borderId="0" xfId="26" applyNumberFormat="1" applyFont="1" applyBorder="1" applyAlignment="1">
      <alignment vertical="center"/>
      <protection/>
    </xf>
    <xf numFmtId="178" fontId="10" fillId="0" borderId="11" xfId="26" applyNumberFormat="1" applyFont="1" applyBorder="1" applyAlignment="1" applyProtection="1">
      <alignment horizontal="center" vertical="center"/>
      <protection/>
    </xf>
    <xf numFmtId="178" fontId="10" fillId="0" borderId="0" xfId="26" applyNumberFormat="1" applyFont="1" applyBorder="1" applyAlignment="1" applyProtection="1">
      <alignment horizontal="center" vertical="center"/>
      <protection/>
    </xf>
    <xf numFmtId="178" fontId="10" fillId="0" borderId="16" xfId="26" applyNumberFormat="1" applyFont="1" applyBorder="1" applyAlignment="1">
      <alignment horizontal="center" vertical="center"/>
      <protection/>
    </xf>
    <xf numFmtId="178" fontId="10" fillId="0" borderId="17" xfId="26" applyNumberFormat="1" applyFont="1" applyBorder="1" applyAlignment="1">
      <alignment horizontal="center" vertical="center"/>
      <protection/>
    </xf>
    <xf numFmtId="178" fontId="10" fillId="0" borderId="18" xfId="26" applyNumberFormat="1" applyFont="1" applyBorder="1" applyAlignment="1">
      <alignment horizontal="center" vertical="center"/>
      <protection/>
    </xf>
    <xf numFmtId="178" fontId="10" fillId="0" borderId="7" xfId="26" applyNumberFormat="1" applyFont="1" applyBorder="1" applyAlignment="1">
      <alignment horizontal="center" vertical="center"/>
      <protection/>
    </xf>
    <xf numFmtId="178" fontId="10" fillId="0" borderId="5" xfId="26" applyNumberFormat="1" applyFont="1" applyBorder="1" applyAlignment="1">
      <alignment horizontal="center" vertical="center"/>
      <protection/>
    </xf>
    <xf numFmtId="178" fontId="10" fillId="0" borderId="6" xfId="26" applyNumberFormat="1" applyFont="1" applyBorder="1" applyAlignment="1">
      <alignment horizontal="center" vertical="center"/>
      <protection/>
    </xf>
    <xf numFmtId="178" fontId="9" fillId="0" borderId="7" xfId="26" applyNumberFormat="1" applyFont="1" applyBorder="1" applyAlignment="1">
      <alignment horizontal="center" vertical="center"/>
      <protection/>
    </xf>
    <xf numFmtId="178" fontId="9" fillId="0" borderId="5" xfId="26" applyNumberFormat="1" applyFont="1" applyBorder="1" applyAlignment="1">
      <alignment horizontal="center" vertical="center"/>
      <protection/>
    </xf>
    <xf numFmtId="178" fontId="10" fillId="0" borderId="3" xfId="26" applyNumberFormat="1" applyFont="1" applyBorder="1" applyAlignment="1" applyProtection="1">
      <alignment horizontal="center" vertical="center"/>
      <protection/>
    </xf>
    <xf numFmtId="178" fontId="10" fillId="0" borderId="7" xfId="26" applyNumberFormat="1" applyFont="1" applyBorder="1" applyAlignment="1" applyProtection="1">
      <alignment horizontal="center" vertical="center"/>
      <protection/>
    </xf>
    <xf numFmtId="178" fontId="10" fillId="0" borderId="10" xfId="26" applyNumberFormat="1" applyFont="1" applyBorder="1" applyAlignment="1" applyProtection="1">
      <alignment horizontal="center" vertical="center"/>
      <protection/>
    </xf>
    <xf numFmtId="178" fontId="10" fillId="0" borderId="5" xfId="26" applyNumberFormat="1" applyFont="1" applyBorder="1" applyAlignment="1" applyProtection="1">
      <alignment horizontal="center" vertical="center"/>
      <protection/>
    </xf>
    <xf numFmtId="178" fontId="10" fillId="0" borderId="2" xfId="26" applyNumberFormat="1" applyFont="1" applyBorder="1" applyAlignment="1" applyProtection="1">
      <alignment horizontal="center" vertical="center"/>
      <protection/>
    </xf>
    <xf numFmtId="178" fontId="10" fillId="0" borderId="11" xfId="26" applyNumberFormat="1" applyFont="1" applyBorder="1" applyAlignment="1">
      <alignment vertical="center"/>
      <protection/>
    </xf>
    <xf numFmtId="178" fontId="10" fillId="0" borderId="0" xfId="26" applyNumberFormat="1" applyFont="1" applyBorder="1" applyAlignment="1" applyProtection="1">
      <alignment horizontal="center" vertical="center"/>
      <protection/>
    </xf>
    <xf numFmtId="178" fontId="10" fillId="0" borderId="11" xfId="26" applyNumberFormat="1" applyFont="1" applyBorder="1" applyAlignment="1" applyProtection="1">
      <alignment vertical="center"/>
      <protection/>
    </xf>
    <xf numFmtId="178" fontId="10" fillId="0" borderId="0" xfId="26" applyNumberFormat="1" applyFont="1" applyBorder="1" applyAlignment="1" applyProtection="1">
      <alignment vertical="center"/>
      <protection/>
    </xf>
    <xf numFmtId="178" fontId="10" fillId="0" borderId="0" xfId="26" applyNumberFormat="1" applyFont="1" applyBorder="1" applyAlignment="1" applyProtection="1">
      <alignment vertical="center"/>
      <protection locked="0"/>
    </xf>
    <xf numFmtId="178" fontId="10" fillId="0" borderId="3" xfId="26" applyNumberFormat="1" applyFont="1" applyBorder="1" applyAlignment="1">
      <alignment horizontal="center" vertical="center"/>
      <protection/>
    </xf>
    <xf numFmtId="178" fontId="10" fillId="0" borderId="2" xfId="26" applyNumberFormat="1" applyFont="1" applyBorder="1" applyAlignment="1" applyProtection="1">
      <alignment vertical="center"/>
      <protection/>
    </xf>
    <xf numFmtId="178" fontId="10" fillId="0" borderId="3" xfId="26" applyNumberFormat="1" applyFont="1" applyBorder="1" applyAlignment="1" applyProtection="1">
      <alignment vertical="center"/>
      <protection locked="0"/>
    </xf>
    <xf numFmtId="178" fontId="10" fillId="0" borderId="3" xfId="26" applyNumberFormat="1" applyFont="1" applyBorder="1" applyAlignment="1" applyProtection="1">
      <alignment vertical="center"/>
      <protection/>
    </xf>
    <xf numFmtId="178" fontId="10" fillId="0" borderId="3" xfId="26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178" fontId="15" fillId="0" borderId="0" xfId="23" applyNumberFormat="1" applyFont="1" applyAlignment="1" applyProtection="1">
      <alignment horizontal="center" vertical="center"/>
      <protection/>
    </xf>
    <xf numFmtId="178" fontId="15" fillId="0" borderId="0" xfId="23" applyNumberFormat="1" applyFont="1" applyBorder="1" applyAlignment="1">
      <alignment horizontal="right" vertical="center"/>
      <protection/>
    </xf>
    <xf numFmtId="178" fontId="15" fillId="0" borderId="0" xfId="23" applyNumberFormat="1" applyFont="1" applyBorder="1" applyAlignment="1">
      <alignment horizontal="center" vertical="center"/>
      <protection/>
    </xf>
    <xf numFmtId="178" fontId="17" fillId="0" borderId="0" xfId="23" applyNumberFormat="1" applyFont="1" applyBorder="1" applyAlignment="1" applyProtection="1">
      <alignment vertical="center"/>
      <protection/>
    </xf>
    <xf numFmtId="178" fontId="15" fillId="0" borderId="0" xfId="23" applyNumberFormat="1" applyFont="1" applyAlignment="1">
      <alignment vertical="center"/>
      <protection/>
    </xf>
    <xf numFmtId="178" fontId="10" fillId="0" borderId="0" xfId="25" applyNumberFormat="1" applyFont="1" applyBorder="1" applyAlignment="1" applyProtection="1">
      <alignment vertical="center"/>
      <protection locked="0"/>
    </xf>
    <xf numFmtId="178" fontId="10" fillId="0" borderId="3" xfId="25" applyNumberFormat="1" applyFont="1" applyBorder="1" applyAlignment="1" applyProtection="1">
      <alignment vertical="center"/>
      <protection locked="0"/>
    </xf>
    <xf numFmtId="178" fontId="15" fillId="0" borderId="0" xfId="23" applyNumberFormat="1" applyFont="1" applyAlignment="1" applyProtection="1">
      <alignment horizontal="right" vertical="center"/>
      <protection/>
    </xf>
    <xf numFmtId="178" fontId="15" fillId="0" borderId="0" xfId="23" applyNumberFormat="1" applyFont="1" applyBorder="1" applyAlignment="1" applyProtection="1">
      <alignment horizontal="right" vertical="center"/>
      <protection locked="0"/>
    </xf>
    <xf numFmtId="178" fontId="15" fillId="0" borderId="0" xfId="23" applyNumberFormat="1" applyFont="1" applyAlignment="1" applyProtection="1">
      <alignment horizontal="center" vertical="center"/>
      <protection/>
    </xf>
    <xf numFmtId="178" fontId="15" fillId="0" borderId="0" xfId="23" applyNumberFormat="1" applyFont="1" applyBorder="1" applyAlignment="1" applyProtection="1">
      <alignment horizontal="left" vertical="center"/>
      <protection/>
    </xf>
    <xf numFmtId="178" fontId="15" fillId="0" borderId="0" xfId="23" applyNumberFormat="1" applyFont="1" applyBorder="1" applyAlignment="1">
      <alignment vertical="center"/>
      <protection/>
    </xf>
    <xf numFmtId="178" fontId="15" fillId="0" borderId="0" xfId="23" applyNumberFormat="1" applyFont="1" applyBorder="1" applyAlignment="1" applyProtection="1">
      <alignment vertical="center"/>
      <protection/>
    </xf>
    <xf numFmtId="178" fontId="15" fillId="0" borderId="8" xfId="23" applyNumberFormat="1" applyFont="1" applyBorder="1" applyAlignment="1">
      <alignment vertical="center"/>
      <protection/>
    </xf>
    <xf numFmtId="178" fontId="15" fillId="0" borderId="9" xfId="23" applyNumberFormat="1" applyFont="1" applyBorder="1" applyAlignment="1" applyProtection="1">
      <alignment horizontal="center" vertical="center" wrapText="1"/>
      <protection/>
    </xf>
    <xf numFmtId="178" fontId="15" fillId="0" borderId="9" xfId="23" applyNumberFormat="1" applyFont="1" applyBorder="1" applyAlignment="1">
      <alignment horizontal="center" vertical="center"/>
      <protection/>
    </xf>
    <xf numFmtId="178" fontId="15" fillId="0" borderId="8" xfId="23" applyNumberFormat="1" applyFont="1" applyBorder="1" applyAlignment="1">
      <alignment horizontal="center" vertical="center"/>
      <protection/>
    </xf>
    <xf numFmtId="178" fontId="15" fillId="0" borderId="3" xfId="23" applyNumberFormat="1" applyFont="1" applyBorder="1" applyAlignment="1" applyProtection="1">
      <alignment horizontal="center" vertical="center"/>
      <protection/>
    </xf>
    <xf numFmtId="178" fontId="15" fillId="0" borderId="2" xfId="23" applyNumberFormat="1" applyFont="1" applyBorder="1" applyAlignment="1" applyProtection="1">
      <alignment horizontal="center" vertical="center" wrapText="1"/>
      <protection/>
    </xf>
    <xf numFmtId="178" fontId="17" fillId="0" borderId="7" xfId="23" applyNumberFormat="1" applyFont="1" applyBorder="1" applyAlignment="1" applyProtection="1">
      <alignment vertical="center"/>
      <protection/>
    </xf>
    <xf numFmtId="178" fontId="17" fillId="0" borderId="10" xfId="23" applyNumberFormat="1" applyFont="1" applyBorder="1" applyAlignment="1" applyProtection="1">
      <alignment vertical="center"/>
      <protection/>
    </xf>
    <xf numFmtId="178" fontId="17" fillId="0" borderId="5" xfId="23" applyNumberFormat="1" applyFont="1" applyBorder="1" applyAlignment="1" applyProtection="1">
      <alignment vertical="center"/>
      <protection/>
    </xf>
    <xf numFmtId="178" fontId="15" fillId="0" borderId="11" xfId="23" applyNumberFormat="1" applyFont="1" applyBorder="1" applyAlignment="1">
      <alignment vertical="center"/>
      <protection/>
    </xf>
    <xf numFmtId="178" fontId="15" fillId="0" borderId="11" xfId="23" applyNumberFormat="1" applyFont="1" applyBorder="1" applyAlignment="1" applyProtection="1">
      <alignment horizontal="right" vertical="center"/>
      <protection/>
    </xf>
    <xf numFmtId="178" fontId="15" fillId="0" borderId="0" xfId="23" applyNumberFormat="1" applyFont="1" applyBorder="1" applyAlignment="1" applyProtection="1">
      <alignment horizontal="right" vertical="center"/>
      <protection/>
    </xf>
    <xf numFmtId="178" fontId="15" fillId="0" borderId="0" xfId="23" applyNumberFormat="1" applyFont="1" applyBorder="1" applyAlignment="1" applyProtection="1">
      <alignment horizontal="center" vertical="center"/>
      <protection/>
    </xf>
    <xf numFmtId="178" fontId="15" fillId="0" borderId="3" xfId="23" applyNumberFormat="1" applyFont="1" applyBorder="1" applyAlignment="1" applyProtection="1">
      <alignment horizontal="right" vertical="center"/>
      <protection/>
    </xf>
    <xf numFmtId="178" fontId="10" fillId="0" borderId="0" xfId="26" applyNumberFormat="1" applyFont="1" applyAlignment="1">
      <alignment horizontal="centerContinuous" vertical="center"/>
      <protection/>
    </xf>
    <xf numFmtId="178" fontId="10" fillId="0" borderId="7" xfId="26" applyNumberFormat="1" applyFont="1" applyBorder="1" applyAlignment="1">
      <alignment horizontal="center" vertical="center"/>
      <protection/>
    </xf>
    <xf numFmtId="178" fontId="10" fillId="0" borderId="5" xfId="26" applyNumberFormat="1" applyFont="1" applyBorder="1" applyAlignment="1">
      <alignment horizontal="center" vertical="center"/>
      <protection/>
    </xf>
    <xf numFmtId="178" fontId="10" fillId="0" borderId="11" xfId="26" applyNumberFormat="1" applyFont="1" applyBorder="1" applyAlignment="1">
      <alignment horizontal="center" vertical="center"/>
      <protection/>
    </xf>
    <xf numFmtId="178" fontId="10" fillId="0" borderId="0" xfId="26" applyNumberFormat="1" applyFont="1" applyBorder="1" applyAlignment="1">
      <alignment horizontal="center" vertical="center"/>
      <protection/>
    </xf>
    <xf numFmtId="178" fontId="10" fillId="0" borderId="1" xfId="26" applyNumberFormat="1" applyFont="1" applyBorder="1" applyAlignment="1">
      <alignment horizontal="center" vertical="center"/>
      <protection/>
    </xf>
    <xf numFmtId="178" fontId="10" fillId="0" borderId="19" xfId="26" applyNumberFormat="1" applyFont="1" applyBorder="1" applyAlignment="1" applyProtection="1">
      <alignment horizontal="center" vertical="center"/>
      <protection/>
    </xf>
    <xf numFmtId="178" fontId="10" fillId="0" borderId="20" xfId="26" applyNumberFormat="1" applyFont="1" applyBorder="1" applyAlignment="1" applyProtection="1">
      <alignment horizontal="center" vertical="center"/>
      <protection/>
    </xf>
    <xf numFmtId="178" fontId="10" fillId="0" borderId="21" xfId="26" applyNumberFormat="1" applyFont="1" applyBorder="1" applyAlignment="1" applyProtection="1">
      <alignment horizontal="center" vertical="center"/>
      <protection/>
    </xf>
    <xf numFmtId="178" fontId="10" fillId="0" borderId="22" xfId="26" applyNumberFormat="1" applyFont="1" applyBorder="1" applyAlignment="1" applyProtection="1">
      <alignment horizontal="center" vertical="center"/>
      <protection/>
    </xf>
    <xf numFmtId="178" fontId="10" fillId="0" borderId="4" xfId="26" applyNumberFormat="1" applyFont="1" applyBorder="1" applyAlignment="1" applyProtection="1">
      <alignment horizontal="center" vertical="center"/>
      <protection/>
    </xf>
    <xf numFmtId="178" fontId="9" fillId="0" borderId="3" xfId="26" applyNumberFormat="1" applyFont="1" applyBorder="1" applyAlignment="1">
      <alignment vertical="center"/>
      <protection/>
    </xf>
    <xf numFmtId="178" fontId="18" fillId="0" borderId="8" xfId="24" applyNumberFormat="1" applyFont="1" applyBorder="1" applyAlignment="1">
      <alignment vertical="center"/>
      <protection/>
    </xf>
    <xf numFmtId="178" fontId="17" fillId="0" borderId="9" xfId="23" applyNumberFormat="1" applyFont="1" applyBorder="1" applyAlignment="1" applyProtection="1">
      <alignment horizontal="center" vertical="center"/>
      <protection/>
    </xf>
    <xf numFmtId="178" fontId="17" fillId="0" borderId="8" xfId="23" applyNumberFormat="1" applyFont="1" applyBorder="1" applyAlignment="1" applyProtection="1">
      <alignment horizontal="center" vertical="center"/>
      <protection/>
    </xf>
    <xf numFmtId="178" fontId="15" fillId="0" borderId="9" xfId="23" applyNumberFormat="1" applyFont="1" applyBorder="1" applyAlignment="1">
      <alignment vertical="center"/>
      <protection/>
    </xf>
    <xf numFmtId="178" fontId="15" fillId="0" borderId="1" xfId="23" applyNumberFormat="1" applyFont="1" applyBorder="1" applyAlignment="1">
      <alignment vertical="center"/>
      <protection/>
    </xf>
    <xf numFmtId="178" fontId="17" fillId="0" borderId="15" xfId="23" applyNumberFormat="1" applyFont="1" applyBorder="1" applyAlignment="1">
      <alignment horizontal="center" vertical="center"/>
      <protection/>
    </xf>
    <xf numFmtId="178" fontId="17" fillId="0" borderId="8" xfId="23" applyNumberFormat="1" applyFont="1" applyBorder="1" applyAlignment="1">
      <alignment horizontal="center" vertical="center"/>
      <protection/>
    </xf>
    <xf numFmtId="178" fontId="17" fillId="0" borderId="9" xfId="23" applyNumberFormat="1" applyFont="1" applyBorder="1" applyAlignment="1">
      <alignment horizontal="center" vertical="center"/>
      <protection/>
    </xf>
    <xf numFmtId="178" fontId="17" fillId="0" borderId="1" xfId="23" applyNumberFormat="1" applyFont="1" applyBorder="1" applyAlignment="1">
      <alignment horizontal="center" vertical="center"/>
      <protection/>
    </xf>
    <xf numFmtId="178" fontId="15" fillId="0" borderId="8" xfId="23" applyNumberFormat="1" applyFont="1" applyBorder="1" applyAlignment="1" applyProtection="1">
      <alignment vertical="center"/>
      <protection/>
    </xf>
    <xf numFmtId="178" fontId="18" fillId="0" borderId="0" xfId="24" applyNumberFormat="1" applyFont="1" applyBorder="1" applyAlignment="1">
      <alignment horizontal="center" vertical="center"/>
      <protection/>
    </xf>
    <xf numFmtId="178" fontId="17" fillId="0" borderId="2" xfId="23" applyNumberFormat="1" applyFont="1" applyBorder="1" applyAlignment="1" applyProtection="1">
      <alignment horizontal="center" vertical="center"/>
      <protection/>
    </xf>
    <xf numFmtId="178" fontId="17" fillId="0" borderId="3" xfId="23" applyNumberFormat="1" applyFont="1" applyBorder="1" applyAlignment="1" applyProtection="1">
      <alignment horizontal="center" vertical="center"/>
      <protection/>
    </xf>
    <xf numFmtId="178" fontId="17" fillId="0" borderId="4" xfId="23" applyNumberFormat="1" applyFont="1" applyBorder="1" applyAlignment="1" applyProtection="1">
      <alignment horizontal="center" vertical="center"/>
      <protection/>
    </xf>
    <xf numFmtId="178" fontId="17" fillId="0" borderId="13" xfId="23" applyNumberFormat="1" applyFont="1" applyBorder="1" applyAlignment="1" applyProtection="1">
      <alignment horizontal="center" vertical="center"/>
      <protection/>
    </xf>
    <xf numFmtId="178" fontId="17" fillId="0" borderId="3" xfId="23" applyNumberFormat="1" applyFont="1" applyBorder="1" applyAlignment="1" applyProtection="1">
      <alignment horizontal="center" vertical="center"/>
      <protection/>
    </xf>
    <xf numFmtId="178" fontId="17" fillId="0" borderId="2" xfId="23" applyNumberFormat="1" applyFont="1" applyBorder="1" applyAlignment="1">
      <alignment horizontal="center" vertical="center"/>
      <protection/>
    </xf>
    <xf numFmtId="178" fontId="17" fillId="0" borderId="4" xfId="23" applyNumberFormat="1" applyFont="1" applyBorder="1" applyAlignment="1">
      <alignment horizontal="center" vertical="center"/>
      <protection/>
    </xf>
    <xf numFmtId="178" fontId="15" fillId="0" borderId="3" xfId="24" applyNumberFormat="1" applyFont="1" applyBorder="1" applyAlignment="1" applyProtection="1" quotePrefix="1">
      <alignment horizontal="center" vertical="center"/>
      <protection/>
    </xf>
    <xf numFmtId="178" fontId="17" fillId="0" borderId="2" xfId="23" applyNumberFormat="1" applyFont="1" applyBorder="1" applyAlignment="1" applyProtection="1">
      <alignment horizontal="center" vertical="center"/>
      <protection/>
    </xf>
    <xf numFmtId="178" fontId="17" fillId="0" borderId="10" xfId="23" applyNumberFormat="1" applyFont="1" applyBorder="1" applyAlignment="1" applyProtection="1">
      <alignment horizontal="center" vertical="center"/>
      <protection/>
    </xf>
    <xf numFmtId="178" fontId="17" fillId="0" borderId="7" xfId="23" applyNumberFormat="1" applyFont="1" applyBorder="1" applyAlignment="1" applyProtection="1">
      <alignment horizontal="center" vertical="center"/>
      <protection/>
    </xf>
    <xf numFmtId="178" fontId="18" fillId="0" borderId="0" xfId="24" applyNumberFormat="1" applyFont="1" applyBorder="1" applyAlignment="1">
      <alignment vertical="center"/>
      <protection/>
    </xf>
    <xf numFmtId="178" fontId="15" fillId="0" borderId="0" xfId="24" applyNumberFormat="1" applyFont="1" applyBorder="1" applyAlignment="1" applyProtection="1">
      <alignment horizontal="center" vertical="center"/>
      <protection/>
    </xf>
    <xf numFmtId="178" fontId="15" fillId="0" borderId="11" xfId="23" applyNumberFormat="1" applyFont="1" applyBorder="1" applyAlignment="1">
      <alignment horizontal="right" vertical="center"/>
      <protection/>
    </xf>
    <xf numFmtId="178" fontId="15" fillId="0" borderId="2" xfId="23" applyNumberFormat="1" applyFont="1" applyBorder="1" applyAlignment="1" applyProtection="1">
      <alignment horizontal="right" vertical="center"/>
      <protection/>
    </xf>
    <xf numFmtId="178" fontId="15" fillId="0" borderId="3" xfId="23" applyNumberFormat="1" applyFont="1" applyBorder="1" applyAlignment="1" applyProtection="1">
      <alignment horizontal="right" vertical="center"/>
      <protection locked="0"/>
    </xf>
    <xf numFmtId="178" fontId="10" fillId="0" borderId="11" xfId="26" applyNumberFormat="1" applyFont="1" applyBorder="1" applyAlignment="1" applyProtection="1">
      <alignment horizontal="right" vertical="center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08表 H15" xfId="23"/>
    <cellStyle name="標準_第18表 H14" xfId="24"/>
    <cellStyle name="標準_第23表 H14" xfId="25"/>
    <cellStyle name="標準_第26表 H14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80"/>
  <sheetViews>
    <sheetView showGridLines="0" workbookViewId="0" topLeftCell="Q1">
      <selection activeCell="C67" sqref="C67:C68"/>
    </sheetView>
  </sheetViews>
  <sheetFormatPr defaultColWidth="7.75" defaultRowHeight="13.5" customHeight="1"/>
  <cols>
    <col min="1" max="1" width="1.75" style="19" customWidth="1"/>
    <col min="2" max="2" width="8.75" style="19" customWidth="1"/>
    <col min="3" max="23" width="7.58203125" style="19" customWidth="1"/>
    <col min="24" max="24" width="8.75" style="20" customWidth="1"/>
    <col min="25" max="25" width="3" style="20" customWidth="1"/>
    <col min="26" max="26" width="7.75" style="20" customWidth="1"/>
    <col min="27" max="16384" width="7.75" style="19" customWidth="1"/>
  </cols>
  <sheetData>
    <row r="1" spans="1:24" ht="16.5" customHeight="1">
      <c r="A1" s="126" t="s">
        <v>159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7"/>
      <c r="O1" s="18"/>
      <c r="Q1" s="18"/>
      <c r="R1" s="18"/>
      <c r="S1" s="18"/>
      <c r="T1" s="18"/>
      <c r="U1" s="18"/>
      <c r="V1" s="18"/>
      <c r="W1" s="18"/>
      <c r="X1" s="152" t="s">
        <v>210</v>
      </c>
    </row>
    <row r="2" spans="1:24" ht="16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Q2" s="18"/>
      <c r="R2" s="18"/>
      <c r="S2" s="18"/>
      <c r="T2" s="18"/>
      <c r="U2" s="18"/>
      <c r="V2" s="18"/>
      <c r="W2" s="18"/>
      <c r="X2" s="152"/>
    </row>
    <row r="3" spans="1:25" ht="16.5" customHeight="1">
      <c r="A3" s="21" t="s">
        <v>160</v>
      </c>
      <c r="B3" s="22"/>
      <c r="C3" s="23"/>
      <c r="D3" s="23"/>
      <c r="E3" s="23"/>
      <c r="F3" s="23"/>
      <c r="G3" s="23"/>
      <c r="H3" s="24"/>
      <c r="I3" s="24"/>
      <c r="J3" s="24"/>
      <c r="K3" s="153"/>
      <c r="L3" s="153"/>
      <c r="M3" s="153"/>
      <c r="N3" s="25" t="s">
        <v>211</v>
      </c>
      <c r="O3" s="25"/>
      <c r="P3" s="153"/>
      <c r="Q3" s="24"/>
      <c r="R3" s="24"/>
      <c r="S3" s="22"/>
      <c r="T3" s="22"/>
      <c r="U3" s="22"/>
      <c r="V3" s="22"/>
      <c r="W3" s="22"/>
      <c r="X3" s="21"/>
      <c r="Y3" s="26" t="s">
        <v>212</v>
      </c>
    </row>
    <row r="4" spans="1:24" ht="16.5" customHeight="1">
      <c r="A4" s="20"/>
      <c r="B4" s="27" t="s">
        <v>88</v>
      </c>
      <c r="C4" s="15" t="s">
        <v>57</v>
      </c>
      <c r="D4" s="16"/>
      <c r="E4" s="16"/>
      <c r="F4" s="4"/>
      <c r="G4" s="10" t="s">
        <v>193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3" t="s">
        <v>59</v>
      </c>
      <c r="T4" s="113" t="s">
        <v>158</v>
      </c>
      <c r="U4" s="113"/>
      <c r="V4" s="113"/>
      <c r="W4" s="113"/>
      <c r="X4" s="29" t="s">
        <v>213</v>
      </c>
    </row>
    <row r="5" spans="1:24" ht="16.5" customHeight="1">
      <c r="A5" s="20"/>
      <c r="B5" s="27" t="s">
        <v>214</v>
      </c>
      <c r="C5" s="5"/>
      <c r="D5" s="6"/>
      <c r="E5" s="6"/>
      <c r="F5" s="7"/>
      <c r="G5" s="114" t="s">
        <v>57</v>
      </c>
      <c r="H5" s="115"/>
      <c r="I5" s="115"/>
      <c r="J5" s="116"/>
      <c r="K5" s="114" t="s">
        <v>87</v>
      </c>
      <c r="L5" s="115"/>
      <c r="M5" s="115"/>
      <c r="N5" s="116"/>
      <c r="O5" s="30" t="s">
        <v>58</v>
      </c>
      <c r="P5" s="8"/>
      <c r="Q5" s="8"/>
      <c r="R5" s="9"/>
      <c r="S5" s="14"/>
      <c r="T5" s="114" t="s">
        <v>87</v>
      </c>
      <c r="U5" s="115"/>
      <c r="V5" s="115"/>
      <c r="W5" s="116"/>
      <c r="X5" s="32" t="s">
        <v>215</v>
      </c>
    </row>
    <row r="6" spans="1:25" ht="16.5" customHeight="1">
      <c r="A6" s="22"/>
      <c r="B6" s="33" t="s">
        <v>216</v>
      </c>
      <c r="C6" s="34" t="s">
        <v>4</v>
      </c>
      <c r="D6" s="34" t="s">
        <v>84</v>
      </c>
      <c r="E6" s="34" t="s">
        <v>85</v>
      </c>
      <c r="F6" s="34" t="s">
        <v>86</v>
      </c>
      <c r="G6" s="34" t="s">
        <v>4</v>
      </c>
      <c r="H6" s="34" t="s">
        <v>84</v>
      </c>
      <c r="I6" s="34" t="s">
        <v>85</v>
      </c>
      <c r="J6" s="34" t="s">
        <v>86</v>
      </c>
      <c r="K6" s="34" t="s">
        <v>4</v>
      </c>
      <c r="L6" s="34" t="s">
        <v>84</v>
      </c>
      <c r="M6" s="28" t="s">
        <v>85</v>
      </c>
      <c r="N6" s="34" t="s">
        <v>86</v>
      </c>
      <c r="O6" s="34" t="s">
        <v>4</v>
      </c>
      <c r="P6" s="34" t="s">
        <v>84</v>
      </c>
      <c r="Q6" s="34" t="s">
        <v>85</v>
      </c>
      <c r="R6" s="34" t="s">
        <v>86</v>
      </c>
      <c r="S6" s="34" t="s">
        <v>84</v>
      </c>
      <c r="T6" s="28" t="s">
        <v>4</v>
      </c>
      <c r="U6" s="28" t="s">
        <v>84</v>
      </c>
      <c r="V6" s="28" t="s">
        <v>85</v>
      </c>
      <c r="W6" s="28" t="s">
        <v>86</v>
      </c>
      <c r="X6" s="34"/>
      <c r="Y6" s="31"/>
    </row>
    <row r="7" spans="2:24" ht="16.5" customHeight="1">
      <c r="B7" s="35"/>
      <c r="C7" s="36"/>
      <c r="D7" s="154"/>
      <c r="E7" s="154"/>
      <c r="F7" s="154"/>
      <c r="G7" s="154"/>
      <c r="H7" s="154"/>
      <c r="I7" s="154"/>
      <c r="J7" s="154"/>
      <c r="K7" s="35"/>
      <c r="L7" s="154"/>
      <c r="M7" s="154"/>
      <c r="N7" s="154"/>
      <c r="O7" s="35"/>
      <c r="P7" s="154"/>
      <c r="Q7" s="35"/>
      <c r="R7" s="35"/>
      <c r="S7" s="154"/>
      <c r="T7" s="154"/>
      <c r="U7" s="154"/>
      <c r="V7" s="154"/>
      <c r="W7" s="154"/>
      <c r="X7" s="36"/>
    </row>
    <row r="8" spans="2:24" ht="16.5" customHeight="1">
      <c r="B8" s="43" t="s">
        <v>217</v>
      </c>
      <c r="C8" s="44">
        <v>110</v>
      </c>
      <c r="D8" s="45">
        <v>94</v>
      </c>
      <c r="E8" s="45">
        <v>7</v>
      </c>
      <c r="F8" s="45">
        <v>9</v>
      </c>
      <c r="G8" s="45">
        <v>91</v>
      </c>
      <c r="H8" s="45">
        <v>75</v>
      </c>
      <c r="I8" s="45">
        <v>7</v>
      </c>
      <c r="J8" s="45">
        <v>9</v>
      </c>
      <c r="K8" s="45">
        <v>83</v>
      </c>
      <c r="L8" s="45">
        <v>69</v>
      </c>
      <c r="M8" s="45">
        <v>5</v>
      </c>
      <c r="N8" s="45">
        <v>9</v>
      </c>
      <c r="O8" s="45">
        <v>8</v>
      </c>
      <c r="P8" s="45">
        <v>6</v>
      </c>
      <c r="Q8" s="45">
        <v>2</v>
      </c>
      <c r="R8" s="45">
        <v>0</v>
      </c>
      <c r="S8" s="45">
        <v>19</v>
      </c>
      <c r="T8" s="45">
        <v>6</v>
      </c>
      <c r="U8" s="45">
        <v>4</v>
      </c>
      <c r="V8" s="45">
        <v>2</v>
      </c>
      <c r="W8" s="45">
        <v>0</v>
      </c>
      <c r="X8" s="49" t="s">
        <v>217</v>
      </c>
    </row>
    <row r="9" spans="2:26" s="37" customFormat="1" ht="16.5" customHeight="1">
      <c r="B9" s="38" t="s">
        <v>218</v>
      </c>
      <c r="C9" s="39">
        <f>C11+C30+C33+C38+C40+C43+C47+C52+C55+C58+C60</f>
        <v>110</v>
      </c>
      <c r="D9" s="40">
        <f>D11+D30+D33+D38+D40+D43+D47+D52+D55+D58+D60</f>
        <v>94</v>
      </c>
      <c r="E9" s="40">
        <f aca="true" t="shared" si="0" ref="E9:W9">E11+E30+E33+E38+E40+E43+E47+E52+E55+E58+E60</f>
        <v>7</v>
      </c>
      <c r="F9" s="40">
        <f t="shared" si="0"/>
        <v>9</v>
      </c>
      <c r="G9" s="40">
        <f t="shared" si="0"/>
        <v>91</v>
      </c>
      <c r="H9" s="40">
        <f t="shared" si="0"/>
        <v>75</v>
      </c>
      <c r="I9" s="40">
        <f t="shared" si="0"/>
        <v>7</v>
      </c>
      <c r="J9" s="40">
        <f t="shared" si="0"/>
        <v>9</v>
      </c>
      <c r="K9" s="40">
        <f t="shared" si="0"/>
        <v>83</v>
      </c>
      <c r="L9" s="40">
        <f t="shared" si="0"/>
        <v>69</v>
      </c>
      <c r="M9" s="40">
        <f t="shared" si="0"/>
        <v>5</v>
      </c>
      <c r="N9" s="40">
        <f t="shared" si="0"/>
        <v>9</v>
      </c>
      <c r="O9" s="40">
        <f t="shared" si="0"/>
        <v>8</v>
      </c>
      <c r="P9" s="40">
        <f t="shared" si="0"/>
        <v>6</v>
      </c>
      <c r="Q9" s="40">
        <f t="shared" si="0"/>
        <v>2</v>
      </c>
      <c r="R9" s="40">
        <f t="shared" si="0"/>
        <v>0</v>
      </c>
      <c r="S9" s="40">
        <f t="shared" si="0"/>
        <v>19</v>
      </c>
      <c r="T9" s="40">
        <f t="shared" si="0"/>
        <v>6</v>
      </c>
      <c r="U9" s="40">
        <f t="shared" si="0"/>
        <v>4</v>
      </c>
      <c r="V9" s="40">
        <f t="shared" si="0"/>
        <v>2</v>
      </c>
      <c r="W9" s="40">
        <f t="shared" si="0"/>
        <v>0</v>
      </c>
      <c r="X9" s="41" t="s">
        <v>218</v>
      </c>
      <c r="Y9" s="42"/>
      <c r="Z9" s="42"/>
    </row>
    <row r="10" spans="2:24" ht="16.5" customHeight="1">
      <c r="B10" s="43"/>
      <c r="C10" s="44"/>
      <c r="D10" s="45"/>
      <c r="E10" s="45"/>
      <c r="F10" s="45"/>
      <c r="G10" s="48"/>
      <c r="H10" s="48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9"/>
    </row>
    <row r="11" spans="1:26" s="37" customFormat="1" ht="16.5" customHeight="1">
      <c r="A11" s="65" t="s">
        <v>219</v>
      </c>
      <c r="B11" s="46"/>
      <c r="C11" s="39">
        <f>SUM(D11:F11)</f>
        <v>87</v>
      </c>
      <c r="D11" s="40">
        <f>SUM(D13:D29)</f>
        <v>73</v>
      </c>
      <c r="E11" s="40">
        <f>SUM(E13:E29)</f>
        <v>6</v>
      </c>
      <c r="F11" s="40">
        <f>SUM(F13:F29)</f>
        <v>8</v>
      </c>
      <c r="G11" s="40">
        <f>SUM(H11:J11)</f>
        <v>69</v>
      </c>
      <c r="H11" s="40">
        <f>SUM(H13:H29)</f>
        <v>55</v>
      </c>
      <c r="I11" s="40">
        <f>SUM(I13:I29)</f>
        <v>6</v>
      </c>
      <c r="J11" s="40">
        <f>SUM(J13:J29)</f>
        <v>8</v>
      </c>
      <c r="K11" s="40">
        <f>SUM(L11:N11)</f>
        <v>61</v>
      </c>
      <c r="L11" s="40">
        <f>SUM(L13:L29)</f>
        <v>49</v>
      </c>
      <c r="M11" s="40">
        <f>SUM(M13:M29)</f>
        <v>4</v>
      </c>
      <c r="N11" s="40">
        <f>SUM(N13:N29)</f>
        <v>8</v>
      </c>
      <c r="O11" s="40">
        <f>SUM(P11:R11)</f>
        <v>8</v>
      </c>
      <c r="P11" s="40">
        <f aca="true" t="shared" si="1" ref="P11:W11">SUM(P13:P29)</f>
        <v>6</v>
      </c>
      <c r="Q11" s="40">
        <f t="shared" si="1"/>
        <v>2</v>
      </c>
      <c r="R11" s="40">
        <f t="shared" si="1"/>
        <v>0</v>
      </c>
      <c r="S11" s="40">
        <f t="shared" si="1"/>
        <v>18</v>
      </c>
      <c r="T11" s="40">
        <f t="shared" si="1"/>
        <v>3</v>
      </c>
      <c r="U11" s="40">
        <f t="shared" si="1"/>
        <v>2</v>
      </c>
      <c r="V11" s="40">
        <f t="shared" si="1"/>
        <v>1</v>
      </c>
      <c r="W11" s="40">
        <f t="shared" si="1"/>
        <v>0</v>
      </c>
      <c r="X11" s="119" t="s">
        <v>219</v>
      </c>
      <c r="Y11" s="120"/>
      <c r="Z11" s="42"/>
    </row>
    <row r="12" spans="2:26" s="51" customFormat="1" ht="16.5" customHeight="1">
      <c r="B12" s="52" t="s">
        <v>220</v>
      </c>
      <c r="C12" s="39">
        <f aca="true" t="shared" si="2" ref="C12:C62">SUM(D12:F12)</f>
        <v>38</v>
      </c>
      <c r="D12" s="53">
        <f>SUM(D13:D17)</f>
        <v>35</v>
      </c>
      <c r="E12" s="53">
        <f>SUM(E13:E17)</f>
        <v>3</v>
      </c>
      <c r="F12" s="53">
        <f>SUM(F13:F17)</f>
        <v>0</v>
      </c>
      <c r="G12" s="40">
        <f aca="true" t="shared" si="3" ref="G12:G62">SUM(H12:J12)</f>
        <v>24</v>
      </c>
      <c r="H12" s="53">
        <f>SUM(H13:H17)</f>
        <v>21</v>
      </c>
      <c r="I12" s="53">
        <f>SUM(I13:I17)</f>
        <v>3</v>
      </c>
      <c r="J12" s="53">
        <f>SUM(J13:J17)</f>
        <v>0</v>
      </c>
      <c r="K12" s="40">
        <f aca="true" t="shared" si="4" ref="K12:K62">SUM(L12:N12)</f>
        <v>18</v>
      </c>
      <c r="L12" s="53">
        <f>SUM(L13:L17)</f>
        <v>17</v>
      </c>
      <c r="M12" s="53">
        <f>SUM(M13:M17)</f>
        <v>1</v>
      </c>
      <c r="N12" s="53">
        <f>SUM(N13:N17)</f>
        <v>0</v>
      </c>
      <c r="O12" s="40">
        <f aca="true" t="shared" si="5" ref="O12:O62">SUM(P12:R12)</f>
        <v>6</v>
      </c>
      <c r="P12" s="53">
        <f aca="true" t="shared" si="6" ref="P12:W12">SUM(P13:P17)</f>
        <v>4</v>
      </c>
      <c r="Q12" s="53">
        <f t="shared" si="6"/>
        <v>2</v>
      </c>
      <c r="R12" s="53">
        <f t="shared" si="6"/>
        <v>0</v>
      </c>
      <c r="S12" s="53">
        <f t="shared" si="6"/>
        <v>14</v>
      </c>
      <c r="T12" s="53">
        <f t="shared" si="6"/>
        <v>1</v>
      </c>
      <c r="U12" s="53">
        <f t="shared" si="6"/>
        <v>1</v>
      </c>
      <c r="V12" s="53">
        <f t="shared" si="6"/>
        <v>0</v>
      </c>
      <c r="W12" s="53">
        <f t="shared" si="6"/>
        <v>0</v>
      </c>
      <c r="X12" s="54" t="s">
        <v>220</v>
      </c>
      <c r="Y12" s="55"/>
      <c r="Z12" s="55"/>
    </row>
    <row r="13" spans="1:24" ht="16.5" customHeight="1">
      <c r="A13" s="56"/>
      <c r="B13" s="45" t="s">
        <v>19</v>
      </c>
      <c r="C13" s="44">
        <f t="shared" si="2"/>
        <v>13</v>
      </c>
      <c r="D13" s="57">
        <f aca="true" t="shared" si="7" ref="D13:D28">H13+S13</f>
        <v>12</v>
      </c>
      <c r="E13" s="57">
        <f>I13</f>
        <v>1</v>
      </c>
      <c r="F13" s="57">
        <f>J13</f>
        <v>0</v>
      </c>
      <c r="G13" s="45">
        <f t="shared" si="3"/>
        <v>7</v>
      </c>
      <c r="H13" s="57">
        <f>L13+P13</f>
        <v>6</v>
      </c>
      <c r="I13" s="57">
        <f>M13+Q13</f>
        <v>1</v>
      </c>
      <c r="J13" s="57"/>
      <c r="K13" s="45">
        <f t="shared" si="4"/>
        <v>5</v>
      </c>
      <c r="L13" s="57">
        <v>4</v>
      </c>
      <c r="M13" s="57">
        <v>1</v>
      </c>
      <c r="N13" s="57">
        <v>0</v>
      </c>
      <c r="O13" s="45">
        <f t="shared" si="5"/>
        <v>2</v>
      </c>
      <c r="P13" s="57">
        <v>2</v>
      </c>
      <c r="Q13" s="57">
        <v>0</v>
      </c>
      <c r="R13" s="57">
        <v>0</v>
      </c>
      <c r="S13" s="57">
        <v>6</v>
      </c>
      <c r="T13" s="57">
        <f>SUM(U13:W13)</f>
        <v>0</v>
      </c>
      <c r="U13" s="57">
        <v>0</v>
      </c>
      <c r="V13" s="57">
        <v>0</v>
      </c>
      <c r="W13" s="57">
        <v>0</v>
      </c>
      <c r="X13" s="32" t="s">
        <v>19</v>
      </c>
    </row>
    <row r="14" spans="1:24" ht="16.5" customHeight="1">
      <c r="A14" s="56"/>
      <c r="B14" s="45" t="s">
        <v>20</v>
      </c>
      <c r="C14" s="44">
        <f t="shared" si="2"/>
        <v>7</v>
      </c>
      <c r="D14" s="57">
        <f t="shared" si="7"/>
        <v>5</v>
      </c>
      <c r="E14" s="57">
        <f aca="true" t="shared" si="8" ref="E14:F62">I14</f>
        <v>2</v>
      </c>
      <c r="F14" s="57">
        <f t="shared" si="8"/>
        <v>0</v>
      </c>
      <c r="G14" s="45">
        <f t="shared" si="3"/>
        <v>5</v>
      </c>
      <c r="H14" s="57">
        <f aca="true" t="shared" si="9" ref="H14:J62">L14+P14</f>
        <v>3</v>
      </c>
      <c r="I14" s="57">
        <f>M14+Q14</f>
        <v>2</v>
      </c>
      <c r="J14" s="57">
        <f>N14+R14</f>
        <v>0</v>
      </c>
      <c r="K14" s="45">
        <f t="shared" si="4"/>
        <v>2</v>
      </c>
      <c r="L14" s="57">
        <v>2</v>
      </c>
      <c r="M14" s="57">
        <v>0</v>
      </c>
      <c r="N14" s="57">
        <v>0</v>
      </c>
      <c r="O14" s="45">
        <f t="shared" si="5"/>
        <v>3</v>
      </c>
      <c r="P14" s="57">
        <v>1</v>
      </c>
      <c r="Q14" s="57">
        <v>2</v>
      </c>
      <c r="R14" s="57">
        <v>0</v>
      </c>
      <c r="S14" s="57">
        <v>2</v>
      </c>
      <c r="T14" s="57">
        <f aca="true" t="shared" si="10" ref="T14:T62">SUM(U14:W14)</f>
        <v>0</v>
      </c>
      <c r="U14" s="57">
        <v>0</v>
      </c>
      <c r="V14" s="57">
        <v>0</v>
      </c>
      <c r="W14" s="57">
        <v>0</v>
      </c>
      <c r="X14" s="32" t="s">
        <v>20</v>
      </c>
    </row>
    <row r="15" spans="1:24" ht="16.5" customHeight="1">
      <c r="A15" s="56"/>
      <c r="B15" s="45" t="s">
        <v>21</v>
      </c>
      <c r="C15" s="44">
        <f t="shared" si="2"/>
        <v>5</v>
      </c>
      <c r="D15" s="57">
        <f t="shared" si="7"/>
        <v>5</v>
      </c>
      <c r="E15" s="57">
        <f t="shared" si="8"/>
        <v>0</v>
      </c>
      <c r="F15" s="57">
        <f t="shared" si="8"/>
        <v>0</v>
      </c>
      <c r="G15" s="45">
        <f t="shared" si="3"/>
        <v>3</v>
      </c>
      <c r="H15" s="57">
        <f t="shared" si="9"/>
        <v>3</v>
      </c>
      <c r="I15" s="57">
        <f t="shared" si="9"/>
        <v>0</v>
      </c>
      <c r="J15" s="57">
        <f t="shared" si="9"/>
        <v>0</v>
      </c>
      <c r="K15" s="45">
        <f t="shared" si="4"/>
        <v>3</v>
      </c>
      <c r="L15" s="57">
        <v>3</v>
      </c>
      <c r="M15" s="57">
        <v>0</v>
      </c>
      <c r="N15" s="57">
        <v>0</v>
      </c>
      <c r="O15" s="45">
        <f t="shared" si="5"/>
        <v>0</v>
      </c>
      <c r="P15" s="57">
        <v>0</v>
      </c>
      <c r="Q15" s="57">
        <v>0</v>
      </c>
      <c r="R15" s="57">
        <v>0</v>
      </c>
      <c r="S15" s="57">
        <v>2</v>
      </c>
      <c r="T15" s="57">
        <f t="shared" si="10"/>
        <v>0</v>
      </c>
      <c r="U15" s="57">
        <v>0</v>
      </c>
      <c r="V15" s="57">
        <v>0</v>
      </c>
      <c r="W15" s="57">
        <v>0</v>
      </c>
      <c r="X15" s="32" t="s">
        <v>21</v>
      </c>
    </row>
    <row r="16" spans="1:24" ht="16.5" customHeight="1">
      <c r="A16" s="56"/>
      <c r="B16" s="45" t="s">
        <v>22</v>
      </c>
      <c r="C16" s="44">
        <f t="shared" si="2"/>
        <v>6</v>
      </c>
      <c r="D16" s="57">
        <f t="shared" si="7"/>
        <v>6</v>
      </c>
      <c r="E16" s="57">
        <f t="shared" si="8"/>
        <v>0</v>
      </c>
      <c r="F16" s="57">
        <f t="shared" si="8"/>
        <v>0</v>
      </c>
      <c r="G16" s="45">
        <f t="shared" si="3"/>
        <v>5</v>
      </c>
      <c r="H16" s="57">
        <f t="shared" si="9"/>
        <v>5</v>
      </c>
      <c r="I16" s="57">
        <f t="shared" si="9"/>
        <v>0</v>
      </c>
      <c r="J16" s="57">
        <f t="shared" si="9"/>
        <v>0</v>
      </c>
      <c r="K16" s="45">
        <f t="shared" si="4"/>
        <v>5</v>
      </c>
      <c r="L16" s="57">
        <v>5</v>
      </c>
      <c r="M16" s="57">
        <v>0</v>
      </c>
      <c r="N16" s="57">
        <v>0</v>
      </c>
      <c r="O16" s="45">
        <f t="shared" si="5"/>
        <v>0</v>
      </c>
      <c r="P16" s="57">
        <v>0</v>
      </c>
      <c r="Q16" s="57">
        <v>0</v>
      </c>
      <c r="R16" s="57">
        <v>0</v>
      </c>
      <c r="S16" s="57">
        <v>1</v>
      </c>
      <c r="T16" s="57">
        <f t="shared" si="10"/>
        <v>1</v>
      </c>
      <c r="U16" s="57">
        <v>1</v>
      </c>
      <c r="V16" s="57">
        <v>0</v>
      </c>
      <c r="W16" s="57">
        <v>0</v>
      </c>
      <c r="X16" s="32" t="s">
        <v>22</v>
      </c>
    </row>
    <row r="17" spans="1:24" ht="16.5" customHeight="1">
      <c r="A17" s="56"/>
      <c r="B17" s="45" t="s">
        <v>23</v>
      </c>
      <c r="C17" s="44">
        <f t="shared" si="2"/>
        <v>7</v>
      </c>
      <c r="D17" s="57">
        <f t="shared" si="7"/>
        <v>7</v>
      </c>
      <c r="E17" s="57">
        <f t="shared" si="8"/>
        <v>0</v>
      </c>
      <c r="F17" s="57">
        <f t="shared" si="8"/>
        <v>0</v>
      </c>
      <c r="G17" s="45">
        <f t="shared" si="3"/>
        <v>4</v>
      </c>
      <c r="H17" s="57">
        <f t="shared" si="9"/>
        <v>4</v>
      </c>
      <c r="I17" s="57">
        <f t="shared" si="9"/>
        <v>0</v>
      </c>
      <c r="J17" s="57">
        <f t="shared" si="9"/>
        <v>0</v>
      </c>
      <c r="K17" s="45">
        <f t="shared" si="4"/>
        <v>3</v>
      </c>
      <c r="L17" s="57">
        <v>3</v>
      </c>
      <c r="M17" s="57">
        <v>0</v>
      </c>
      <c r="N17" s="57">
        <v>0</v>
      </c>
      <c r="O17" s="45">
        <f t="shared" si="5"/>
        <v>1</v>
      </c>
      <c r="P17" s="57">
        <v>1</v>
      </c>
      <c r="Q17" s="57">
        <v>0</v>
      </c>
      <c r="R17" s="57">
        <v>0</v>
      </c>
      <c r="S17" s="57">
        <v>3</v>
      </c>
      <c r="T17" s="57">
        <f t="shared" si="10"/>
        <v>0</v>
      </c>
      <c r="U17" s="57">
        <v>0</v>
      </c>
      <c r="V17" s="57">
        <v>0</v>
      </c>
      <c r="W17" s="57">
        <v>0</v>
      </c>
      <c r="X17" s="32" t="s">
        <v>23</v>
      </c>
    </row>
    <row r="18" spans="1:24" ht="16.5" customHeight="1">
      <c r="A18" s="56"/>
      <c r="B18" s="58" t="s">
        <v>24</v>
      </c>
      <c r="C18" s="44">
        <f t="shared" si="2"/>
        <v>10</v>
      </c>
      <c r="D18" s="57">
        <f t="shared" si="7"/>
        <v>7</v>
      </c>
      <c r="E18" s="57">
        <f t="shared" si="8"/>
        <v>1</v>
      </c>
      <c r="F18" s="57">
        <f t="shared" si="8"/>
        <v>2</v>
      </c>
      <c r="G18" s="45">
        <f t="shared" si="3"/>
        <v>10</v>
      </c>
      <c r="H18" s="57">
        <f t="shared" si="9"/>
        <v>7</v>
      </c>
      <c r="I18" s="57">
        <f t="shared" si="9"/>
        <v>1</v>
      </c>
      <c r="J18" s="57">
        <f t="shared" si="9"/>
        <v>2</v>
      </c>
      <c r="K18" s="45">
        <f t="shared" si="4"/>
        <v>8</v>
      </c>
      <c r="L18" s="57">
        <v>5</v>
      </c>
      <c r="M18" s="57">
        <v>1</v>
      </c>
      <c r="N18" s="57">
        <v>2</v>
      </c>
      <c r="O18" s="45">
        <f t="shared" si="5"/>
        <v>2</v>
      </c>
      <c r="P18" s="57">
        <v>2</v>
      </c>
      <c r="Q18" s="57">
        <v>0</v>
      </c>
      <c r="R18" s="57">
        <v>0</v>
      </c>
      <c r="S18" s="57">
        <v>0</v>
      </c>
      <c r="T18" s="57">
        <f t="shared" si="10"/>
        <v>1</v>
      </c>
      <c r="U18" s="57">
        <v>0</v>
      </c>
      <c r="V18" s="57">
        <v>1</v>
      </c>
      <c r="W18" s="57">
        <v>0</v>
      </c>
      <c r="X18" s="59" t="s">
        <v>24</v>
      </c>
    </row>
    <row r="19" spans="1:24" ht="16.5" customHeight="1">
      <c r="A19" s="56"/>
      <c r="B19" s="58" t="s">
        <v>166</v>
      </c>
      <c r="C19" s="44">
        <f t="shared" si="2"/>
        <v>2</v>
      </c>
      <c r="D19" s="57">
        <f t="shared" si="7"/>
        <v>2</v>
      </c>
      <c r="E19" s="57">
        <f t="shared" si="8"/>
        <v>0</v>
      </c>
      <c r="F19" s="57">
        <f t="shared" si="8"/>
        <v>0</v>
      </c>
      <c r="G19" s="45">
        <f t="shared" si="3"/>
        <v>2</v>
      </c>
      <c r="H19" s="57">
        <f t="shared" si="9"/>
        <v>2</v>
      </c>
      <c r="I19" s="57">
        <f t="shared" si="9"/>
        <v>0</v>
      </c>
      <c r="J19" s="57">
        <f t="shared" si="9"/>
        <v>0</v>
      </c>
      <c r="K19" s="45">
        <f t="shared" si="4"/>
        <v>2</v>
      </c>
      <c r="L19" s="57">
        <v>2</v>
      </c>
      <c r="M19" s="57">
        <v>0</v>
      </c>
      <c r="N19" s="57">
        <v>0</v>
      </c>
      <c r="O19" s="45">
        <f t="shared" si="5"/>
        <v>0</v>
      </c>
      <c r="P19" s="57">
        <v>0</v>
      </c>
      <c r="Q19" s="57">
        <v>0</v>
      </c>
      <c r="R19" s="57">
        <v>0</v>
      </c>
      <c r="S19" s="57">
        <v>0</v>
      </c>
      <c r="T19" s="57">
        <f t="shared" si="10"/>
        <v>0</v>
      </c>
      <c r="U19" s="57">
        <v>0</v>
      </c>
      <c r="V19" s="57">
        <v>0</v>
      </c>
      <c r="W19" s="57">
        <v>0</v>
      </c>
      <c r="X19" s="59" t="s">
        <v>165</v>
      </c>
    </row>
    <row r="20" spans="1:24" ht="16.5" customHeight="1">
      <c r="A20" s="56"/>
      <c r="B20" s="58" t="s">
        <v>25</v>
      </c>
      <c r="C20" s="44">
        <f t="shared" si="2"/>
        <v>5</v>
      </c>
      <c r="D20" s="57">
        <f t="shared" si="7"/>
        <v>4</v>
      </c>
      <c r="E20" s="57">
        <f t="shared" si="8"/>
        <v>0</v>
      </c>
      <c r="F20" s="57">
        <f t="shared" si="8"/>
        <v>1</v>
      </c>
      <c r="G20" s="45">
        <f t="shared" si="3"/>
        <v>3</v>
      </c>
      <c r="H20" s="57">
        <f t="shared" si="9"/>
        <v>2</v>
      </c>
      <c r="I20" s="57">
        <f t="shared" si="9"/>
        <v>0</v>
      </c>
      <c r="J20" s="57">
        <f t="shared" si="9"/>
        <v>1</v>
      </c>
      <c r="K20" s="45">
        <f t="shared" si="4"/>
        <v>3</v>
      </c>
      <c r="L20" s="57">
        <v>2</v>
      </c>
      <c r="M20" s="57">
        <v>0</v>
      </c>
      <c r="N20" s="57">
        <v>1</v>
      </c>
      <c r="O20" s="45">
        <f t="shared" si="5"/>
        <v>0</v>
      </c>
      <c r="P20" s="57">
        <v>0</v>
      </c>
      <c r="Q20" s="57">
        <v>0</v>
      </c>
      <c r="R20" s="57">
        <v>0</v>
      </c>
      <c r="S20" s="57">
        <v>2</v>
      </c>
      <c r="T20" s="57">
        <f t="shared" si="10"/>
        <v>0</v>
      </c>
      <c r="U20" s="57">
        <v>0</v>
      </c>
      <c r="V20" s="57">
        <v>0</v>
      </c>
      <c r="W20" s="57">
        <v>0</v>
      </c>
      <c r="X20" s="59" t="s">
        <v>25</v>
      </c>
    </row>
    <row r="21" spans="1:24" ht="16.5" customHeight="1">
      <c r="A21" s="56"/>
      <c r="B21" s="58" t="s">
        <v>26</v>
      </c>
      <c r="C21" s="44">
        <f t="shared" si="2"/>
        <v>3</v>
      </c>
      <c r="D21" s="57">
        <f t="shared" si="7"/>
        <v>2</v>
      </c>
      <c r="E21" s="57">
        <f t="shared" si="8"/>
        <v>0</v>
      </c>
      <c r="F21" s="57">
        <f t="shared" si="8"/>
        <v>1</v>
      </c>
      <c r="G21" s="45">
        <f t="shared" si="3"/>
        <v>3</v>
      </c>
      <c r="H21" s="57">
        <f t="shared" si="9"/>
        <v>2</v>
      </c>
      <c r="I21" s="57">
        <f t="shared" si="9"/>
        <v>0</v>
      </c>
      <c r="J21" s="57">
        <f t="shared" si="9"/>
        <v>1</v>
      </c>
      <c r="K21" s="45">
        <f t="shared" si="4"/>
        <v>3</v>
      </c>
      <c r="L21" s="57">
        <v>2</v>
      </c>
      <c r="M21" s="57">
        <v>0</v>
      </c>
      <c r="N21" s="57">
        <v>1</v>
      </c>
      <c r="O21" s="45">
        <f t="shared" si="5"/>
        <v>0</v>
      </c>
      <c r="P21" s="57">
        <v>0</v>
      </c>
      <c r="Q21" s="57">
        <v>0</v>
      </c>
      <c r="R21" s="57">
        <v>0</v>
      </c>
      <c r="S21" s="57">
        <v>0</v>
      </c>
      <c r="T21" s="57">
        <f t="shared" si="10"/>
        <v>0</v>
      </c>
      <c r="U21" s="57">
        <v>0</v>
      </c>
      <c r="V21" s="57">
        <v>0</v>
      </c>
      <c r="W21" s="57">
        <v>0</v>
      </c>
      <c r="X21" s="59" t="s">
        <v>26</v>
      </c>
    </row>
    <row r="22" spans="1:24" ht="16.5" customHeight="1">
      <c r="A22" s="56"/>
      <c r="B22" s="58" t="s">
        <v>27</v>
      </c>
      <c r="C22" s="44">
        <f t="shared" si="2"/>
        <v>2</v>
      </c>
      <c r="D22" s="57">
        <f t="shared" si="7"/>
        <v>2</v>
      </c>
      <c r="E22" s="57">
        <f t="shared" si="8"/>
        <v>0</v>
      </c>
      <c r="F22" s="57">
        <f t="shared" si="8"/>
        <v>0</v>
      </c>
      <c r="G22" s="45">
        <f t="shared" si="3"/>
        <v>2</v>
      </c>
      <c r="H22" s="57">
        <f t="shared" si="9"/>
        <v>2</v>
      </c>
      <c r="I22" s="57">
        <f t="shared" si="9"/>
        <v>0</v>
      </c>
      <c r="J22" s="57">
        <f t="shared" si="9"/>
        <v>0</v>
      </c>
      <c r="K22" s="45">
        <f t="shared" si="4"/>
        <v>2</v>
      </c>
      <c r="L22" s="57">
        <v>2</v>
      </c>
      <c r="M22" s="57">
        <v>0</v>
      </c>
      <c r="N22" s="57">
        <v>0</v>
      </c>
      <c r="O22" s="45">
        <f t="shared" si="5"/>
        <v>0</v>
      </c>
      <c r="P22" s="57">
        <v>0</v>
      </c>
      <c r="Q22" s="57">
        <v>0</v>
      </c>
      <c r="R22" s="57">
        <v>0</v>
      </c>
      <c r="S22" s="57">
        <v>0</v>
      </c>
      <c r="T22" s="57">
        <f t="shared" si="10"/>
        <v>0</v>
      </c>
      <c r="U22" s="57">
        <v>0</v>
      </c>
      <c r="V22" s="57">
        <v>0</v>
      </c>
      <c r="W22" s="57">
        <v>0</v>
      </c>
      <c r="X22" s="59" t="s">
        <v>27</v>
      </c>
    </row>
    <row r="23" spans="1:24" ht="16.5" customHeight="1">
      <c r="A23" s="56"/>
      <c r="B23" s="58" t="s">
        <v>28</v>
      </c>
      <c r="C23" s="44">
        <f t="shared" si="2"/>
        <v>1</v>
      </c>
      <c r="D23" s="57">
        <f t="shared" si="7"/>
        <v>1</v>
      </c>
      <c r="E23" s="57">
        <f t="shared" si="8"/>
        <v>0</v>
      </c>
      <c r="F23" s="57">
        <f t="shared" si="8"/>
        <v>0</v>
      </c>
      <c r="G23" s="45">
        <f t="shared" si="3"/>
        <v>1</v>
      </c>
      <c r="H23" s="57">
        <f t="shared" si="9"/>
        <v>1</v>
      </c>
      <c r="I23" s="57">
        <f t="shared" si="9"/>
        <v>0</v>
      </c>
      <c r="J23" s="57">
        <f t="shared" si="9"/>
        <v>0</v>
      </c>
      <c r="K23" s="45">
        <f t="shared" si="4"/>
        <v>1</v>
      </c>
      <c r="L23" s="57">
        <v>1</v>
      </c>
      <c r="M23" s="57">
        <v>0</v>
      </c>
      <c r="N23" s="57">
        <v>0</v>
      </c>
      <c r="O23" s="45">
        <f t="shared" si="5"/>
        <v>0</v>
      </c>
      <c r="P23" s="57">
        <v>0</v>
      </c>
      <c r="Q23" s="57">
        <v>0</v>
      </c>
      <c r="R23" s="57">
        <v>0</v>
      </c>
      <c r="S23" s="57">
        <v>0</v>
      </c>
      <c r="T23" s="57">
        <f t="shared" si="10"/>
        <v>0</v>
      </c>
      <c r="U23" s="57">
        <v>0</v>
      </c>
      <c r="V23" s="57">
        <v>0</v>
      </c>
      <c r="W23" s="57">
        <v>0</v>
      </c>
      <c r="X23" s="59" t="s">
        <v>28</v>
      </c>
    </row>
    <row r="24" spans="1:24" ht="16.5" customHeight="1">
      <c r="A24" s="56"/>
      <c r="B24" s="58" t="s">
        <v>29</v>
      </c>
      <c r="C24" s="44">
        <f t="shared" si="2"/>
        <v>2</v>
      </c>
      <c r="D24" s="57">
        <f t="shared" si="7"/>
        <v>1</v>
      </c>
      <c r="E24" s="57">
        <f t="shared" si="8"/>
        <v>1</v>
      </c>
      <c r="F24" s="57">
        <f t="shared" si="8"/>
        <v>0</v>
      </c>
      <c r="G24" s="45">
        <f t="shared" si="3"/>
        <v>2</v>
      </c>
      <c r="H24" s="57">
        <f t="shared" si="9"/>
        <v>1</v>
      </c>
      <c r="I24" s="57">
        <f t="shared" si="9"/>
        <v>1</v>
      </c>
      <c r="J24" s="57">
        <f t="shared" si="9"/>
        <v>0</v>
      </c>
      <c r="K24" s="45">
        <f t="shared" si="4"/>
        <v>2</v>
      </c>
      <c r="L24" s="57">
        <v>1</v>
      </c>
      <c r="M24" s="57">
        <v>1</v>
      </c>
      <c r="N24" s="57">
        <v>0</v>
      </c>
      <c r="O24" s="45">
        <f t="shared" si="5"/>
        <v>0</v>
      </c>
      <c r="P24" s="57">
        <v>0</v>
      </c>
      <c r="Q24" s="57">
        <v>0</v>
      </c>
      <c r="R24" s="57">
        <v>0</v>
      </c>
      <c r="S24" s="57">
        <v>0</v>
      </c>
      <c r="T24" s="57">
        <f t="shared" si="10"/>
        <v>0</v>
      </c>
      <c r="U24" s="57">
        <v>0</v>
      </c>
      <c r="V24" s="57">
        <v>0</v>
      </c>
      <c r="W24" s="57">
        <v>0</v>
      </c>
      <c r="X24" s="59" t="s">
        <v>29</v>
      </c>
    </row>
    <row r="25" spans="1:24" ht="16.5" customHeight="1">
      <c r="A25" s="56"/>
      <c r="B25" s="58" t="s">
        <v>30</v>
      </c>
      <c r="C25" s="44">
        <f t="shared" si="2"/>
        <v>1</v>
      </c>
      <c r="D25" s="57">
        <f t="shared" si="7"/>
        <v>0</v>
      </c>
      <c r="E25" s="57">
        <f t="shared" si="8"/>
        <v>0</v>
      </c>
      <c r="F25" s="57">
        <f t="shared" si="8"/>
        <v>1</v>
      </c>
      <c r="G25" s="45">
        <f t="shared" si="3"/>
        <v>1</v>
      </c>
      <c r="H25" s="57">
        <f t="shared" si="9"/>
        <v>0</v>
      </c>
      <c r="I25" s="57">
        <f t="shared" si="9"/>
        <v>0</v>
      </c>
      <c r="J25" s="57">
        <f t="shared" si="9"/>
        <v>1</v>
      </c>
      <c r="K25" s="45">
        <f t="shared" si="4"/>
        <v>1</v>
      </c>
      <c r="L25" s="57">
        <v>0</v>
      </c>
      <c r="M25" s="57">
        <v>0</v>
      </c>
      <c r="N25" s="57">
        <v>1</v>
      </c>
      <c r="O25" s="45">
        <f t="shared" si="5"/>
        <v>0</v>
      </c>
      <c r="P25" s="57">
        <v>0</v>
      </c>
      <c r="Q25" s="57">
        <v>0</v>
      </c>
      <c r="R25" s="57">
        <v>0</v>
      </c>
      <c r="S25" s="57">
        <v>0</v>
      </c>
      <c r="T25" s="57">
        <f t="shared" si="10"/>
        <v>0</v>
      </c>
      <c r="U25" s="57">
        <v>0</v>
      </c>
      <c r="V25" s="57">
        <v>0</v>
      </c>
      <c r="W25" s="57">
        <v>0</v>
      </c>
      <c r="X25" s="59" t="s">
        <v>30</v>
      </c>
    </row>
    <row r="26" spans="1:24" ht="16.5" customHeight="1">
      <c r="A26" s="56"/>
      <c r="B26" s="58" t="s">
        <v>60</v>
      </c>
      <c r="C26" s="44">
        <f t="shared" si="2"/>
        <v>5</v>
      </c>
      <c r="D26" s="57">
        <f t="shared" si="7"/>
        <v>4</v>
      </c>
      <c r="E26" s="57">
        <f t="shared" si="8"/>
        <v>0</v>
      </c>
      <c r="F26" s="57">
        <f t="shared" si="8"/>
        <v>1</v>
      </c>
      <c r="G26" s="45">
        <f t="shared" si="3"/>
        <v>5</v>
      </c>
      <c r="H26" s="57">
        <f t="shared" si="9"/>
        <v>4</v>
      </c>
      <c r="I26" s="57">
        <f t="shared" si="9"/>
        <v>0</v>
      </c>
      <c r="J26" s="57">
        <f t="shared" si="9"/>
        <v>1</v>
      </c>
      <c r="K26" s="45">
        <f t="shared" si="4"/>
        <v>5</v>
      </c>
      <c r="L26" s="57">
        <v>4</v>
      </c>
      <c r="M26" s="57">
        <v>0</v>
      </c>
      <c r="N26" s="57">
        <v>1</v>
      </c>
      <c r="O26" s="45">
        <f t="shared" si="5"/>
        <v>0</v>
      </c>
      <c r="P26" s="57">
        <v>0</v>
      </c>
      <c r="Q26" s="57">
        <v>0</v>
      </c>
      <c r="R26" s="57">
        <v>0</v>
      </c>
      <c r="S26" s="57">
        <v>0</v>
      </c>
      <c r="T26" s="57">
        <f t="shared" si="10"/>
        <v>0</v>
      </c>
      <c r="U26" s="57">
        <v>0</v>
      </c>
      <c r="V26" s="57">
        <v>0</v>
      </c>
      <c r="W26" s="57">
        <v>0</v>
      </c>
      <c r="X26" s="59" t="s">
        <v>78</v>
      </c>
    </row>
    <row r="27" spans="1:24" ht="16.5" customHeight="1">
      <c r="A27" s="56"/>
      <c r="B27" s="58" t="s">
        <v>61</v>
      </c>
      <c r="C27" s="44">
        <f t="shared" si="2"/>
        <v>6</v>
      </c>
      <c r="D27" s="57">
        <f t="shared" si="7"/>
        <v>6</v>
      </c>
      <c r="E27" s="57">
        <f t="shared" si="8"/>
        <v>0</v>
      </c>
      <c r="F27" s="57">
        <f t="shared" si="8"/>
        <v>0</v>
      </c>
      <c r="G27" s="45">
        <f t="shared" si="3"/>
        <v>6</v>
      </c>
      <c r="H27" s="57">
        <f t="shared" si="9"/>
        <v>6</v>
      </c>
      <c r="I27" s="57">
        <f t="shared" si="9"/>
        <v>0</v>
      </c>
      <c r="J27" s="57">
        <f t="shared" si="9"/>
        <v>0</v>
      </c>
      <c r="K27" s="45">
        <f t="shared" si="4"/>
        <v>6</v>
      </c>
      <c r="L27" s="57">
        <v>6</v>
      </c>
      <c r="M27" s="57">
        <v>0</v>
      </c>
      <c r="N27" s="57">
        <v>0</v>
      </c>
      <c r="O27" s="45">
        <f t="shared" si="5"/>
        <v>0</v>
      </c>
      <c r="P27" s="57">
        <v>0</v>
      </c>
      <c r="Q27" s="57">
        <v>0</v>
      </c>
      <c r="R27" s="57">
        <v>0</v>
      </c>
      <c r="S27" s="57">
        <v>0</v>
      </c>
      <c r="T27" s="57">
        <f t="shared" si="10"/>
        <v>1</v>
      </c>
      <c r="U27" s="57">
        <v>1</v>
      </c>
      <c r="V27" s="57">
        <v>0</v>
      </c>
      <c r="W27" s="57">
        <v>0</v>
      </c>
      <c r="X27" s="59" t="s">
        <v>79</v>
      </c>
    </row>
    <row r="28" spans="1:24" ht="16.5" customHeight="1">
      <c r="A28" s="56"/>
      <c r="B28" s="58" t="s">
        <v>62</v>
      </c>
      <c r="C28" s="44">
        <f t="shared" si="2"/>
        <v>3</v>
      </c>
      <c r="D28" s="57">
        <f t="shared" si="7"/>
        <v>1</v>
      </c>
      <c r="E28" s="57">
        <f t="shared" si="8"/>
        <v>1</v>
      </c>
      <c r="F28" s="57">
        <f t="shared" si="8"/>
        <v>1</v>
      </c>
      <c r="G28" s="45">
        <f t="shared" si="3"/>
        <v>3</v>
      </c>
      <c r="H28" s="57">
        <f t="shared" si="9"/>
        <v>1</v>
      </c>
      <c r="I28" s="57">
        <f t="shared" si="9"/>
        <v>1</v>
      </c>
      <c r="J28" s="57">
        <f t="shared" si="9"/>
        <v>1</v>
      </c>
      <c r="K28" s="45">
        <f t="shared" si="4"/>
        <v>3</v>
      </c>
      <c r="L28" s="57">
        <v>1</v>
      </c>
      <c r="M28" s="57">
        <v>1</v>
      </c>
      <c r="N28" s="57">
        <v>1</v>
      </c>
      <c r="O28" s="45">
        <f t="shared" si="5"/>
        <v>0</v>
      </c>
      <c r="P28" s="57">
        <v>0</v>
      </c>
      <c r="Q28" s="57">
        <v>0</v>
      </c>
      <c r="R28" s="57">
        <v>0</v>
      </c>
      <c r="S28" s="57">
        <v>0</v>
      </c>
      <c r="T28" s="57">
        <f t="shared" si="10"/>
        <v>0</v>
      </c>
      <c r="U28" s="57">
        <v>0</v>
      </c>
      <c r="V28" s="57">
        <v>0</v>
      </c>
      <c r="W28" s="57">
        <v>0</v>
      </c>
      <c r="X28" s="59" t="s">
        <v>80</v>
      </c>
    </row>
    <row r="29" spans="1:24" ht="16.5" customHeight="1">
      <c r="A29" s="56"/>
      <c r="B29" s="58" t="s">
        <v>204</v>
      </c>
      <c r="C29" s="44">
        <f>SUM(D29:F29)</f>
        <v>9</v>
      </c>
      <c r="D29" s="57">
        <f>H29+S29</f>
        <v>8</v>
      </c>
      <c r="E29" s="57">
        <f>I29</f>
        <v>0</v>
      </c>
      <c r="F29" s="57">
        <f>J29</f>
        <v>1</v>
      </c>
      <c r="G29" s="45">
        <f>SUM(H29:J29)</f>
        <v>7</v>
      </c>
      <c r="H29" s="57">
        <f>L29+P29</f>
        <v>6</v>
      </c>
      <c r="I29" s="57">
        <f>M29+Q29</f>
        <v>0</v>
      </c>
      <c r="J29" s="57">
        <f>N29+R29</f>
        <v>1</v>
      </c>
      <c r="K29" s="45">
        <f>SUM(L29:N29)</f>
        <v>7</v>
      </c>
      <c r="L29" s="57">
        <v>6</v>
      </c>
      <c r="M29" s="57">
        <v>0</v>
      </c>
      <c r="N29" s="57">
        <v>1</v>
      </c>
      <c r="O29" s="45">
        <f t="shared" si="5"/>
        <v>0</v>
      </c>
      <c r="P29" s="57"/>
      <c r="Q29" s="57"/>
      <c r="R29" s="57"/>
      <c r="S29" s="57">
        <v>2</v>
      </c>
      <c r="T29" s="57">
        <f t="shared" si="10"/>
        <v>0</v>
      </c>
      <c r="U29" s="57">
        <v>0</v>
      </c>
      <c r="V29" s="57">
        <v>0</v>
      </c>
      <c r="W29" s="57">
        <v>0</v>
      </c>
      <c r="X29" s="59" t="s">
        <v>204</v>
      </c>
    </row>
    <row r="30" spans="1:26" s="51" customFormat="1" ht="16.5" customHeight="1">
      <c r="A30" s="127" t="s">
        <v>221</v>
      </c>
      <c r="B30" s="83"/>
      <c r="C30" s="39">
        <f t="shared" si="2"/>
        <v>3</v>
      </c>
      <c r="D30" s="60">
        <f>SUM(D31:D32)</f>
        <v>2</v>
      </c>
      <c r="E30" s="60">
        <f t="shared" si="8"/>
        <v>1</v>
      </c>
      <c r="F30" s="60">
        <f t="shared" si="8"/>
        <v>0</v>
      </c>
      <c r="G30" s="40">
        <f t="shared" si="3"/>
        <v>2</v>
      </c>
      <c r="H30" s="60">
        <f aca="true" t="shared" si="11" ref="H30:R30">SUM(H31:H32)</f>
        <v>1</v>
      </c>
      <c r="I30" s="60">
        <f t="shared" si="11"/>
        <v>1</v>
      </c>
      <c r="J30" s="60">
        <f t="shared" si="11"/>
        <v>0</v>
      </c>
      <c r="K30" s="40">
        <f t="shared" si="4"/>
        <v>2</v>
      </c>
      <c r="L30" s="60">
        <f t="shared" si="11"/>
        <v>1</v>
      </c>
      <c r="M30" s="60">
        <f t="shared" si="11"/>
        <v>1</v>
      </c>
      <c r="N30" s="60">
        <f t="shared" si="11"/>
        <v>0</v>
      </c>
      <c r="O30" s="40">
        <f t="shared" si="5"/>
        <v>0</v>
      </c>
      <c r="P30" s="60">
        <f t="shared" si="11"/>
        <v>0</v>
      </c>
      <c r="Q30" s="60">
        <f t="shared" si="11"/>
        <v>0</v>
      </c>
      <c r="R30" s="60">
        <f t="shared" si="11"/>
        <v>0</v>
      </c>
      <c r="S30" s="60">
        <f>SUM(S31:S32)</f>
        <v>1</v>
      </c>
      <c r="T30" s="60">
        <f t="shared" si="10"/>
        <v>1</v>
      </c>
      <c r="U30" s="60">
        <f>SUM(U31:U32)</f>
        <v>0</v>
      </c>
      <c r="V30" s="60">
        <f>SUM(V31:V32)</f>
        <v>1</v>
      </c>
      <c r="W30" s="60">
        <f>SUM(W31:W32)</f>
        <v>0</v>
      </c>
      <c r="X30" s="117" t="s">
        <v>221</v>
      </c>
      <c r="Y30" s="121"/>
      <c r="Z30" s="55"/>
    </row>
    <row r="31" spans="1:24" ht="16.5" customHeight="1">
      <c r="A31" s="56"/>
      <c r="B31" s="58" t="s">
        <v>31</v>
      </c>
      <c r="C31" s="44">
        <f t="shared" si="2"/>
        <v>1</v>
      </c>
      <c r="D31" s="57">
        <f>H31+S31</f>
        <v>1</v>
      </c>
      <c r="E31" s="57">
        <f t="shared" si="8"/>
        <v>0</v>
      </c>
      <c r="F31" s="57">
        <f t="shared" si="8"/>
        <v>0</v>
      </c>
      <c r="G31" s="45">
        <f t="shared" si="3"/>
        <v>1</v>
      </c>
      <c r="H31" s="57">
        <f t="shared" si="9"/>
        <v>1</v>
      </c>
      <c r="I31" s="57">
        <f>M31+Q31</f>
        <v>0</v>
      </c>
      <c r="J31" s="57">
        <f t="shared" si="9"/>
        <v>0</v>
      </c>
      <c r="K31" s="45">
        <f t="shared" si="4"/>
        <v>1</v>
      </c>
      <c r="L31" s="57">
        <v>1</v>
      </c>
      <c r="M31" s="57">
        <v>0</v>
      </c>
      <c r="N31" s="57">
        <v>0</v>
      </c>
      <c r="O31" s="45">
        <f t="shared" si="5"/>
        <v>0</v>
      </c>
      <c r="P31" s="57">
        <v>0</v>
      </c>
      <c r="Q31" s="57">
        <v>0</v>
      </c>
      <c r="R31" s="57">
        <v>0</v>
      </c>
      <c r="S31" s="57">
        <v>0</v>
      </c>
      <c r="T31" s="57">
        <f t="shared" si="10"/>
        <v>0</v>
      </c>
      <c r="U31" s="57">
        <v>0</v>
      </c>
      <c r="V31" s="57">
        <v>0</v>
      </c>
      <c r="W31" s="57">
        <v>0</v>
      </c>
      <c r="X31" s="59" t="s">
        <v>31</v>
      </c>
    </row>
    <row r="32" spans="1:24" ht="16.5" customHeight="1">
      <c r="A32" s="56"/>
      <c r="B32" s="58" t="s">
        <v>32</v>
      </c>
      <c r="C32" s="44">
        <f t="shared" si="2"/>
        <v>2</v>
      </c>
      <c r="D32" s="57">
        <f>H32+S32</f>
        <v>1</v>
      </c>
      <c r="E32" s="57">
        <f t="shared" si="8"/>
        <v>1</v>
      </c>
      <c r="F32" s="57">
        <f t="shared" si="8"/>
        <v>0</v>
      </c>
      <c r="G32" s="45">
        <f t="shared" si="3"/>
        <v>1</v>
      </c>
      <c r="H32" s="57">
        <f t="shared" si="9"/>
        <v>0</v>
      </c>
      <c r="I32" s="57">
        <f>M32+Q32</f>
        <v>1</v>
      </c>
      <c r="J32" s="57">
        <f t="shared" si="9"/>
        <v>0</v>
      </c>
      <c r="K32" s="45">
        <f t="shared" si="4"/>
        <v>1</v>
      </c>
      <c r="L32" s="57">
        <v>0</v>
      </c>
      <c r="M32" s="57">
        <v>1</v>
      </c>
      <c r="N32" s="57">
        <v>0</v>
      </c>
      <c r="O32" s="45">
        <f t="shared" si="5"/>
        <v>0</v>
      </c>
      <c r="P32" s="57">
        <v>0</v>
      </c>
      <c r="Q32" s="57">
        <v>0</v>
      </c>
      <c r="R32" s="57">
        <v>0</v>
      </c>
      <c r="S32" s="57">
        <v>1</v>
      </c>
      <c r="T32" s="57">
        <f t="shared" si="10"/>
        <v>1</v>
      </c>
      <c r="U32" s="57">
        <v>0</v>
      </c>
      <c r="V32" s="57">
        <v>1</v>
      </c>
      <c r="W32" s="57">
        <v>0</v>
      </c>
      <c r="X32" s="59" t="s">
        <v>32</v>
      </c>
    </row>
    <row r="33" spans="1:26" s="51" customFormat="1" ht="16.5" customHeight="1">
      <c r="A33" s="124" t="s">
        <v>222</v>
      </c>
      <c r="B33" s="47"/>
      <c r="C33" s="39">
        <f t="shared" si="2"/>
        <v>5</v>
      </c>
      <c r="D33" s="60">
        <f>SUM(D34:D37)</f>
        <v>4</v>
      </c>
      <c r="E33" s="60">
        <f t="shared" si="8"/>
        <v>0</v>
      </c>
      <c r="F33" s="60">
        <f t="shared" si="8"/>
        <v>1</v>
      </c>
      <c r="G33" s="40">
        <f t="shared" si="3"/>
        <v>5</v>
      </c>
      <c r="H33" s="60">
        <f aca="true" t="shared" si="12" ref="H33:W33">SUM(H34:H37)</f>
        <v>4</v>
      </c>
      <c r="I33" s="60">
        <f t="shared" si="12"/>
        <v>0</v>
      </c>
      <c r="J33" s="60">
        <f t="shared" si="12"/>
        <v>1</v>
      </c>
      <c r="K33" s="40">
        <f t="shared" si="4"/>
        <v>5</v>
      </c>
      <c r="L33" s="60">
        <f t="shared" si="12"/>
        <v>4</v>
      </c>
      <c r="M33" s="60">
        <f t="shared" si="12"/>
        <v>0</v>
      </c>
      <c r="N33" s="60">
        <f t="shared" si="12"/>
        <v>1</v>
      </c>
      <c r="O33" s="40">
        <f t="shared" si="5"/>
        <v>0</v>
      </c>
      <c r="P33" s="60">
        <f t="shared" si="12"/>
        <v>0</v>
      </c>
      <c r="Q33" s="60">
        <f t="shared" si="12"/>
        <v>0</v>
      </c>
      <c r="R33" s="60">
        <f t="shared" si="12"/>
        <v>0</v>
      </c>
      <c r="S33" s="60">
        <f t="shared" si="12"/>
        <v>0</v>
      </c>
      <c r="T33" s="60">
        <f t="shared" si="10"/>
        <v>1</v>
      </c>
      <c r="U33" s="60">
        <f t="shared" si="12"/>
        <v>1</v>
      </c>
      <c r="V33" s="60">
        <f t="shared" si="12"/>
        <v>0</v>
      </c>
      <c r="W33" s="60">
        <f t="shared" si="12"/>
        <v>0</v>
      </c>
      <c r="X33" s="117" t="s">
        <v>222</v>
      </c>
      <c r="Y33" s="121"/>
      <c r="Z33" s="55"/>
    </row>
    <row r="34" spans="1:24" ht="16.5" customHeight="1">
      <c r="A34" s="56"/>
      <c r="B34" s="58" t="s">
        <v>55</v>
      </c>
      <c r="C34" s="44">
        <f t="shared" si="2"/>
        <v>2</v>
      </c>
      <c r="D34" s="57">
        <f aca="true" t="shared" si="13" ref="D34:D39">H34+S34</f>
        <v>1</v>
      </c>
      <c r="E34" s="57">
        <f t="shared" si="8"/>
        <v>0</v>
      </c>
      <c r="F34" s="57">
        <f t="shared" si="8"/>
        <v>1</v>
      </c>
      <c r="G34" s="45">
        <f t="shared" si="3"/>
        <v>2</v>
      </c>
      <c r="H34" s="57">
        <f t="shared" si="9"/>
        <v>1</v>
      </c>
      <c r="I34" s="57">
        <f>M34+Q34</f>
        <v>0</v>
      </c>
      <c r="J34" s="57">
        <f t="shared" si="9"/>
        <v>1</v>
      </c>
      <c r="K34" s="45">
        <f t="shared" si="4"/>
        <v>2</v>
      </c>
      <c r="L34" s="57">
        <v>1</v>
      </c>
      <c r="M34" s="57">
        <v>0</v>
      </c>
      <c r="N34" s="57">
        <v>1</v>
      </c>
      <c r="O34" s="45">
        <f t="shared" si="5"/>
        <v>0</v>
      </c>
      <c r="P34" s="57">
        <v>0</v>
      </c>
      <c r="Q34" s="57">
        <v>0</v>
      </c>
      <c r="R34" s="57">
        <v>0</v>
      </c>
      <c r="S34" s="57">
        <v>0</v>
      </c>
      <c r="T34" s="57">
        <f t="shared" si="10"/>
        <v>0</v>
      </c>
      <c r="U34" s="57">
        <v>0</v>
      </c>
      <c r="V34" s="57">
        <v>0</v>
      </c>
      <c r="W34" s="57">
        <v>0</v>
      </c>
      <c r="X34" s="59" t="s">
        <v>47</v>
      </c>
    </row>
    <row r="35" spans="1:24" ht="16.5" customHeight="1">
      <c r="A35" s="56"/>
      <c r="B35" s="58" t="s">
        <v>50</v>
      </c>
      <c r="C35" s="44">
        <f t="shared" si="2"/>
        <v>1</v>
      </c>
      <c r="D35" s="57">
        <f t="shared" si="13"/>
        <v>1</v>
      </c>
      <c r="E35" s="57">
        <f t="shared" si="8"/>
        <v>0</v>
      </c>
      <c r="F35" s="57">
        <f t="shared" si="8"/>
        <v>0</v>
      </c>
      <c r="G35" s="45">
        <f t="shared" si="3"/>
        <v>1</v>
      </c>
      <c r="H35" s="57">
        <f t="shared" si="9"/>
        <v>1</v>
      </c>
      <c r="I35" s="57">
        <f>M35+Q35</f>
        <v>0</v>
      </c>
      <c r="J35" s="57">
        <f t="shared" si="9"/>
        <v>0</v>
      </c>
      <c r="K35" s="45">
        <f t="shared" si="4"/>
        <v>1</v>
      </c>
      <c r="L35" s="57">
        <v>1</v>
      </c>
      <c r="M35" s="57">
        <v>0</v>
      </c>
      <c r="N35" s="57">
        <v>0</v>
      </c>
      <c r="O35" s="45">
        <f t="shared" si="5"/>
        <v>0</v>
      </c>
      <c r="P35" s="57">
        <v>0</v>
      </c>
      <c r="Q35" s="57">
        <v>0</v>
      </c>
      <c r="R35" s="57">
        <v>0</v>
      </c>
      <c r="S35" s="57">
        <v>0</v>
      </c>
      <c r="T35" s="57">
        <f t="shared" si="10"/>
        <v>0</v>
      </c>
      <c r="U35" s="57">
        <v>0</v>
      </c>
      <c r="V35" s="57">
        <v>0</v>
      </c>
      <c r="W35" s="57">
        <v>0</v>
      </c>
      <c r="X35" s="59" t="s">
        <v>49</v>
      </c>
    </row>
    <row r="36" spans="1:24" ht="16.5" customHeight="1">
      <c r="A36" s="56"/>
      <c r="B36" s="58" t="s">
        <v>52</v>
      </c>
      <c r="C36" s="44">
        <f t="shared" si="2"/>
        <v>1</v>
      </c>
      <c r="D36" s="57">
        <f t="shared" si="13"/>
        <v>1</v>
      </c>
      <c r="E36" s="57">
        <f t="shared" si="8"/>
        <v>0</v>
      </c>
      <c r="F36" s="57">
        <f t="shared" si="8"/>
        <v>0</v>
      </c>
      <c r="G36" s="45">
        <f t="shared" si="3"/>
        <v>1</v>
      </c>
      <c r="H36" s="57">
        <f t="shared" si="9"/>
        <v>1</v>
      </c>
      <c r="I36" s="57">
        <f>M36+Q36</f>
        <v>0</v>
      </c>
      <c r="J36" s="57">
        <f t="shared" si="9"/>
        <v>0</v>
      </c>
      <c r="K36" s="45">
        <f t="shared" si="4"/>
        <v>1</v>
      </c>
      <c r="L36" s="57">
        <v>1</v>
      </c>
      <c r="M36" s="57">
        <v>0</v>
      </c>
      <c r="N36" s="57">
        <v>0</v>
      </c>
      <c r="O36" s="45">
        <f t="shared" si="5"/>
        <v>0</v>
      </c>
      <c r="P36" s="57">
        <v>0</v>
      </c>
      <c r="Q36" s="57">
        <v>0</v>
      </c>
      <c r="R36" s="57">
        <v>0</v>
      </c>
      <c r="S36" s="57">
        <v>0</v>
      </c>
      <c r="T36" s="57">
        <f t="shared" si="10"/>
        <v>0</v>
      </c>
      <c r="U36" s="57">
        <v>0</v>
      </c>
      <c r="V36" s="57">
        <v>0</v>
      </c>
      <c r="W36" s="57">
        <v>0</v>
      </c>
      <c r="X36" s="59" t="s">
        <v>51</v>
      </c>
    </row>
    <row r="37" spans="1:24" ht="16.5" customHeight="1">
      <c r="A37" s="56"/>
      <c r="B37" s="58" t="s">
        <v>54</v>
      </c>
      <c r="C37" s="44">
        <f t="shared" si="2"/>
        <v>1</v>
      </c>
      <c r="D37" s="57">
        <f t="shared" si="13"/>
        <v>1</v>
      </c>
      <c r="E37" s="57">
        <f t="shared" si="8"/>
        <v>0</v>
      </c>
      <c r="F37" s="57">
        <f t="shared" si="8"/>
        <v>0</v>
      </c>
      <c r="G37" s="45">
        <f t="shared" si="3"/>
        <v>1</v>
      </c>
      <c r="H37" s="57">
        <f t="shared" si="9"/>
        <v>1</v>
      </c>
      <c r="I37" s="57">
        <f>M37+Q37</f>
        <v>0</v>
      </c>
      <c r="J37" s="57">
        <f t="shared" si="9"/>
        <v>0</v>
      </c>
      <c r="K37" s="45">
        <f t="shared" si="4"/>
        <v>1</v>
      </c>
      <c r="L37" s="57">
        <v>1</v>
      </c>
      <c r="M37" s="57">
        <v>0</v>
      </c>
      <c r="N37" s="57">
        <v>0</v>
      </c>
      <c r="O37" s="45">
        <f t="shared" si="5"/>
        <v>0</v>
      </c>
      <c r="P37" s="57">
        <v>0</v>
      </c>
      <c r="Q37" s="57">
        <v>0</v>
      </c>
      <c r="R37" s="57">
        <v>0</v>
      </c>
      <c r="S37" s="57">
        <v>0</v>
      </c>
      <c r="T37" s="57">
        <f t="shared" si="10"/>
        <v>1</v>
      </c>
      <c r="U37" s="57">
        <v>1</v>
      </c>
      <c r="V37" s="57">
        <v>0</v>
      </c>
      <c r="W37" s="57">
        <v>0</v>
      </c>
      <c r="X37" s="59" t="s">
        <v>53</v>
      </c>
    </row>
    <row r="38" spans="1:26" s="51" customFormat="1" ht="16.5" customHeight="1">
      <c r="A38" s="124" t="s">
        <v>223</v>
      </c>
      <c r="B38" s="125"/>
      <c r="C38" s="39">
        <f t="shared" si="2"/>
        <v>1</v>
      </c>
      <c r="D38" s="60">
        <f t="shared" si="13"/>
        <v>1</v>
      </c>
      <c r="E38" s="60">
        <f t="shared" si="8"/>
        <v>0</v>
      </c>
      <c r="F38" s="60">
        <f t="shared" si="8"/>
        <v>0</v>
      </c>
      <c r="G38" s="40">
        <f t="shared" si="3"/>
        <v>1</v>
      </c>
      <c r="H38" s="60">
        <f aca="true" t="shared" si="14" ref="H38:W38">SUM(H39)</f>
        <v>1</v>
      </c>
      <c r="I38" s="60">
        <f t="shared" si="14"/>
        <v>0</v>
      </c>
      <c r="J38" s="60">
        <f t="shared" si="14"/>
        <v>0</v>
      </c>
      <c r="K38" s="40">
        <f t="shared" si="4"/>
        <v>1</v>
      </c>
      <c r="L38" s="60">
        <f t="shared" si="14"/>
        <v>1</v>
      </c>
      <c r="M38" s="60">
        <f t="shared" si="14"/>
        <v>0</v>
      </c>
      <c r="N38" s="60">
        <f t="shared" si="14"/>
        <v>0</v>
      </c>
      <c r="O38" s="40">
        <f t="shared" si="5"/>
        <v>0</v>
      </c>
      <c r="P38" s="60">
        <f t="shared" si="14"/>
        <v>0</v>
      </c>
      <c r="Q38" s="60">
        <f t="shared" si="14"/>
        <v>0</v>
      </c>
      <c r="R38" s="60">
        <f t="shared" si="14"/>
        <v>0</v>
      </c>
      <c r="S38" s="60">
        <f t="shared" si="14"/>
        <v>0</v>
      </c>
      <c r="T38" s="60">
        <f t="shared" si="10"/>
        <v>0</v>
      </c>
      <c r="U38" s="60">
        <f t="shared" si="14"/>
        <v>0</v>
      </c>
      <c r="V38" s="60">
        <f t="shared" si="14"/>
        <v>0</v>
      </c>
      <c r="W38" s="60">
        <f t="shared" si="14"/>
        <v>0</v>
      </c>
      <c r="X38" s="122" t="s">
        <v>33</v>
      </c>
      <c r="Y38" s="123"/>
      <c r="Z38" s="55"/>
    </row>
    <row r="39" spans="1:24" ht="16.5" customHeight="1">
      <c r="A39" s="56"/>
      <c r="B39" s="58" t="s">
        <v>34</v>
      </c>
      <c r="C39" s="44">
        <f t="shared" si="2"/>
        <v>1</v>
      </c>
      <c r="D39" s="57">
        <f t="shared" si="13"/>
        <v>1</v>
      </c>
      <c r="E39" s="57">
        <f t="shared" si="8"/>
        <v>0</v>
      </c>
      <c r="F39" s="57">
        <f t="shared" si="8"/>
        <v>0</v>
      </c>
      <c r="G39" s="45">
        <f t="shared" si="3"/>
        <v>1</v>
      </c>
      <c r="H39" s="57">
        <f t="shared" si="9"/>
        <v>1</v>
      </c>
      <c r="I39" s="57">
        <f>M39+Q39</f>
        <v>0</v>
      </c>
      <c r="J39" s="57">
        <f t="shared" si="9"/>
        <v>0</v>
      </c>
      <c r="K39" s="45">
        <f t="shared" si="4"/>
        <v>1</v>
      </c>
      <c r="L39" s="57">
        <v>1</v>
      </c>
      <c r="M39" s="57">
        <v>0</v>
      </c>
      <c r="N39" s="57">
        <v>0</v>
      </c>
      <c r="O39" s="45">
        <f t="shared" si="5"/>
        <v>0</v>
      </c>
      <c r="P39" s="57">
        <v>0</v>
      </c>
      <c r="Q39" s="57">
        <v>0</v>
      </c>
      <c r="R39" s="57">
        <v>0</v>
      </c>
      <c r="S39" s="57">
        <v>0</v>
      </c>
      <c r="T39" s="57">
        <f t="shared" si="10"/>
        <v>0</v>
      </c>
      <c r="U39" s="57">
        <v>0</v>
      </c>
      <c r="V39" s="57">
        <v>0</v>
      </c>
      <c r="W39" s="57">
        <v>0</v>
      </c>
      <c r="X39" s="59" t="s">
        <v>34</v>
      </c>
    </row>
    <row r="40" spans="1:26" s="51" customFormat="1" ht="16.5" customHeight="1">
      <c r="A40" s="124" t="s">
        <v>224</v>
      </c>
      <c r="B40" s="125"/>
      <c r="C40" s="39">
        <f t="shared" si="2"/>
        <v>1</v>
      </c>
      <c r="D40" s="60">
        <f>SUM(D41:D42)</f>
        <v>1</v>
      </c>
      <c r="E40" s="60">
        <f t="shared" si="8"/>
        <v>0</v>
      </c>
      <c r="F40" s="60">
        <f t="shared" si="8"/>
        <v>0</v>
      </c>
      <c r="G40" s="40">
        <f t="shared" si="3"/>
        <v>1</v>
      </c>
      <c r="H40" s="60">
        <f aca="true" t="shared" si="15" ref="H40:W40">SUM(H41:H42)</f>
        <v>1</v>
      </c>
      <c r="I40" s="60">
        <f t="shared" si="15"/>
        <v>0</v>
      </c>
      <c r="J40" s="60">
        <f t="shared" si="15"/>
        <v>0</v>
      </c>
      <c r="K40" s="40">
        <f t="shared" si="4"/>
        <v>1</v>
      </c>
      <c r="L40" s="60">
        <f t="shared" si="15"/>
        <v>1</v>
      </c>
      <c r="M40" s="60">
        <f t="shared" si="15"/>
        <v>0</v>
      </c>
      <c r="N40" s="60">
        <f t="shared" si="15"/>
        <v>0</v>
      </c>
      <c r="O40" s="40">
        <f t="shared" si="5"/>
        <v>0</v>
      </c>
      <c r="P40" s="60">
        <f t="shared" si="15"/>
        <v>0</v>
      </c>
      <c r="Q40" s="60">
        <f t="shared" si="15"/>
        <v>0</v>
      </c>
      <c r="R40" s="60">
        <f t="shared" si="15"/>
        <v>0</v>
      </c>
      <c r="S40" s="60">
        <f t="shared" si="15"/>
        <v>0</v>
      </c>
      <c r="T40" s="60">
        <f t="shared" si="10"/>
        <v>0</v>
      </c>
      <c r="U40" s="60">
        <f t="shared" si="15"/>
        <v>0</v>
      </c>
      <c r="V40" s="60">
        <f t="shared" si="15"/>
        <v>0</v>
      </c>
      <c r="W40" s="60">
        <f t="shared" si="15"/>
        <v>0</v>
      </c>
      <c r="X40" s="117" t="s">
        <v>224</v>
      </c>
      <c r="Y40" s="118"/>
      <c r="Z40" s="55"/>
    </row>
    <row r="41" spans="1:24" ht="16.5" customHeight="1">
      <c r="A41" s="56"/>
      <c r="B41" s="58" t="s">
        <v>35</v>
      </c>
      <c r="C41" s="44">
        <f t="shared" si="2"/>
        <v>1</v>
      </c>
      <c r="D41" s="57">
        <f>H41+S41</f>
        <v>1</v>
      </c>
      <c r="E41" s="57">
        <f t="shared" si="8"/>
        <v>0</v>
      </c>
      <c r="F41" s="57">
        <f t="shared" si="8"/>
        <v>0</v>
      </c>
      <c r="G41" s="45">
        <f t="shared" si="3"/>
        <v>1</v>
      </c>
      <c r="H41" s="57">
        <f t="shared" si="9"/>
        <v>1</v>
      </c>
      <c r="I41" s="57">
        <f>M41+Q41</f>
        <v>0</v>
      </c>
      <c r="J41" s="57">
        <f t="shared" si="9"/>
        <v>0</v>
      </c>
      <c r="K41" s="45">
        <f t="shared" si="4"/>
        <v>1</v>
      </c>
      <c r="L41" s="57">
        <v>1</v>
      </c>
      <c r="M41" s="57">
        <v>0</v>
      </c>
      <c r="N41" s="57">
        <v>0</v>
      </c>
      <c r="O41" s="45">
        <f t="shared" si="5"/>
        <v>0</v>
      </c>
      <c r="P41" s="57">
        <v>0</v>
      </c>
      <c r="Q41" s="57">
        <v>0</v>
      </c>
      <c r="R41" s="57">
        <v>0</v>
      </c>
      <c r="S41" s="57">
        <v>0</v>
      </c>
      <c r="T41" s="57">
        <f t="shared" si="10"/>
        <v>0</v>
      </c>
      <c r="U41" s="57">
        <v>0</v>
      </c>
      <c r="V41" s="57">
        <v>0</v>
      </c>
      <c r="W41" s="57">
        <v>0</v>
      </c>
      <c r="X41" s="59" t="s">
        <v>35</v>
      </c>
    </row>
    <row r="42" spans="1:24" ht="16.5" customHeight="1">
      <c r="A42" s="56"/>
      <c r="B42" s="58" t="s">
        <v>36</v>
      </c>
      <c r="C42" s="44">
        <f t="shared" si="2"/>
        <v>0</v>
      </c>
      <c r="D42" s="57">
        <f>H42+S42</f>
        <v>0</v>
      </c>
      <c r="E42" s="57">
        <f t="shared" si="8"/>
        <v>0</v>
      </c>
      <c r="F42" s="57">
        <f t="shared" si="8"/>
        <v>0</v>
      </c>
      <c r="G42" s="45">
        <f t="shared" si="3"/>
        <v>0</v>
      </c>
      <c r="H42" s="57">
        <f t="shared" si="9"/>
        <v>0</v>
      </c>
      <c r="I42" s="57">
        <f>M42+Q42</f>
        <v>0</v>
      </c>
      <c r="J42" s="57">
        <f t="shared" si="9"/>
        <v>0</v>
      </c>
      <c r="K42" s="45">
        <f t="shared" si="4"/>
        <v>0</v>
      </c>
      <c r="L42" s="57">
        <v>0</v>
      </c>
      <c r="M42" s="57">
        <v>0</v>
      </c>
      <c r="N42" s="57">
        <v>0</v>
      </c>
      <c r="O42" s="45">
        <f t="shared" si="5"/>
        <v>0</v>
      </c>
      <c r="P42" s="57">
        <v>0</v>
      </c>
      <c r="Q42" s="57">
        <v>0</v>
      </c>
      <c r="R42" s="57">
        <v>0</v>
      </c>
      <c r="S42" s="57">
        <v>0</v>
      </c>
      <c r="T42" s="57">
        <f t="shared" si="10"/>
        <v>0</v>
      </c>
      <c r="U42" s="57">
        <v>0</v>
      </c>
      <c r="V42" s="57">
        <v>0</v>
      </c>
      <c r="W42" s="57">
        <v>0</v>
      </c>
      <c r="X42" s="59" t="s">
        <v>36</v>
      </c>
    </row>
    <row r="43" spans="1:26" s="51" customFormat="1" ht="16.5" customHeight="1">
      <c r="A43" s="124" t="s">
        <v>225</v>
      </c>
      <c r="B43" s="125"/>
      <c r="C43" s="39">
        <f t="shared" si="2"/>
        <v>2</v>
      </c>
      <c r="D43" s="60">
        <f>SUM(D44:D46)</f>
        <v>2</v>
      </c>
      <c r="E43" s="60">
        <f t="shared" si="8"/>
        <v>0</v>
      </c>
      <c r="F43" s="60">
        <f t="shared" si="8"/>
        <v>0</v>
      </c>
      <c r="G43" s="40">
        <f t="shared" si="3"/>
        <v>2</v>
      </c>
      <c r="H43" s="60">
        <f aca="true" t="shared" si="16" ref="H43:W43">SUM(H44:H46)</f>
        <v>2</v>
      </c>
      <c r="I43" s="60">
        <f t="shared" si="16"/>
        <v>0</v>
      </c>
      <c r="J43" s="60">
        <f t="shared" si="16"/>
        <v>0</v>
      </c>
      <c r="K43" s="40">
        <f t="shared" si="4"/>
        <v>2</v>
      </c>
      <c r="L43" s="60">
        <f t="shared" si="16"/>
        <v>2</v>
      </c>
      <c r="M43" s="60">
        <f t="shared" si="16"/>
        <v>0</v>
      </c>
      <c r="N43" s="60">
        <f t="shared" si="16"/>
        <v>0</v>
      </c>
      <c r="O43" s="40">
        <f t="shared" si="5"/>
        <v>0</v>
      </c>
      <c r="P43" s="60">
        <f t="shared" si="16"/>
        <v>0</v>
      </c>
      <c r="Q43" s="60">
        <f t="shared" si="16"/>
        <v>0</v>
      </c>
      <c r="R43" s="60">
        <f t="shared" si="16"/>
        <v>0</v>
      </c>
      <c r="S43" s="60">
        <f t="shared" si="16"/>
        <v>0</v>
      </c>
      <c r="T43" s="60">
        <f t="shared" si="10"/>
        <v>0</v>
      </c>
      <c r="U43" s="60">
        <f t="shared" si="16"/>
        <v>0</v>
      </c>
      <c r="V43" s="60">
        <f t="shared" si="16"/>
        <v>0</v>
      </c>
      <c r="W43" s="60">
        <f t="shared" si="16"/>
        <v>0</v>
      </c>
      <c r="X43" s="117" t="s">
        <v>225</v>
      </c>
      <c r="Y43" s="118"/>
      <c r="Z43" s="55"/>
    </row>
    <row r="44" spans="1:24" ht="16.5" customHeight="1">
      <c r="A44" s="56"/>
      <c r="B44" s="58" t="s">
        <v>37</v>
      </c>
      <c r="C44" s="44">
        <f t="shared" si="2"/>
        <v>1</v>
      </c>
      <c r="D44" s="57">
        <f>H44+S44</f>
        <v>1</v>
      </c>
      <c r="E44" s="57">
        <f t="shared" si="8"/>
        <v>0</v>
      </c>
      <c r="F44" s="57">
        <f t="shared" si="8"/>
        <v>0</v>
      </c>
      <c r="G44" s="45">
        <f t="shared" si="3"/>
        <v>1</v>
      </c>
      <c r="H44" s="57">
        <f t="shared" si="9"/>
        <v>1</v>
      </c>
      <c r="I44" s="57">
        <f>M44+Q44</f>
        <v>0</v>
      </c>
      <c r="J44" s="57">
        <f t="shared" si="9"/>
        <v>0</v>
      </c>
      <c r="K44" s="45">
        <f t="shared" si="4"/>
        <v>1</v>
      </c>
      <c r="L44" s="57">
        <v>1</v>
      </c>
      <c r="M44" s="57">
        <v>0</v>
      </c>
      <c r="N44" s="57">
        <v>0</v>
      </c>
      <c r="O44" s="45">
        <f t="shared" si="5"/>
        <v>0</v>
      </c>
      <c r="P44" s="57">
        <v>0</v>
      </c>
      <c r="Q44" s="57">
        <v>0</v>
      </c>
      <c r="R44" s="57">
        <v>0</v>
      </c>
      <c r="S44" s="57">
        <v>0</v>
      </c>
      <c r="T44" s="57">
        <f t="shared" si="10"/>
        <v>0</v>
      </c>
      <c r="U44" s="57">
        <v>0</v>
      </c>
      <c r="V44" s="57">
        <v>0</v>
      </c>
      <c r="W44" s="57">
        <v>0</v>
      </c>
      <c r="X44" s="59" t="s">
        <v>37</v>
      </c>
    </row>
    <row r="45" spans="1:24" ht="16.5" customHeight="1">
      <c r="A45" s="56"/>
      <c r="B45" s="58" t="s">
        <v>38</v>
      </c>
      <c r="C45" s="44">
        <f t="shared" si="2"/>
        <v>0</v>
      </c>
      <c r="D45" s="57">
        <f>H45+S45</f>
        <v>0</v>
      </c>
      <c r="E45" s="57">
        <f t="shared" si="8"/>
        <v>0</v>
      </c>
      <c r="F45" s="57">
        <f t="shared" si="8"/>
        <v>0</v>
      </c>
      <c r="G45" s="45">
        <f t="shared" si="3"/>
        <v>0</v>
      </c>
      <c r="H45" s="57">
        <f t="shared" si="9"/>
        <v>0</v>
      </c>
      <c r="I45" s="57">
        <f>M45+Q45</f>
        <v>0</v>
      </c>
      <c r="J45" s="57">
        <f t="shared" si="9"/>
        <v>0</v>
      </c>
      <c r="K45" s="45">
        <f t="shared" si="4"/>
        <v>0</v>
      </c>
      <c r="L45" s="57">
        <v>0</v>
      </c>
      <c r="M45" s="57">
        <v>0</v>
      </c>
      <c r="N45" s="57">
        <v>0</v>
      </c>
      <c r="O45" s="45">
        <f t="shared" si="5"/>
        <v>0</v>
      </c>
      <c r="P45" s="57">
        <v>0</v>
      </c>
      <c r="Q45" s="57">
        <v>0</v>
      </c>
      <c r="R45" s="57">
        <v>0</v>
      </c>
      <c r="S45" s="57">
        <v>0</v>
      </c>
      <c r="T45" s="57">
        <f t="shared" si="10"/>
        <v>0</v>
      </c>
      <c r="U45" s="57">
        <v>0</v>
      </c>
      <c r="V45" s="57">
        <v>0</v>
      </c>
      <c r="W45" s="57">
        <v>0</v>
      </c>
      <c r="X45" s="59" t="s">
        <v>38</v>
      </c>
    </row>
    <row r="46" spans="1:24" ht="16.5" customHeight="1">
      <c r="A46" s="56"/>
      <c r="B46" s="58" t="s">
        <v>39</v>
      </c>
      <c r="C46" s="44">
        <f t="shared" si="2"/>
        <v>1</v>
      </c>
      <c r="D46" s="57">
        <f>H46+S46</f>
        <v>1</v>
      </c>
      <c r="E46" s="57">
        <f t="shared" si="8"/>
        <v>0</v>
      </c>
      <c r="F46" s="57">
        <f t="shared" si="8"/>
        <v>0</v>
      </c>
      <c r="G46" s="45">
        <f t="shared" si="3"/>
        <v>1</v>
      </c>
      <c r="H46" s="57">
        <f t="shared" si="9"/>
        <v>1</v>
      </c>
      <c r="I46" s="57">
        <f>M46+Q46</f>
        <v>0</v>
      </c>
      <c r="J46" s="57">
        <f t="shared" si="9"/>
        <v>0</v>
      </c>
      <c r="K46" s="45">
        <f t="shared" si="4"/>
        <v>1</v>
      </c>
      <c r="L46" s="57">
        <v>1</v>
      </c>
      <c r="M46" s="57">
        <v>0</v>
      </c>
      <c r="N46" s="57">
        <v>0</v>
      </c>
      <c r="O46" s="45">
        <f t="shared" si="5"/>
        <v>0</v>
      </c>
      <c r="P46" s="57">
        <v>0</v>
      </c>
      <c r="Q46" s="57">
        <v>0</v>
      </c>
      <c r="R46" s="57">
        <v>0</v>
      </c>
      <c r="S46" s="57">
        <v>0</v>
      </c>
      <c r="T46" s="57">
        <f t="shared" si="10"/>
        <v>0</v>
      </c>
      <c r="U46" s="57">
        <v>0</v>
      </c>
      <c r="V46" s="57">
        <v>0</v>
      </c>
      <c r="W46" s="57">
        <v>0</v>
      </c>
      <c r="X46" s="59" t="s">
        <v>39</v>
      </c>
    </row>
    <row r="47" spans="1:26" s="51" customFormat="1" ht="16.5" customHeight="1">
      <c r="A47" s="124" t="s">
        <v>226</v>
      </c>
      <c r="B47" s="125"/>
      <c r="C47" s="39">
        <f t="shared" si="2"/>
        <v>3</v>
      </c>
      <c r="D47" s="60">
        <f>SUM(D48:D51)</f>
        <v>3</v>
      </c>
      <c r="E47" s="60">
        <f t="shared" si="8"/>
        <v>0</v>
      </c>
      <c r="F47" s="60">
        <f t="shared" si="8"/>
        <v>0</v>
      </c>
      <c r="G47" s="40">
        <f t="shared" si="3"/>
        <v>3</v>
      </c>
      <c r="H47" s="60">
        <f aca="true" t="shared" si="17" ref="H47:W47">SUM(H48:H51)</f>
        <v>3</v>
      </c>
      <c r="I47" s="60">
        <f t="shared" si="17"/>
        <v>0</v>
      </c>
      <c r="J47" s="60">
        <f t="shared" si="17"/>
        <v>0</v>
      </c>
      <c r="K47" s="40">
        <f t="shared" si="4"/>
        <v>3</v>
      </c>
      <c r="L47" s="60">
        <f t="shared" si="17"/>
        <v>3</v>
      </c>
      <c r="M47" s="60">
        <f t="shared" si="17"/>
        <v>0</v>
      </c>
      <c r="N47" s="60">
        <f t="shared" si="17"/>
        <v>0</v>
      </c>
      <c r="O47" s="40">
        <f t="shared" si="5"/>
        <v>0</v>
      </c>
      <c r="P47" s="60">
        <f t="shared" si="17"/>
        <v>0</v>
      </c>
      <c r="Q47" s="60">
        <f t="shared" si="17"/>
        <v>0</v>
      </c>
      <c r="R47" s="60">
        <f t="shared" si="17"/>
        <v>0</v>
      </c>
      <c r="S47" s="60">
        <f t="shared" si="17"/>
        <v>0</v>
      </c>
      <c r="T47" s="60">
        <f t="shared" si="10"/>
        <v>1</v>
      </c>
      <c r="U47" s="60">
        <f t="shared" si="17"/>
        <v>1</v>
      </c>
      <c r="V47" s="60">
        <f t="shared" si="17"/>
        <v>0</v>
      </c>
      <c r="W47" s="60">
        <f t="shared" si="17"/>
        <v>0</v>
      </c>
      <c r="X47" s="117" t="s">
        <v>226</v>
      </c>
      <c r="Y47" s="118"/>
      <c r="Z47" s="55"/>
    </row>
    <row r="48" spans="1:24" ht="16.5" customHeight="1">
      <c r="A48" s="56"/>
      <c r="B48" s="58" t="s">
        <v>40</v>
      </c>
      <c r="C48" s="44">
        <f t="shared" si="2"/>
        <v>1</v>
      </c>
      <c r="D48" s="57">
        <f>H48+S48</f>
        <v>1</v>
      </c>
      <c r="E48" s="57">
        <f t="shared" si="8"/>
        <v>0</v>
      </c>
      <c r="F48" s="57">
        <f t="shared" si="8"/>
        <v>0</v>
      </c>
      <c r="G48" s="45">
        <f t="shared" si="3"/>
        <v>1</v>
      </c>
      <c r="H48" s="57">
        <f t="shared" si="9"/>
        <v>1</v>
      </c>
      <c r="I48" s="57">
        <f>M48+Q48</f>
        <v>0</v>
      </c>
      <c r="J48" s="57">
        <f t="shared" si="9"/>
        <v>0</v>
      </c>
      <c r="K48" s="45">
        <f t="shared" si="4"/>
        <v>1</v>
      </c>
      <c r="L48" s="57">
        <v>1</v>
      </c>
      <c r="M48" s="57">
        <v>0</v>
      </c>
      <c r="N48" s="57">
        <v>0</v>
      </c>
      <c r="O48" s="45">
        <f t="shared" si="5"/>
        <v>0</v>
      </c>
      <c r="P48" s="57">
        <v>0</v>
      </c>
      <c r="Q48" s="57">
        <v>0</v>
      </c>
      <c r="R48" s="57">
        <v>0</v>
      </c>
      <c r="S48" s="57">
        <v>0</v>
      </c>
      <c r="T48" s="57">
        <f t="shared" si="10"/>
        <v>0</v>
      </c>
      <c r="U48" s="57">
        <v>0</v>
      </c>
      <c r="V48" s="57">
        <v>0</v>
      </c>
      <c r="W48" s="57">
        <v>0</v>
      </c>
      <c r="X48" s="59" t="s">
        <v>40</v>
      </c>
    </row>
    <row r="49" spans="1:24" ht="16.5" customHeight="1">
      <c r="A49" s="56"/>
      <c r="B49" s="58" t="s">
        <v>41</v>
      </c>
      <c r="C49" s="44">
        <f t="shared" si="2"/>
        <v>1</v>
      </c>
      <c r="D49" s="57">
        <f>H49+S49</f>
        <v>1</v>
      </c>
      <c r="E49" s="57">
        <f t="shared" si="8"/>
        <v>0</v>
      </c>
      <c r="F49" s="57">
        <f t="shared" si="8"/>
        <v>0</v>
      </c>
      <c r="G49" s="45">
        <f t="shared" si="3"/>
        <v>1</v>
      </c>
      <c r="H49" s="57">
        <f t="shared" si="9"/>
        <v>1</v>
      </c>
      <c r="I49" s="57">
        <f>M49+Q49</f>
        <v>0</v>
      </c>
      <c r="J49" s="57">
        <f t="shared" si="9"/>
        <v>0</v>
      </c>
      <c r="K49" s="45">
        <f t="shared" si="4"/>
        <v>1</v>
      </c>
      <c r="L49" s="57">
        <v>1</v>
      </c>
      <c r="M49" s="57">
        <v>0</v>
      </c>
      <c r="N49" s="57">
        <v>0</v>
      </c>
      <c r="O49" s="45">
        <f t="shared" si="5"/>
        <v>0</v>
      </c>
      <c r="P49" s="57">
        <v>0</v>
      </c>
      <c r="Q49" s="57">
        <v>0</v>
      </c>
      <c r="R49" s="57">
        <v>0</v>
      </c>
      <c r="S49" s="57">
        <v>0</v>
      </c>
      <c r="T49" s="57">
        <f t="shared" si="10"/>
        <v>1</v>
      </c>
      <c r="U49" s="57">
        <v>1</v>
      </c>
      <c r="V49" s="57">
        <v>0</v>
      </c>
      <c r="W49" s="57">
        <v>0</v>
      </c>
      <c r="X49" s="59" t="s">
        <v>41</v>
      </c>
    </row>
    <row r="50" spans="1:24" ht="16.5" customHeight="1">
      <c r="A50" s="56"/>
      <c r="B50" s="58" t="s">
        <v>42</v>
      </c>
      <c r="C50" s="44">
        <f t="shared" si="2"/>
        <v>1</v>
      </c>
      <c r="D50" s="57">
        <f>H50+S50</f>
        <v>1</v>
      </c>
      <c r="E50" s="57">
        <f t="shared" si="8"/>
        <v>0</v>
      </c>
      <c r="F50" s="57">
        <f t="shared" si="8"/>
        <v>0</v>
      </c>
      <c r="G50" s="45">
        <f t="shared" si="3"/>
        <v>1</v>
      </c>
      <c r="H50" s="57">
        <f t="shared" si="9"/>
        <v>1</v>
      </c>
      <c r="I50" s="57">
        <f>M50+Q50</f>
        <v>0</v>
      </c>
      <c r="J50" s="57">
        <f t="shared" si="9"/>
        <v>0</v>
      </c>
      <c r="K50" s="45">
        <f t="shared" si="4"/>
        <v>1</v>
      </c>
      <c r="L50" s="57">
        <v>1</v>
      </c>
      <c r="M50" s="57">
        <v>0</v>
      </c>
      <c r="N50" s="57">
        <v>0</v>
      </c>
      <c r="O50" s="45">
        <f t="shared" si="5"/>
        <v>0</v>
      </c>
      <c r="P50" s="57">
        <v>0</v>
      </c>
      <c r="Q50" s="57">
        <v>0</v>
      </c>
      <c r="R50" s="57">
        <v>0</v>
      </c>
      <c r="S50" s="57">
        <v>0</v>
      </c>
      <c r="T50" s="57">
        <f t="shared" si="10"/>
        <v>0</v>
      </c>
      <c r="U50" s="57">
        <v>0</v>
      </c>
      <c r="V50" s="57">
        <v>0</v>
      </c>
      <c r="W50" s="57">
        <v>0</v>
      </c>
      <c r="X50" s="59" t="s">
        <v>42</v>
      </c>
    </row>
    <row r="51" spans="1:24" ht="16.5" customHeight="1">
      <c r="A51" s="56"/>
      <c r="B51" s="58" t="s">
        <v>43</v>
      </c>
      <c r="C51" s="44">
        <f t="shared" si="2"/>
        <v>0</v>
      </c>
      <c r="D51" s="57">
        <f>H51+S51</f>
        <v>0</v>
      </c>
      <c r="E51" s="57">
        <f t="shared" si="8"/>
        <v>0</v>
      </c>
      <c r="F51" s="57">
        <f t="shared" si="8"/>
        <v>0</v>
      </c>
      <c r="G51" s="45">
        <f t="shared" si="3"/>
        <v>0</v>
      </c>
      <c r="H51" s="57">
        <f t="shared" si="9"/>
        <v>0</v>
      </c>
      <c r="I51" s="57">
        <f>M51+Q51</f>
        <v>0</v>
      </c>
      <c r="J51" s="57">
        <f t="shared" si="9"/>
        <v>0</v>
      </c>
      <c r="K51" s="45">
        <f t="shared" si="4"/>
        <v>0</v>
      </c>
      <c r="L51" s="57">
        <v>0</v>
      </c>
      <c r="M51" s="57">
        <v>0</v>
      </c>
      <c r="N51" s="57">
        <v>0</v>
      </c>
      <c r="O51" s="45">
        <f t="shared" si="5"/>
        <v>0</v>
      </c>
      <c r="P51" s="57">
        <v>0</v>
      </c>
      <c r="Q51" s="57">
        <v>0</v>
      </c>
      <c r="R51" s="57">
        <v>0</v>
      </c>
      <c r="S51" s="57">
        <v>0</v>
      </c>
      <c r="T51" s="57">
        <f t="shared" si="10"/>
        <v>0</v>
      </c>
      <c r="U51" s="57">
        <v>0</v>
      </c>
      <c r="V51" s="57">
        <v>0</v>
      </c>
      <c r="W51" s="57">
        <v>0</v>
      </c>
      <c r="X51" s="59" t="s">
        <v>43</v>
      </c>
    </row>
    <row r="52" spans="1:26" s="51" customFormat="1" ht="16.5" customHeight="1">
      <c r="A52" s="124" t="s">
        <v>227</v>
      </c>
      <c r="B52" s="125"/>
      <c r="C52" s="39">
        <f t="shared" si="2"/>
        <v>2</v>
      </c>
      <c r="D52" s="60">
        <f>SUM(D53:D54)</f>
        <v>2</v>
      </c>
      <c r="E52" s="60">
        <f t="shared" si="8"/>
        <v>0</v>
      </c>
      <c r="F52" s="60">
        <f t="shared" si="8"/>
        <v>0</v>
      </c>
      <c r="G52" s="40">
        <f t="shared" si="3"/>
        <v>2</v>
      </c>
      <c r="H52" s="60">
        <f aca="true" t="shared" si="18" ref="H52:W52">SUM(H53:H54)</f>
        <v>2</v>
      </c>
      <c r="I52" s="60">
        <f t="shared" si="18"/>
        <v>0</v>
      </c>
      <c r="J52" s="60">
        <f t="shared" si="18"/>
        <v>0</v>
      </c>
      <c r="K52" s="40">
        <f t="shared" si="4"/>
        <v>2</v>
      </c>
      <c r="L52" s="60">
        <f t="shared" si="18"/>
        <v>2</v>
      </c>
      <c r="M52" s="60">
        <f t="shared" si="18"/>
        <v>0</v>
      </c>
      <c r="N52" s="60">
        <f t="shared" si="18"/>
        <v>0</v>
      </c>
      <c r="O52" s="40">
        <f t="shared" si="5"/>
        <v>0</v>
      </c>
      <c r="P52" s="60">
        <f t="shared" si="18"/>
        <v>0</v>
      </c>
      <c r="Q52" s="60">
        <f t="shared" si="18"/>
        <v>0</v>
      </c>
      <c r="R52" s="60">
        <f t="shared" si="18"/>
        <v>0</v>
      </c>
      <c r="S52" s="60">
        <f t="shared" si="18"/>
        <v>0</v>
      </c>
      <c r="T52" s="60">
        <f t="shared" si="10"/>
        <v>0</v>
      </c>
      <c r="U52" s="60">
        <f t="shared" si="18"/>
        <v>0</v>
      </c>
      <c r="V52" s="60">
        <f t="shared" si="18"/>
        <v>0</v>
      </c>
      <c r="W52" s="60">
        <f t="shared" si="18"/>
        <v>0</v>
      </c>
      <c r="X52" s="117" t="s">
        <v>227</v>
      </c>
      <c r="Y52" s="118"/>
      <c r="Z52" s="55"/>
    </row>
    <row r="53" spans="1:24" ht="16.5" customHeight="1">
      <c r="A53" s="56"/>
      <c r="B53" s="58" t="s">
        <v>44</v>
      </c>
      <c r="C53" s="44">
        <f t="shared" si="2"/>
        <v>1</v>
      </c>
      <c r="D53" s="57">
        <f>H53+S53</f>
        <v>1</v>
      </c>
      <c r="E53" s="57">
        <f t="shared" si="8"/>
        <v>0</v>
      </c>
      <c r="F53" s="57">
        <f t="shared" si="8"/>
        <v>0</v>
      </c>
      <c r="G53" s="45">
        <f t="shared" si="3"/>
        <v>1</v>
      </c>
      <c r="H53" s="57">
        <f t="shared" si="9"/>
        <v>1</v>
      </c>
      <c r="I53" s="57">
        <f>M53+Q53</f>
        <v>0</v>
      </c>
      <c r="J53" s="57">
        <f t="shared" si="9"/>
        <v>0</v>
      </c>
      <c r="K53" s="45">
        <f t="shared" si="4"/>
        <v>1</v>
      </c>
      <c r="L53" s="57">
        <v>1</v>
      </c>
      <c r="M53" s="57">
        <v>0</v>
      </c>
      <c r="N53" s="57">
        <v>0</v>
      </c>
      <c r="O53" s="45">
        <f t="shared" si="5"/>
        <v>0</v>
      </c>
      <c r="P53" s="57">
        <v>0</v>
      </c>
      <c r="Q53" s="57">
        <v>0</v>
      </c>
      <c r="R53" s="57">
        <v>0</v>
      </c>
      <c r="S53" s="57">
        <v>0</v>
      </c>
      <c r="T53" s="57">
        <f t="shared" si="10"/>
        <v>0</v>
      </c>
      <c r="U53" s="57">
        <v>0</v>
      </c>
      <c r="V53" s="57">
        <v>0</v>
      </c>
      <c r="W53" s="57">
        <v>0</v>
      </c>
      <c r="X53" s="59" t="s">
        <v>44</v>
      </c>
    </row>
    <row r="54" spans="1:24" s="20" customFormat="1" ht="16.5" customHeight="1">
      <c r="A54" s="61"/>
      <c r="B54" s="58" t="s">
        <v>56</v>
      </c>
      <c r="C54" s="44">
        <f t="shared" si="2"/>
        <v>1</v>
      </c>
      <c r="D54" s="57">
        <f>H54+S54</f>
        <v>1</v>
      </c>
      <c r="E54" s="57">
        <f t="shared" si="8"/>
        <v>0</v>
      </c>
      <c r="F54" s="57">
        <f t="shared" si="8"/>
        <v>0</v>
      </c>
      <c r="G54" s="45">
        <f t="shared" si="3"/>
        <v>1</v>
      </c>
      <c r="H54" s="57">
        <f t="shared" si="9"/>
        <v>1</v>
      </c>
      <c r="I54" s="57">
        <f>M54+Q54</f>
        <v>0</v>
      </c>
      <c r="J54" s="57">
        <f t="shared" si="9"/>
        <v>0</v>
      </c>
      <c r="K54" s="45">
        <f t="shared" si="4"/>
        <v>1</v>
      </c>
      <c r="L54" s="57">
        <v>1</v>
      </c>
      <c r="M54" s="57">
        <v>0</v>
      </c>
      <c r="N54" s="57">
        <v>0</v>
      </c>
      <c r="O54" s="45">
        <f t="shared" si="5"/>
        <v>0</v>
      </c>
      <c r="P54" s="57">
        <v>0</v>
      </c>
      <c r="Q54" s="57">
        <v>0</v>
      </c>
      <c r="R54" s="57">
        <v>0</v>
      </c>
      <c r="S54" s="57">
        <v>0</v>
      </c>
      <c r="T54" s="57">
        <f t="shared" si="10"/>
        <v>0</v>
      </c>
      <c r="U54" s="57">
        <v>0</v>
      </c>
      <c r="V54" s="57">
        <v>0</v>
      </c>
      <c r="W54" s="57">
        <v>0</v>
      </c>
      <c r="X54" s="59" t="s">
        <v>56</v>
      </c>
    </row>
    <row r="55" spans="1:26" s="51" customFormat="1" ht="16.5" customHeight="1">
      <c r="A55" s="124" t="s">
        <v>228</v>
      </c>
      <c r="B55" s="125"/>
      <c r="C55" s="39">
        <f t="shared" si="2"/>
        <v>3</v>
      </c>
      <c r="D55" s="60">
        <f>SUM(D56:D57)</f>
        <v>3</v>
      </c>
      <c r="E55" s="60">
        <f t="shared" si="8"/>
        <v>0</v>
      </c>
      <c r="F55" s="60">
        <f t="shared" si="8"/>
        <v>0</v>
      </c>
      <c r="G55" s="40">
        <f t="shared" si="3"/>
        <v>3</v>
      </c>
      <c r="H55" s="60">
        <f>SUM(H56:H57)</f>
        <v>3</v>
      </c>
      <c r="I55" s="60">
        <f>SUM(I56:I57)</f>
        <v>0</v>
      </c>
      <c r="J55" s="60">
        <f>SUM(J56:J57)</f>
        <v>0</v>
      </c>
      <c r="K55" s="40">
        <f t="shared" si="4"/>
        <v>3</v>
      </c>
      <c r="L55" s="60">
        <f>SUM(L56:L57)</f>
        <v>3</v>
      </c>
      <c r="M55" s="60">
        <f>SUM(M56:M57)</f>
        <v>0</v>
      </c>
      <c r="N55" s="60">
        <f>SUM(N56:N57)</f>
        <v>0</v>
      </c>
      <c r="O55" s="40">
        <f t="shared" si="5"/>
        <v>0</v>
      </c>
      <c r="P55" s="60">
        <f>SUM(P56:P57)</f>
        <v>0</v>
      </c>
      <c r="Q55" s="60">
        <f>SUM(Q56:Q57)</f>
        <v>0</v>
      </c>
      <c r="R55" s="60">
        <f>SUM(R56:R57)</f>
        <v>0</v>
      </c>
      <c r="S55" s="60">
        <f>SUM(S56:S57)</f>
        <v>0</v>
      </c>
      <c r="T55" s="60">
        <f t="shared" si="10"/>
        <v>0</v>
      </c>
      <c r="U55" s="60">
        <f>SUM(U56:U57)</f>
        <v>0</v>
      </c>
      <c r="V55" s="60">
        <f>SUM(V56:V57)</f>
        <v>0</v>
      </c>
      <c r="W55" s="60">
        <f>SUM(W56:W57)</f>
        <v>0</v>
      </c>
      <c r="X55" s="117" t="s">
        <v>228</v>
      </c>
      <c r="Y55" s="118"/>
      <c r="Z55" s="55"/>
    </row>
    <row r="56" spans="1:24" ht="16.5" customHeight="1">
      <c r="A56" s="62"/>
      <c r="B56" s="63" t="s">
        <v>45</v>
      </c>
      <c r="C56" s="44">
        <f t="shared" si="2"/>
        <v>1</v>
      </c>
      <c r="D56" s="57">
        <f>H56+S56</f>
        <v>1</v>
      </c>
      <c r="E56" s="57">
        <f t="shared" si="8"/>
        <v>0</v>
      </c>
      <c r="F56" s="57">
        <f t="shared" si="8"/>
        <v>0</v>
      </c>
      <c r="G56" s="45">
        <f t="shared" si="3"/>
        <v>1</v>
      </c>
      <c r="H56" s="57">
        <f t="shared" si="9"/>
        <v>1</v>
      </c>
      <c r="I56" s="57">
        <f>M56+Q56</f>
        <v>0</v>
      </c>
      <c r="J56" s="57">
        <f t="shared" si="9"/>
        <v>0</v>
      </c>
      <c r="K56" s="45">
        <f t="shared" si="4"/>
        <v>1</v>
      </c>
      <c r="L56" s="57">
        <v>1</v>
      </c>
      <c r="M56" s="57">
        <v>0</v>
      </c>
      <c r="N56" s="57">
        <v>0</v>
      </c>
      <c r="O56" s="45">
        <f t="shared" si="5"/>
        <v>0</v>
      </c>
      <c r="P56" s="57">
        <v>0</v>
      </c>
      <c r="Q56" s="57">
        <v>0</v>
      </c>
      <c r="R56" s="57">
        <v>0</v>
      </c>
      <c r="S56" s="57">
        <v>0</v>
      </c>
      <c r="T56" s="57">
        <f t="shared" si="10"/>
        <v>0</v>
      </c>
      <c r="U56" s="57">
        <v>0</v>
      </c>
      <c r="V56" s="57">
        <v>0</v>
      </c>
      <c r="W56" s="57">
        <v>0</v>
      </c>
      <c r="X56" s="59" t="s">
        <v>45</v>
      </c>
    </row>
    <row r="57" spans="1:24" ht="16.5" customHeight="1">
      <c r="A57" s="62"/>
      <c r="B57" s="63" t="s">
        <v>205</v>
      </c>
      <c r="C57" s="44">
        <f t="shared" si="2"/>
        <v>2</v>
      </c>
      <c r="D57" s="57">
        <f>H57+S57</f>
        <v>2</v>
      </c>
      <c r="E57" s="57">
        <f t="shared" si="8"/>
        <v>0</v>
      </c>
      <c r="F57" s="57">
        <f t="shared" si="8"/>
        <v>0</v>
      </c>
      <c r="G57" s="45">
        <f t="shared" si="3"/>
        <v>2</v>
      </c>
      <c r="H57" s="57">
        <f t="shared" si="9"/>
        <v>2</v>
      </c>
      <c r="I57" s="57">
        <f>M57+Q57</f>
        <v>0</v>
      </c>
      <c r="J57" s="57">
        <f t="shared" si="9"/>
        <v>0</v>
      </c>
      <c r="K57" s="45">
        <f t="shared" si="4"/>
        <v>2</v>
      </c>
      <c r="L57" s="57">
        <v>2</v>
      </c>
      <c r="M57" s="57">
        <v>0</v>
      </c>
      <c r="N57" s="57">
        <v>0</v>
      </c>
      <c r="O57" s="45">
        <f t="shared" si="5"/>
        <v>0</v>
      </c>
      <c r="P57" s="57">
        <v>0</v>
      </c>
      <c r="Q57" s="57">
        <v>0</v>
      </c>
      <c r="R57" s="57">
        <v>0</v>
      </c>
      <c r="S57" s="57">
        <v>0</v>
      </c>
      <c r="T57" s="57">
        <f t="shared" si="10"/>
        <v>0</v>
      </c>
      <c r="U57" s="57">
        <v>0</v>
      </c>
      <c r="V57" s="57">
        <v>0</v>
      </c>
      <c r="W57" s="57">
        <v>0</v>
      </c>
      <c r="X57" s="59" t="s">
        <v>205</v>
      </c>
    </row>
    <row r="58" spans="1:26" s="51" customFormat="1" ht="16.5" customHeight="1">
      <c r="A58" s="124" t="s">
        <v>229</v>
      </c>
      <c r="B58" s="125"/>
      <c r="C58" s="39">
        <f t="shared" si="2"/>
        <v>1</v>
      </c>
      <c r="D58" s="60">
        <f>SUM(D59)</f>
        <v>1</v>
      </c>
      <c r="E58" s="60">
        <f t="shared" si="8"/>
        <v>0</v>
      </c>
      <c r="F58" s="60">
        <f t="shared" si="8"/>
        <v>0</v>
      </c>
      <c r="G58" s="40">
        <f t="shared" si="3"/>
        <v>1</v>
      </c>
      <c r="H58" s="60">
        <f aca="true" t="shared" si="19" ref="H58:W58">SUM(H59)</f>
        <v>1</v>
      </c>
      <c r="I58" s="60">
        <f t="shared" si="19"/>
        <v>0</v>
      </c>
      <c r="J58" s="60">
        <f t="shared" si="19"/>
        <v>0</v>
      </c>
      <c r="K58" s="40">
        <f t="shared" si="4"/>
        <v>1</v>
      </c>
      <c r="L58" s="60">
        <f t="shared" si="19"/>
        <v>1</v>
      </c>
      <c r="M58" s="60">
        <f t="shared" si="19"/>
        <v>0</v>
      </c>
      <c r="N58" s="60">
        <f t="shared" si="19"/>
        <v>0</v>
      </c>
      <c r="O58" s="40">
        <f t="shared" si="5"/>
        <v>0</v>
      </c>
      <c r="P58" s="60">
        <f t="shared" si="19"/>
        <v>0</v>
      </c>
      <c r="Q58" s="60">
        <f t="shared" si="19"/>
        <v>0</v>
      </c>
      <c r="R58" s="60">
        <f t="shared" si="19"/>
        <v>0</v>
      </c>
      <c r="S58" s="60">
        <f t="shared" si="19"/>
        <v>0</v>
      </c>
      <c r="T58" s="60">
        <f t="shared" si="10"/>
        <v>0</v>
      </c>
      <c r="U58" s="60">
        <f t="shared" si="19"/>
        <v>0</v>
      </c>
      <c r="V58" s="60">
        <f t="shared" si="19"/>
        <v>0</v>
      </c>
      <c r="W58" s="60">
        <f t="shared" si="19"/>
        <v>0</v>
      </c>
      <c r="X58" s="117" t="s">
        <v>229</v>
      </c>
      <c r="Y58" s="118"/>
      <c r="Z58" s="55"/>
    </row>
    <row r="59" spans="1:24" ht="16.5" customHeight="1">
      <c r="A59" s="62"/>
      <c r="B59" s="63" t="s">
        <v>46</v>
      </c>
      <c r="C59" s="44">
        <f t="shared" si="2"/>
        <v>1</v>
      </c>
      <c r="D59" s="57">
        <f>H59+S59</f>
        <v>1</v>
      </c>
      <c r="E59" s="57">
        <f t="shared" si="8"/>
        <v>0</v>
      </c>
      <c r="F59" s="57">
        <f t="shared" si="8"/>
        <v>0</v>
      </c>
      <c r="G59" s="45">
        <f t="shared" si="3"/>
        <v>1</v>
      </c>
      <c r="H59" s="57">
        <f t="shared" si="9"/>
        <v>1</v>
      </c>
      <c r="I59" s="57">
        <f>M59+Q59</f>
        <v>0</v>
      </c>
      <c r="J59" s="57">
        <f t="shared" si="9"/>
        <v>0</v>
      </c>
      <c r="K59" s="45">
        <f t="shared" si="4"/>
        <v>1</v>
      </c>
      <c r="L59" s="57">
        <v>1</v>
      </c>
      <c r="M59" s="57">
        <v>0</v>
      </c>
      <c r="N59" s="57">
        <v>0</v>
      </c>
      <c r="O59" s="45">
        <f t="shared" si="5"/>
        <v>0</v>
      </c>
      <c r="P59" s="57">
        <v>0</v>
      </c>
      <c r="Q59" s="57">
        <v>0</v>
      </c>
      <c r="R59" s="57">
        <v>0</v>
      </c>
      <c r="S59" s="57">
        <v>0</v>
      </c>
      <c r="T59" s="57">
        <f t="shared" si="10"/>
        <v>0</v>
      </c>
      <c r="U59" s="57">
        <v>0</v>
      </c>
      <c r="V59" s="57">
        <v>0</v>
      </c>
      <c r="W59" s="57">
        <v>0</v>
      </c>
      <c r="X59" s="59" t="s">
        <v>46</v>
      </c>
    </row>
    <row r="60" spans="1:25" s="55" customFormat="1" ht="16.5" customHeight="1">
      <c r="A60" s="124" t="s">
        <v>230</v>
      </c>
      <c r="B60" s="125"/>
      <c r="C60" s="39">
        <f t="shared" si="2"/>
        <v>2</v>
      </c>
      <c r="D60" s="60">
        <f>SUM(D61:D62)</f>
        <v>2</v>
      </c>
      <c r="E60" s="60">
        <f t="shared" si="8"/>
        <v>0</v>
      </c>
      <c r="F60" s="60">
        <f t="shared" si="8"/>
        <v>0</v>
      </c>
      <c r="G60" s="40">
        <f t="shared" si="3"/>
        <v>2</v>
      </c>
      <c r="H60" s="60">
        <f>SUM(H61:H62)</f>
        <v>2</v>
      </c>
      <c r="I60" s="60">
        <f>SUM(I61:I62)</f>
        <v>0</v>
      </c>
      <c r="J60" s="60">
        <f>SUM(J61:J62)</f>
        <v>0</v>
      </c>
      <c r="K60" s="40">
        <f t="shared" si="4"/>
        <v>2</v>
      </c>
      <c r="L60" s="60">
        <f>SUM(L61:L62)</f>
        <v>2</v>
      </c>
      <c r="M60" s="60">
        <f>SUM(M61:M62)</f>
        <v>0</v>
      </c>
      <c r="N60" s="60">
        <f>SUM(N61:N62)</f>
        <v>0</v>
      </c>
      <c r="O60" s="40">
        <f t="shared" si="5"/>
        <v>0</v>
      </c>
      <c r="P60" s="60">
        <f>SUM(P61:P62)</f>
        <v>0</v>
      </c>
      <c r="Q60" s="60">
        <f>SUM(Q61:Q62)</f>
        <v>0</v>
      </c>
      <c r="R60" s="60">
        <f>SUM(R61:R62)</f>
        <v>0</v>
      </c>
      <c r="S60" s="60">
        <f>SUM(S61:S62)</f>
        <v>0</v>
      </c>
      <c r="T60" s="60">
        <f t="shared" si="10"/>
        <v>0</v>
      </c>
      <c r="U60" s="60">
        <f>SUM(U61:U62)</f>
        <v>0</v>
      </c>
      <c r="V60" s="60">
        <f>SUM(V61:V62)</f>
        <v>0</v>
      </c>
      <c r="W60" s="60">
        <f>SUM(W61:W62)</f>
        <v>0</v>
      </c>
      <c r="X60" s="117" t="s">
        <v>230</v>
      </c>
      <c r="Y60" s="118"/>
    </row>
    <row r="61" spans="1:24" ht="16.5" customHeight="1">
      <c r="A61" s="62"/>
      <c r="B61" s="63" t="s">
        <v>206</v>
      </c>
      <c r="C61" s="44">
        <f t="shared" si="2"/>
        <v>1</v>
      </c>
      <c r="D61" s="57">
        <f>H61+S61</f>
        <v>1</v>
      </c>
      <c r="E61" s="57">
        <f t="shared" si="8"/>
        <v>0</v>
      </c>
      <c r="F61" s="57">
        <f t="shared" si="8"/>
        <v>0</v>
      </c>
      <c r="G61" s="45">
        <f t="shared" si="3"/>
        <v>1</v>
      </c>
      <c r="H61" s="57">
        <f t="shared" si="9"/>
        <v>1</v>
      </c>
      <c r="I61" s="57">
        <f>M61+Q61</f>
        <v>0</v>
      </c>
      <c r="J61" s="57">
        <f t="shared" si="9"/>
        <v>0</v>
      </c>
      <c r="K61" s="45">
        <f t="shared" si="4"/>
        <v>1</v>
      </c>
      <c r="L61" s="57">
        <v>1</v>
      </c>
      <c r="M61" s="57">
        <v>0</v>
      </c>
      <c r="N61" s="57">
        <v>0</v>
      </c>
      <c r="O61" s="45">
        <f t="shared" si="5"/>
        <v>0</v>
      </c>
      <c r="P61" s="57">
        <v>0</v>
      </c>
      <c r="Q61" s="57">
        <v>0</v>
      </c>
      <c r="R61" s="57">
        <v>0</v>
      </c>
      <c r="S61" s="57">
        <v>0</v>
      </c>
      <c r="T61" s="57">
        <f t="shared" si="10"/>
        <v>0</v>
      </c>
      <c r="U61" s="57">
        <v>0</v>
      </c>
      <c r="V61" s="57">
        <v>0</v>
      </c>
      <c r="W61" s="57">
        <v>0</v>
      </c>
      <c r="X61" s="59" t="s">
        <v>206</v>
      </c>
    </row>
    <row r="62" spans="1:24" ht="16.5" customHeight="1">
      <c r="A62" s="62"/>
      <c r="B62" s="63" t="s">
        <v>207</v>
      </c>
      <c r="C62" s="44">
        <f t="shared" si="2"/>
        <v>1</v>
      </c>
      <c r="D62" s="57">
        <f>H62+S62</f>
        <v>1</v>
      </c>
      <c r="E62" s="57">
        <f t="shared" si="8"/>
        <v>0</v>
      </c>
      <c r="F62" s="57">
        <f t="shared" si="8"/>
        <v>0</v>
      </c>
      <c r="G62" s="45">
        <f t="shared" si="3"/>
        <v>1</v>
      </c>
      <c r="H62" s="57">
        <f t="shared" si="9"/>
        <v>1</v>
      </c>
      <c r="I62" s="57">
        <f>M62+Q62</f>
        <v>0</v>
      </c>
      <c r="J62" s="57">
        <f t="shared" si="9"/>
        <v>0</v>
      </c>
      <c r="K62" s="45">
        <f t="shared" si="4"/>
        <v>1</v>
      </c>
      <c r="L62" s="57">
        <v>1</v>
      </c>
      <c r="M62" s="57">
        <v>0</v>
      </c>
      <c r="N62" s="57">
        <v>0</v>
      </c>
      <c r="O62" s="45">
        <f t="shared" si="5"/>
        <v>0</v>
      </c>
      <c r="P62" s="57">
        <v>0</v>
      </c>
      <c r="Q62" s="57">
        <v>0</v>
      </c>
      <c r="R62" s="57">
        <v>0</v>
      </c>
      <c r="S62" s="57">
        <v>0</v>
      </c>
      <c r="T62" s="57">
        <f t="shared" si="10"/>
        <v>0</v>
      </c>
      <c r="U62" s="57">
        <v>0</v>
      </c>
      <c r="V62" s="57">
        <v>0</v>
      </c>
      <c r="W62" s="57">
        <v>0</v>
      </c>
      <c r="X62" s="59" t="s">
        <v>207</v>
      </c>
    </row>
    <row r="63" spans="1:25" ht="16.5" customHeight="1">
      <c r="A63" s="22"/>
      <c r="B63" s="6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66"/>
      <c r="Y63" s="22"/>
    </row>
    <row r="64" spans="2:24" ht="16.5" customHeight="1">
      <c r="B64" s="67"/>
      <c r="C64" s="67"/>
      <c r="D64" s="67"/>
      <c r="E64" s="67"/>
      <c r="F64" s="67"/>
      <c r="G64" s="67"/>
      <c r="H64" s="20"/>
      <c r="I64" s="67"/>
      <c r="J64" s="67"/>
      <c r="K64" s="67"/>
      <c r="L64" s="67"/>
      <c r="M64" s="67"/>
      <c r="N64" s="67"/>
      <c r="O64" s="67"/>
      <c r="P64" s="67"/>
      <c r="Q64" s="20"/>
      <c r="R64" s="20"/>
      <c r="S64" s="67"/>
      <c r="T64" s="67"/>
      <c r="U64" s="67"/>
      <c r="V64" s="67"/>
      <c r="W64" s="67"/>
      <c r="X64" s="67"/>
    </row>
    <row r="65" spans="2:24" ht="16.5" customHeight="1">
      <c r="B65" s="67"/>
      <c r="C65" s="67"/>
      <c r="D65" s="67"/>
      <c r="E65" s="67"/>
      <c r="F65" s="67"/>
      <c r="G65" s="67"/>
      <c r="H65" s="20"/>
      <c r="I65" s="67"/>
      <c r="J65" s="67"/>
      <c r="K65" s="67"/>
      <c r="L65" s="67"/>
      <c r="M65" s="67"/>
      <c r="N65" s="67"/>
      <c r="O65" s="67"/>
      <c r="P65" s="67"/>
      <c r="Q65" s="20"/>
      <c r="R65" s="20"/>
      <c r="S65" s="67"/>
      <c r="T65" s="67"/>
      <c r="U65" s="67"/>
      <c r="V65" s="67"/>
      <c r="W65" s="67"/>
      <c r="X65" s="67"/>
    </row>
    <row r="66" spans="2:24" ht="16.5" customHeight="1">
      <c r="B66" s="67"/>
      <c r="C66" s="67"/>
      <c r="D66" s="67"/>
      <c r="E66" s="67"/>
      <c r="F66" s="67"/>
      <c r="G66" s="67"/>
      <c r="H66" s="20"/>
      <c r="I66" s="67"/>
      <c r="J66" s="67"/>
      <c r="K66" s="67"/>
      <c r="L66" s="67"/>
      <c r="M66" s="67"/>
      <c r="N66" s="67"/>
      <c r="O66" s="67"/>
      <c r="P66" s="67"/>
      <c r="Q66" s="20"/>
      <c r="R66" s="20"/>
      <c r="S66" s="67"/>
      <c r="T66" s="67"/>
      <c r="U66" s="67"/>
      <c r="V66" s="67"/>
      <c r="W66" s="67"/>
      <c r="X66" s="67"/>
    </row>
    <row r="67" spans="2:24" ht="13.5" customHeight="1">
      <c r="B67" s="27"/>
      <c r="C67" s="45"/>
      <c r="D67" s="57"/>
      <c r="E67" s="57"/>
      <c r="F67" s="57"/>
      <c r="G67" s="57"/>
      <c r="H67" s="57"/>
      <c r="I67" s="57"/>
      <c r="J67" s="57"/>
      <c r="K67" s="45"/>
      <c r="L67" s="57"/>
      <c r="M67" s="57"/>
      <c r="N67" s="57"/>
      <c r="O67" s="45"/>
      <c r="P67" s="57"/>
      <c r="Q67" s="57"/>
      <c r="R67" s="57"/>
      <c r="S67" s="57"/>
      <c r="T67" s="57"/>
      <c r="U67" s="57"/>
      <c r="V67" s="57"/>
      <c r="W67" s="57"/>
      <c r="X67" s="67"/>
    </row>
    <row r="68" spans="2:24" ht="13.5" customHeight="1">
      <c r="B68" s="27"/>
      <c r="C68" s="45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67"/>
    </row>
    <row r="69" spans="2:24" ht="13.5" customHeight="1">
      <c r="B69" s="67"/>
      <c r="C69" s="155"/>
      <c r="D69" s="155"/>
      <c r="E69" s="155"/>
      <c r="F69" s="155"/>
      <c r="G69" s="155"/>
      <c r="I69" s="155"/>
      <c r="J69" s="155"/>
      <c r="K69" s="155"/>
      <c r="L69" s="155"/>
      <c r="M69" s="155"/>
      <c r="N69" s="155"/>
      <c r="O69" s="155"/>
      <c r="P69" s="155"/>
      <c r="S69" s="155"/>
      <c r="T69" s="155"/>
      <c r="U69" s="155"/>
      <c r="V69" s="155"/>
      <c r="W69" s="155"/>
      <c r="X69" s="67"/>
    </row>
    <row r="70" spans="2:24" ht="13.5" customHeight="1">
      <c r="B70" s="67"/>
      <c r="C70" s="155"/>
      <c r="D70" s="155"/>
      <c r="E70" s="155"/>
      <c r="F70" s="155"/>
      <c r="G70" s="155"/>
      <c r="I70" s="155"/>
      <c r="J70" s="155"/>
      <c r="K70" s="155"/>
      <c r="L70" s="155"/>
      <c r="M70" s="155"/>
      <c r="N70" s="155"/>
      <c r="O70" s="155"/>
      <c r="P70" s="155"/>
      <c r="S70" s="155"/>
      <c r="T70" s="155"/>
      <c r="U70" s="155"/>
      <c r="V70" s="155"/>
      <c r="W70" s="155"/>
      <c r="X70" s="67"/>
    </row>
    <row r="71" spans="2:24" ht="13.5" customHeight="1">
      <c r="B71" s="67"/>
      <c r="C71" s="155"/>
      <c r="D71" s="155"/>
      <c r="E71" s="155"/>
      <c r="F71" s="155"/>
      <c r="G71" s="155"/>
      <c r="I71" s="155"/>
      <c r="J71" s="155"/>
      <c r="K71" s="155"/>
      <c r="L71" s="155"/>
      <c r="M71" s="155"/>
      <c r="N71" s="155"/>
      <c r="O71" s="155"/>
      <c r="P71" s="155"/>
      <c r="S71" s="155"/>
      <c r="T71" s="155"/>
      <c r="U71" s="155"/>
      <c r="V71" s="155"/>
      <c r="W71" s="155"/>
      <c r="X71" s="67"/>
    </row>
    <row r="72" spans="2:24" ht="13.5" customHeight="1">
      <c r="B72" s="67"/>
      <c r="C72" s="155"/>
      <c r="D72" s="155"/>
      <c r="E72" s="155"/>
      <c r="F72" s="155"/>
      <c r="G72" s="155"/>
      <c r="I72" s="155"/>
      <c r="J72" s="155"/>
      <c r="K72" s="155"/>
      <c r="L72" s="155"/>
      <c r="M72" s="155"/>
      <c r="N72" s="155"/>
      <c r="O72" s="155"/>
      <c r="P72" s="155"/>
      <c r="S72" s="155"/>
      <c r="T72" s="155"/>
      <c r="U72" s="155"/>
      <c r="V72" s="155"/>
      <c r="W72" s="155"/>
      <c r="X72" s="67"/>
    </row>
    <row r="73" spans="2:24" ht="13.5" customHeight="1">
      <c r="B73" s="67"/>
      <c r="C73" s="155"/>
      <c r="D73" s="155"/>
      <c r="E73" s="155"/>
      <c r="F73" s="155"/>
      <c r="G73" s="155"/>
      <c r="I73" s="155"/>
      <c r="J73" s="155"/>
      <c r="K73" s="155"/>
      <c r="L73" s="155"/>
      <c r="M73" s="155"/>
      <c r="N73" s="155"/>
      <c r="O73" s="155"/>
      <c r="P73" s="155"/>
      <c r="S73" s="155"/>
      <c r="T73" s="155"/>
      <c r="U73" s="155"/>
      <c r="V73" s="155"/>
      <c r="W73" s="155"/>
      <c r="X73" s="67"/>
    </row>
    <row r="74" spans="2:24" ht="13.5" customHeight="1">
      <c r="B74" s="67"/>
      <c r="C74" s="155"/>
      <c r="D74" s="155"/>
      <c r="E74" s="155"/>
      <c r="F74" s="155"/>
      <c r="G74" s="155"/>
      <c r="I74" s="155"/>
      <c r="J74" s="155"/>
      <c r="K74" s="155"/>
      <c r="L74" s="155"/>
      <c r="M74" s="155"/>
      <c r="N74" s="155"/>
      <c r="O74" s="155"/>
      <c r="P74" s="155"/>
      <c r="S74" s="155"/>
      <c r="T74" s="155"/>
      <c r="U74" s="155"/>
      <c r="V74" s="155"/>
      <c r="W74" s="155"/>
      <c r="X74" s="67"/>
    </row>
    <row r="75" spans="2:24" ht="13.5" customHeight="1">
      <c r="B75" s="67"/>
      <c r="C75" s="155"/>
      <c r="D75" s="155"/>
      <c r="E75" s="155"/>
      <c r="F75" s="155"/>
      <c r="G75" s="155"/>
      <c r="I75" s="155"/>
      <c r="J75" s="155"/>
      <c r="K75" s="155"/>
      <c r="L75" s="155"/>
      <c r="M75" s="155"/>
      <c r="N75" s="155"/>
      <c r="O75" s="155"/>
      <c r="P75" s="155"/>
      <c r="S75" s="155"/>
      <c r="T75" s="155"/>
      <c r="U75" s="155"/>
      <c r="V75" s="155"/>
      <c r="W75" s="155"/>
      <c r="X75" s="67"/>
    </row>
    <row r="76" spans="2:24" ht="13.5" customHeight="1">
      <c r="B76" s="67"/>
      <c r="C76" s="155"/>
      <c r="D76" s="155"/>
      <c r="E76" s="155"/>
      <c r="F76" s="155"/>
      <c r="G76" s="155"/>
      <c r="I76" s="155"/>
      <c r="J76" s="155"/>
      <c r="K76" s="155"/>
      <c r="L76" s="155"/>
      <c r="M76" s="155"/>
      <c r="N76" s="155"/>
      <c r="O76" s="155"/>
      <c r="P76" s="155"/>
      <c r="S76" s="155"/>
      <c r="T76" s="155"/>
      <c r="U76" s="155"/>
      <c r="V76" s="155"/>
      <c r="W76" s="155"/>
      <c r="X76" s="67"/>
    </row>
    <row r="77" spans="2:24" ht="13.5" customHeight="1">
      <c r="B77" s="67"/>
      <c r="C77" s="155"/>
      <c r="D77" s="155"/>
      <c r="E77" s="155"/>
      <c r="F77" s="155"/>
      <c r="G77" s="155"/>
      <c r="I77" s="155"/>
      <c r="J77" s="155"/>
      <c r="K77" s="155"/>
      <c r="L77" s="155"/>
      <c r="M77" s="155"/>
      <c r="N77" s="155"/>
      <c r="O77" s="155"/>
      <c r="P77" s="155"/>
      <c r="S77" s="155"/>
      <c r="T77" s="155"/>
      <c r="U77" s="155"/>
      <c r="V77" s="155"/>
      <c r="W77" s="155"/>
      <c r="X77" s="67"/>
    </row>
    <row r="78" spans="2:24" ht="13.5" customHeight="1">
      <c r="B78" s="67"/>
      <c r="C78" s="155"/>
      <c r="D78" s="155"/>
      <c r="E78" s="155"/>
      <c r="F78" s="155"/>
      <c r="G78" s="155"/>
      <c r="I78" s="155"/>
      <c r="J78" s="155"/>
      <c r="K78" s="155"/>
      <c r="L78" s="155"/>
      <c r="M78" s="155"/>
      <c r="N78" s="155"/>
      <c r="O78" s="155"/>
      <c r="P78" s="155"/>
      <c r="S78" s="155"/>
      <c r="T78" s="155"/>
      <c r="U78" s="155"/>
      <c r="V78" s="155"/>
      <c r="W78" s="155"/>
      <c r="X78" s="67"/>
    </row>
    <row r="79" spans="2:24" ht="13.5" customHeight="1">
      <c r="B79" s="67"/>
      <c r="C79" s="155"/>
      <c r="D79" s="155"/>
      <c r="E79" s="155"/>
      <c r="F79" s="155"/>
      <c r="G79" s="155"/>
      <c r="I79" s="155"/>
      <c r="J79" s="155"/>
      <c r="K79" s="155"/>
      <c r="L79" s="155"/>
      <c r="M79" s="155"/>
      <c r="N79" s="155"/>
      <c r="O79" s="155"/>
      <c r="P79" s="155"/>
      <c r="S79" s="155"/>
      <c r="T79" s="155"/>
      <c r="U79" s="155"/>
      <c r="V79" s="155"/>
      <c r="W79" s="155"/>
      <c r="X79" s="67"/>
    </row>
    <row r="80" ht="13.5" customHeight="1">
      <c r="B80" s="20"/>
    </row>
  </sheetData>
  <mergeCells count="31">
    <mergeCell ref="X58:Y58"/>
    <mergeCell ref="A60:B60"/>
    <mergeCell ref="X60:Y60"/>
    <mergeCell ref="A52:B52"/>
    <mergeCell ref="C4:F5"/>
    <mergeCell ref="G5:J5"/>
    <mergeCell ref="A58:B58"/>
    <mergeCell ref="A38:B38"/>
    <mergeCell ref="O5:R5"/>
    <mergeCell ref="G4:R4"/>
    <mergeCell ref="S4:S5"/>
    <mergeCell ref="X38:Y38"/>
    <mergeCell ref="A55:B55"/>
    <mergeCell ref="K5:N5"/>
    <mergeCell ref="A1:M1"/>
    <mergeCell ref="A40:B40"/>
    <mergeCell ref="A43:B43"/>
    <mergeCell ref="A47:B47"/>
    <mergeCell ref="A30:B30"/>
    <mergeCell ref="A11:B11"/>
    <mergeCell ref="A33:B33"/>
    <mergeCell ref="T4:W4"/>
    <mergeCell ref="T5:W5"/>
    <mergeCell ref="X55:Y55"/>
    <mergeCell ref="X40:Y40"/>
    <mergeCell ref="X43:Y43"/>
    <mergeCell ref="X47:Y47"/>
    <mergeCell ref="X52:Y52"/>
    <mergeCell ref="X11:Y11"/>
    <mergeCell ref="X30:Y30"/>
    <mergeCell ref="X33:Y33"/>
  </mergeCells>
  <printOptions horizontalCentered="1"/>
  <pageMargins left="0.5905511811023623" right="0.5905511811023623" top="0.86" bottom="0.3937007874015748" header="0.86" footer="0.5118110236220472"/>
  <pageSetup horizontalDpi="600" verticalDpi="600" orientation="portrait" paperSize="9" scale="70" r:id="rId1"/>
  <colBreaks count="1" manualBreakCount="1">
    <brk id="13" max="7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80"/>
  <sheetViews>
    <sheetView showGridLines="0" workbookViewId="0" topLeftCell="O53">
      <selection activeCell="Z65" sqref="Z1:AC65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23" width="8.58203125" style="1" customWidth="1"/>
    <col min="24" max="24" width="8.75" style="1" customWidth="1"/>
    <col min="25" max="25" width="1.328125" style="1" customWidth="1"/>
    <col min="26" max="16384" width="8.75" style="1" customWidth="1"/>
  </cols>
  <sheetData>
    <row r="1" spans="1:23" ht="16.5" customHeight="1">
      <c r="A1" s="144" t="s">
        <v>186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68"/>
      <c r="O1" s="68"/>
      <c r="P1" s="68"/>
      <c r="Q1" s="68"/>
      <c r="R1" s="69"/>
      <c r="S1" s="69"/>
      <c r="T1" s="69"/>
      <c r="U1" s="69"/>
      <c r="V1" s="70" t="s">
        <v>210</v>
      </c>
      <c r="W1" s="69"/>
    </row>
    <row r="2" spans="1:23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9"/>
      <c r="S2" s="69"/>
      <c r="T2" s="69"/>
      <c r="U2" s="69"/>
      <c r="V2" s="70"/>
      <c r="W2" s="69"/>
    </row>
    <row r="3" spans="1:25" ht="16.5" customHeight="1">
      <c r="A3" s="70" t="s">
        <v>164</v>
      </c>
      <c r="C3" s="156"/>
      <c r="D3" s="156"/>
      <c r="E3" s="156"/>
      <c r="F3" s="71"/>
      <c r="G3" s="71"/>
      <c r="H3" s="71"/>
      <c r="I3" s="71"/>
      <c r="J3" s="71"/>
      <c r="K3" s="71"/>
      <c r="L3" s="71"/>
      <c r="M3" s="71"/>
      <c r="N3" s="71" t="s">
        <v>137</v>
      </c>
      <c r="O3" s="72"/>
      <c r="P3" s="72"/>
      <c r="Q3" s="71"/>
      <c r="R3" s="71"/>
      <c r="S3" s="71"/>
      <c r="T3" s="71"/>
      <c r="U3" s="71"/>
      <c r="V3" s="72"/>
      <c r="W3" s="71"/>
      <c r="X3" s="2"/>
      <c r="Y3" s="179" t="s">
        <v>0</v>
      </c>
    </row>
    <row r="4" spans="1:25" ht="16.5" customHeight="1">
      <c r="A4" s="75"/>
      <c r="B4" s="76" t="s">
        <v>88</v>
      </c>
      <c r="C4" s="172" t="s">
        <v>57</v>
      </c>
      <c r="D4" s="173"/>
      <c r="E4" s="174"/>
      <c r="F4" s="133" t="s">
        <v>73</v>
      </c>
      <c r="G4" s="134"/>
      <c r="H4" s="134"/>
      <c r="I4" s="134"/>
      <c r="J4" s="134"/>
      <c r="K4" s="135"/>
      <c r="L4" s="133" t="s">
        <v>74</v>
      </c>
      <c r="M4" s="135"/>
      <c r="N4" s="133" t="s">
        <v>149</v>
      </c>
      <c r="O4" s="135"/>
      <c r="P4" s="133" t="s">
        <v>148</v>
      </c>
      <c r="Q4" s="135"/>
      <c r="R4" s="133" t="s">
        <v>75</v>
      </c>
      <c r="S4" s="135"/>
      <c r="T4" s="133" t="s">
        <v>76</v>
      </c>
      <c r="U4" s="135"/>
      <c r="V4" s="133" t="s">
        <v>77</v>
      </c>
      <c r="W4" s="135"/>
      <c r="X4" s="180" t="s">
        <v>195</v>
      </c>
      <c r="Y4" s="75"/>
    </row>
    <row r="5" spans="1:25" ht="16.5" customHeight="1">
      <c r="A5" s="2"/>
      <c r="B5" s="82" t="s">
        <v>200</v>
      </c>
      <c r="C5" s="81"/>
      <c r="D5" s="81"/>
      <c r="E5" s="81"/>
      <c r="F5" s="130" t="s">
        <v>81</v>
      </c>
      <c r="G5" s="132"/>
      <c r="H5" s="130" t="s">
        <v>82</v>
      </c>
      <c r="I5" s="132"/>
      <c r="J5" s="130" t="s">
        <v>150</v>
      </c>
      <c r="K5" s="132"/>
      <c r="L5" s="81"/>
      <c r="M5" s="175"/>
      <c r="N5" s="81"/>
      <c r="O5" s="81"/>
      <c r="P5" s="81"/>
      <c r="Q5" s="175"/>
      <c r="R5" s="81"/>
      <c r="S5" s="81"/>
      <c r="T5" s="81"/>
      <c r="U5" s="81"/>
      <c r="V5" s="81"/>
      <c r="W5" s="81"/>
      <c r="X5" s="85" t="s">
        <v>249</v>
      </c>
      <c r="Y5" s="2"/>
    </row>
    <row r="6" spans="1:25" ht="16.5" customHeight="1">
      <c r="A6" s="72"/>
      <c r="B6" s="86" t="s">
        <v>250</v>
      </c>
      <c r="C6" s="87" t="s">
        <v>4</v>
      </c>
      <c r="D6" s="87" t="s">
        <v>2</v>
      </c>
      <c r="E6" s="87" t="s">
        <v>3</v>
      </c>
      <c r="F6" s="87" t="s">
        <v>2</v>
      </c>
      <c r="G6" s="87" t="s">
        <v>3</v>
      </c>
      <c r="H6" s="87" t="s">
        <v>2</v>
      </c>
      <c r="I6" s="87" t="s">
        <v>3</v>
      </c>
      <c r="J6" s="84" t="s">
        <v>2</v>
      </c>
      <c r="K6" s="181" t="s">
        <v>3</v>
      </c>
      <c r="L6" s="87" t="s">
        <v>2</v>
      </c>
      <c r="M6" s="88" t="s">
        <v>3</v>
      </c>
      <c r="N6" s="87" t="s">
        <v>2</v>
      </c>
      <c r="O6" s="87" t="s">
        <v>3</v>
      </c>
      <c r="P6" s="87" t="s">
        <v>2</v>
      </c>
      <c r="Q6" s="87" t="s">
        <v>3</v>
      </c>
      <c r="R6" s="87" t="s">
        <v>2</v>
      </c>
      <c r="S6" s="87" t="s">
        <v>3</v>
      </c>
      <c r="T6" s="87" t="s">
        <v>2</v>
      </c>
      <c r="U6" s="87" t="s">
        <v>3</v>
      </c>
      <c r="V6" s="87" t="s">
        <v>2</v>
      </c>
      <c r="W6" s="87" t="s">
        <v>3</v>
      </c>
      <c r="X6" s="89"/>
      <c r="Y6" s="72"/>
    </row>
    <row r="7" spans="1:25" ht="16.5" customHeight="1">
      <c r="A7" s="2"/>
      <c r="B7" s="78"/>
      <c r="C7" s="81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90"/>
      <c r="Y7" s="91"/>
    </row>
    <row r="8" spans="1:25" ht="16.5" customHeight="1">
      <c r="A8" s="3"/>
      <c r="B8" s="158" t="s">
        <v>251</v>
      </c>
      <c r="C8" s="159">
        <v>67</v>
      </c>
      <c r="D8" s="100">
        <v>52</v>
      </c>
      <c r="E8" s="100">
        <v>15</v>
      </c>
      <c r="F8" s="100">
        <v>21</v>
      </c>
      <c r="G8" s="100">
        <v>2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6</v>
      </c>
      <c r="O8" s="100">
        <v>8</v>
      </c>
      <c r="P8" s="100">
        <v>18</v>
      </c>
      <c r="Q8" s="100">
        <v>2</v>
      </c>
      <c r="R8" s="100">
        <v>0</v>
      </c>
      <c r="S8" s="100">
        <v>0</v>
      </c>
      <c r="T8" s="100">
        <v>7</v>
      </c>
      <c r="U8" s="100">
        <v>2</v>
      </c>
      <c r="V8" s="100">
        <v>0</v>
      </c>
      <c r="W8" s="100">
        <v>1</v>
      </c>
      <c r="X8" s="49" t="s">
        <v>252</v>
      </c>
      <c r="Y8" s="20"/>
    </row>
    <row r="9" spans="1:25" s="94" customFormat="1" ht="16.5" customHeight="1">
      <c r="A9" s="160"/>
      <c r="B9" s="161" t="s">
        <v>253</v>
      </c>
      <c r="C9" s="92">
        <f>C12+C31+C34+C39+C41+C44+C48+C53+C56+C59+C61</f>
        <v>69</v>
      </c>
      <c r="D9" s="93">
        <f>D12+D31+D34+D39+D41+D44+D48+D53+D56+D59+D61</f>
        <v>50</v>
      </c>
      <c r="E9" s="93">
        <f>E12+E31+E34+E39+E41+E44+E48+E53+E56+E59+E61</f>
        <v>19</v>
      </c>
      <c r="F9" s="93">
        <f aca="true" t="shared" si="0" ref="F9:W9">F12+F31+F34+F39+F41+F44+F48+F53+F56+F59+F61</f>
        <v>20</v>
      </c>
      <c r="G9" s="93">
        <f t="shared" si="0"/>
        <v>4</v>
      </c>
      <c r="H9" s="93">
        <f t="shared" si="0"/>
        <v>0</v>
      </c>
      <c r="I9" s="93">
        <f t="shared" si="0"/>
        <v>1</v>
      </c>
      <c r="J9" s="93">
        <f t="shared" si="0"/>
        <v>0</v>
      </c>
      <c r="K9" s="93">
        <f t="shared" si="0"/>
        <v>0</v>
      </c>
      <c r="L9" s="93">
        <f t="shared" si="0"/>
        <v>0</v>
      </c>
      <c r="M9" s="93">
        <f t="shared" si="0"/>
        <v>0</v>
      </c>
      <c r="N9" s="93">
        <f t="shared" si="0"/>
        <v>6</v>
      </c>
      <c r="O9" s="93">
        <f t="shared" si="0"/>
        <v>8</v>
      </c>
      <c r="P9" s="93">
        <f t="shared" si="0"/>
        <v>18</v>
      </c>
      <c r="Q9" s="93">
        <f t="shared" si="0"/>
        <v>2</v>
      </c>
      <c r="R9" s="93">
        <f t="shared" si="0"/>
        <v>0</v>
      </c>
      <c r="S9" s="93">
        <f t="shared" si="0"/>
        <v>0</v>
      </c>
      <c r="T9" s="93">
        <f t="shared" si="0"/>
        <v>6</v>
      </c>
      <c r="U9" s="93">
        <f t="shared" si="0"/>
        <v>3</v>
      </c>
      <c r="V9" s="93">
        <f t="shared" si="0"/>
        <v>0</v>
      </c>
      <c r="W9" s="93">
        <f t="shared" si="0"/>
        <v>1</v>
      </c>
      <c r="X9" s="41" t="s">
        <v>254</v>
      </c>
      <c r="Y9" s="42"/>
    </row>
    <row r="10" spans="1:25" ht="16.5" customHeight="1">
      <c r="A10" s="2"/>
      <c r="B10" s="78"/>
      <c r="C10" s="95" t="str">
        <f aca="true" t="shared" si="1" ref="C10:W10">IF(C9=SUM(C66),"","no")</f>
        <v>no</v>
      </c>
      <c r="D10" s="96" t="str">
        <f t="shared" si="1"/>
        <v>no</v>
      </c>
      <c r="E10" s="96" t="str">
        <f t="shared" si="1"/>
        <v>no</v>
      </c>
      <c r="F10" s="96" t="str">
        <f t="shared" si="1"/>
        <v>no</v>
      </c>
      <c r="G10" s="96" t="str">
        <f t="shared" si="1"/>
        <v>no</v>
      </c>
      <c r="H10" s="96">
        <f t="shared" si="1"/>
      </c>
      <c r="I10" s="96" t="str">
        <f t="shared" si="1"/>
        <v>no</v>
      </c>
      <c r="J10" s="96">
        <f t="shared" si="1"/>
      </c>
      <c r="K10" s="96">
        <f t="shared" si="1"/>
      </c>
      <c r="L10" s="96">
        <f t="shared" si="1"/>
      </c>
      <c r="M10" s="96">
        <f t="shared" si="1"/>
      </c>
      <c r="N10" s="96" t="str">
        <f t="shared" si="1"/>
        <v>no</v>
      </c>
      <c r="O10" s="96" t="str">
        <f t="shared" si="1"/>
        <v>no</v>
      </c>
      <c r="P10" s="96" t="str">
        <f t="shared" si="1"/>
        <v>no</v>
      </c>
      <c r="Q10" s="96" t="str">
        <f t="shared" si="1"/>
        <v>no</v>
      </c>
      <c r="R10" s="96">
        <f t="shared" si="1"/>
      </c>
      <c r="S10" s="96">
        <f t="shared" si="1"/>
      </c>
      <c r="T10" s="96" t="str">
        <f t="shared" si="1"/>
        <v>no</v>
      </c>
      <c r="U10" s="96" t="str">
        <f t="shared" si="1"/>
        <v>no</v>
      </c>
      <c r="V10" s="96">
        <f t="shared" si="1"/>
      </c>
      <c r="W10" s="96" t="str">
        <f t="shared" si="1"/>
        <v>no</v>
      </c>
      <c r="X10" s="50"/>
      <c r="Y10" s="20"/>
    </row>
    <row r="11" spans="1:25" ht="16.5" customHeight="1">
      <c r="A11" s="2"/>
      <c r="B11" s="101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50"/>
      <c r="Y11" s="20"/>
    </row>
    <row r="12" spans="1:25" s="105" customFormat="1" ht="16.5" customHeight="1">
      <c r="A12" s="65" t="s">
        <v>256</v>
      </c>
      <c r="B12" s="46"/>
      <c r="C12" s="103">
        <f aca="true" t="shared" si="2" ref="C12:C63">SUM(D12:E12)</f>
        <v>67</v>
      </c>
      <c r="D12" s="104">
        <f>SUM(D14:D30)</f>
        <v>49</v>
      </c>
      <c r="E12" s="104">
        <f aca="true" t="shared" si="3" ref="E12:W12">SUM(E14:E30)</f>
        <v>18</v>
      </c>
      <c r="F12" s="104">
        <f t="shared" si="3"/>
        <v>19</v>
      </c>
      <c r="G12" s="104">
        <f t="shared" si="3"/>
        <v>3</v>
      </c>
      <c r="H12" s="104">
        <f t="shared" si="3"/>
        <v>0</v>
      </c>
      <c r="I12" s="104">
        <f t="shared" si="3"/>
        <v>1</v>
      </c>
      <c r="J12" s="104">
        <f t="shared" si="3"/>
        <v>0</v>
      </c>
      <c r="K12" s="104">
        <f t="shared" si="3"/>
        <v>0</v>
      </c>
      <c r="L12" s="104">
        <f t="shared" si="3"/>
        <v>0</v>
      </c>
      <c r="M12" s="104">
        <f t="shared" si="3"/>
        <v>0</v>
      </c>
      <c r="N12" s="104">
        <f t="shared" si="3"/>
        <v>6</v>
      </c>
      <c r="O12" s="104">
        <f t="shared" si="3"/>
        <v>8</v>
      </c>
      <c r="P12" s="104">
        <f t="shared" si="3"/>
        <v>18</v>
      </c>
      <c r="Q12" s="104">
        <f t="shared" si="3"/>
        <v>2</v>
      </c>
      <c r="R12" s="104">
        <f t="shared" si="3"/>
        <v>0</v>
      </c>
      <c r="S12" s="104">
        <f t="shared" si="3"/>
        <v>0</v>
      </c>
      <c r="T12" s="104">
        <f t="shared" si="3"/>
        <v>6</v>
      </c>
      <c r="U12" s="104">
        <f t="shared" si="3"/>
        <v>3</v>
      </c>
      <c r="V12" s="104">
        <f t="shared" si="3"/>
        <v>0</v>
      </c>
      <c r="W12" s="104">
        <f t="shared" si="3"/>
        <v>1</v>
      </c>
      <c r="X12" s="119" t="s">
        <v>256</v>
      </c>
      <c r="Y12" s="120"/>
    </row>
    <row r="13" spans="1:25" s="105" customFormat="1" ht="16.5" customHeight="1">
      <c r="A13" s="55"/>
      <c r="B13" s="106" t="s">
        <v>257</v>
      </c>
      <c r="C13" s="103">
        <f t="shared" si="2"/>
        <v>37</v>
      </c>
      <c r="D13" s="104">
        <f aca="true" t="shared" si="4" ref="D13:W13">SUM(D14:D18)</f>
        <v>32</v>
      </c>
      <c r="E13" s="104">
        <f t="shared" si="4"/>
        <v>5</v>
      </c>
      <c r="F13" s="104">
        <f t="shared" si="4"/>
        <v>9</v>
      </c>
      <c r="G13" s="104">
        <f t="shared" si="4"/>
        <v>0</v>
      </c>
      <c r="H13" s="104">
        <f t="shared" si="4"/>
        <v>0</v>
      </c>
      <c r="I13" s="104">
        <f t="shared" si="4"/>
        <v>0</v>
      </c>
      <c r="J13" s="104">
        <f t="shared" si="4"/>
        <v>0</v>
      </c>
      <c r="K13" s="104">
        <f t="shared" si="4"/>
        <v>0</v>
      </c>
      <c r="L13" s="104">
        <f t="shared" si="4"/>
        <v>0</v>
      </c>
      <c r="M13" s="104">
        <f t="shared" si="4"/>
        <v>0</v>
      </c>
      <c r="N13" s="104">
        <f t="shared" si="4"/>
        <v>6</v>
      </c>
      <c r="O13" s="104">
        <f t="shared" si="4"/>
        <v>3</v>
      </c>
      <c r="P13" s="104">
        <f t="shared" si="4"/>
        <v>12</v>
      </c>
      <c r="Q13" s="104">
        <f t="shared" si="4"/>
        <v>0</v>
      </c>
      <c r="R13" s="104">
        <f t="shared" si="4"/>
        <v>0</v>
      </c>
      <c r="S13" s="104">
        <f t="shared" si="4"/>
        <v>0</v>
      </c>
      <c r="T13" s="104">
        <f t="shared" si="4"/>
        <v>5</v>
      </c>
      <c r="U13" s="104">
        <f t="shared" si="4"/>
        <v>2</v>
      </c>
      <c r="V13" s="104">
        <f t="shared" si="4"/>
        <v>0</v>
      </c>
      <c r="W13" s="104">
        <f t="shared" si="4"/>
        <v>0</v>
      </c>
      <c r="X13" s="54" t="s">
        <v>257</v>
      </c>
      <c r="Y13" s="55"/>
    </row>
    <row r="14" spans="1:25" ht="16.5" customHeight="1">
      <c r="A14" s="61"/>
      <c r="B14" s="107" t="s">
        <v>19</v>
      </c>
      <c r="C14" s="108">
        <f t="shared" si="2"/>
        <v>9</v>
      </c>
      <c r="D14" s="99">
        <f aca="true" t="shared" si="5" ref="D14:E29">F14+H14+J14+L14+N14+P14+R14+T14+V14</f>
        <v>8</v>
      </c>
      <c r="E14" s="99">
        <f t="shared" si="5"/>
        <v>1</v>
      </c>
      <c r="F14" s="100">
        <v>3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1</v>
      </c>
      <c r="P14" s="100">
        <v>4</v>
      </c>
      <c r="Q14" s="100">
        <v>0</v>
      </c>
      <c r="R14" s="100">
        <v>0</v>
      </c>
      <c r="S14" s="100">
        <v>0</v>
      </c>
      <c r="T14" s="100">
        <v>1</v>
      </c>
      <c r="U14" s="100">
        <v>0</v>
      </c>
      <c r="V14" s="100">
        <v>0</v>
      </c>
      <c r="W14" s="100">
        <v>0</v>
      </c>
      <c r="X14" s="32" t="s">
        <v>19</v>
      </c>
      <c r="Y14" s="20"/>
    </row>
    <row r="15" spans="1:25" ht="16.5" customHeight="1">
      <c r="A15" s="61"/>
      <c r="B15" s="107" t="s">
        <v>20</v>
      </c>
      <c r="C15" s="108">
        <f t="shared" si="2"/>
        <v>28</v>
      </c>
      <c r="D15" s="99">
        <f t="shared" si="5"/>
        <v>24</v>
      </c>
      <c r="E15" s="99">
        <f t="shared" si="5"/>
        <v>4</v>
      </c>
      <c r="F15" s="100">
        <v>6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6</v>
      </c>
      <c r="O15" s="100">
        <v>2</v>
      </c>
      <c r="P15" s="100">
        <v>8</v>
      </c>
      <c r="Q15" s="100">
        <v>0</v>
      </c>
      <c r="R15" s="100">
        <v>0</v>
      </c>
      <c r="S15" s="100">
        <v>0</v>
      </c>
      <c r="T15" s="100">
        <v>4</v>
      </c>
      <c r="U15" s="100">
        <v>2</v>
      </c>
      <c r="V15" s="100">
        <v>0</v>
      </c>
      <c r="W15" s="100">
        <v>0</v>
      </c>
      <c r="X15" s="32" t="s">
        <v>20</v>
      </c>
      <c r="Y15" s="20"/>
    </row>
    <row r="16" spans="1:25" ht="16.5" customHeight="1">
      <c r="A16" s="61"/>
      <c r="B16" s="107" t="s">
        <v>21</v>
      </c>
      <c r="C16" s="108">
        <f t="shared" si="2"/>
        <v>0</v>
      </c>
      <c r="D16" s="99">
        <f t="shared" si="5"/>
        <v>0</v>
      </c>
      <c r="E16" s="99">
        <f t="shared" si="5"/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32" t="s">
        <v>21</v>
      </c>
      <c r="Y16" s="20"/>
    </row>
    <row r="17" spans="1:25" ht="16.5" customHeight="1">
      <c r="A17" s="61"/>
      <c r="B17" s="107" t="s">
        <v>22</v>
      </c>
      <c r="C17" s="108">
        <f t="shared" si="2"/>
        <v>0</v>
      </c>
      <c r="D17" s="99">
        <f t="shared" si="5"/>
        <v>0</v>
      </c>
      <c r="E17" s="99">
        <f t="shared" si="5"/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32" t="s">
        <v>22</v>
      </c>
      <c r="Y17" s="20"/>
    </row>
    <row r="18" spans="1:25" ht="16.5" customHeight="1">
      <c r="A18" s="61"/>
      <c r="B18" s="107" t="s">
        <v>23</v>
      </c>
      <c r="C18" s="108">
        <f t="shared" si="2"/>
        <v>0</v>
      </c>
      <c r="D18" s="99">
        <f t="shared" si="5"/>
        <v>0</v>
      </c>
      <c r="E18" s="99">
        <f t="shared" si="5"/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32" t="s">
        <v>23</v>
      </c>
      <c r="Y18" s="20"/>
    </row>
    <row r="19" spans="1:25" ht="16.5" customHeight="1">
      <c r="A19" s="61"/>
      <c r="B19" s="63" t="s">
        <v>24</v>
      </c>
      <c r="C19" s="108">
        <f t="shared" si="2"/>
        <v>2</v>
      </c>
      <c r="D19" s="99">
        <f t="shared" si="5"/>
        <v>2</v>
      </c>
      <c r="E19" s="99">
        <f t="shared" si="5"/>
        <v>0</v>
      </c>
      <c r="F19" s="100">
        <v>2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59" t="s">
        <v>24</v>
      </c>
      <c r="Y19" s="20"/>
    </row>
    <row r="20" spans="1:25" ht="16.5" customHeight="1">
      <c r="A20" s="61"/>
      <c r="B20" s="63" t="s">
        <v>165</v>
      </c>
      <c r="C20" s="108">
        <f t="shared" si="2"/>
        <v>0</v>
      </c>
      <c r="D20" s="99">
        <f t="shared" si="5"/>
        <v>0</v>
      </c>
      <c r="E20" s="99">
        <f t="shared" si="5"/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  <c r="X20" s="59" t="s">
        <v>165</v>
      </c>
      <c r="Y20" s="20"/>
    </row>
    <row r="21" spans="1:25" ht="16.5" customHeight="1">
      <c r="A21" s="61"/>
      <c r="B21" s="63" t="s">
        <v>25</v>
      </c>
      <c r="C21" s="108">
        <f t="shared" si="2"/>
        <v>2</v>
      </c>
      <c r="D21" s="99">
        <f t="shared" si="5"/>
        <v>0</v>
      </c>
      <c r="E21" s="99">
        <f t="shared" si="5"/>
        <v>2</v>
      </c>
      <c r="F21" s="100">
        <v>0</v>
      </c>
      <c r="G21" s="100">
        <v>1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1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59" t="s">
        <v>25</v>
      </c>
      <c r="Y21" s="20"/>
    </row>
    <row r="22" spans="1:25" ht="16.5" customHeight="1">
      <c r="A22" s="61"/>
      <c r="B22" s="63" t="s">
        <v>26</v>
      </c>
      <c r="C22" s="108">
        <f t="shared" si="2"/>
        <v>1</v>
      </c>
      <c r="D22" s="99">
        <f t="shared" si="5"/>
        <v>1</v>
      </c>
      <c r="E22" s="99">
        <f t="shared" si="5"/>
        <v>0</v>
      </c>
      <c r="F22" s="100">
        <v>1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59" t="s">
        <v>26</v>
      </c>
      <c r="Y22" s="20"/>
    </row>
    <row r="23" spans="1:25" ht="16.5" customHeight="1">
      <c r="A23" s="61"/>
      <c r="B23" s="63" t="s">
        <v>27</v>
      </c>
      <c r="C23" s="108">
        <f t="shared" si="2"/>
        <v>0</v>
      </c>
      <c r="D23" s="99">
        <f t="shared" si="5"/>
        <v>0</v>
      </c>
      <c r="E23" s="99">
        <f t="shared" si="5"/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0</v>
      </c>
      <c r="V23" s="100">
        <v>0</v>
      </c>
      <c r="W23" s="100">
        <v>0</v>
      </c>
      <c r="X23" s="59" t="s">
        <v>27</v>
      </c>
      <c r="Y23" s="20"/>
    </row>
    <row r="24" spans="1:25" ht="16.5" customHeight="1">
      <c r="A24" s="61"/>
      <c r="B24" s="63" t="s">
        <v>28</v>
      </c>
      <c r="C24" s="108">
        <f t="shared" si="2"/>
        <v>0</v>
      </c>
      <c r="D24" s="99">
        <f t="shared" si="5"/>
        <v>0</v>
      </c>
      <c r="E24" s="99">
        <f t="shared" si="5"/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59" t="s">
        <v>28</v>
      </c>
      <c r="Y24" s="20"/>
    </row>
    <row r="25" spans="1:25" ht="16.5" customHeight="1">
      <c r="A25" s="61"/>
      <c r="B25" s="63" t="s">
        <v>29</v>
      </c>
      <c r="C25" s="108">
        <f t="shared" si="2"/>
        <v>10</v>
      </c>
      <c r="D25" s="99">
        <f t="shared" si="5"/>
        <v>4</v>
      </c>
      <c r="E25" s="99">
        <f t="shared" si="5"/>
        <v>6</v>
      </c>
      <c r="F25" s="100">
        <v>3</v>
      </c>
      <c r="G25" s="100">
        <v>1</v>
      </c>
      <c r="H25" s="100">
        <v>0</v>
      </c>
      <c r="I25" s="100">
        <v>1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1</v>
      </c>
      <c r="P25" s="100">
        <v>0</v>
      </c>
      <c r="Q25" s="100">
        <v>2</v>
      </c>
      <c r="R25" s="100">
        <v>0</v>
      </c>
      <c r="S25" s="100">
        <v>0</v>
      </c>
      <c r="T25" s="100">
        <v>1</v>
      </c>
      <c r="U25" s="100">
        <v>1</v>
      </c>
      <c r="V25" s="100">
        <v>0</v>
      </c>
      <c r="W25" s="100">
        <v>0</v>
      </c>
      <c r="X25" s="59" t="s">
        <v>29</v>
      </c>
      <c r="Y25" s="20"/>
    </row>
    <row r="26" spans="1:25" ht="16.5" customHeight="1">
      <c r="A26" s="61"/>
      <c r="B26" s="63" t="s">
        <v>30</v>
      </c>
      <c r="C26" s="108">
        <f t="shared" si="2"/>
        <v>2</v>
      </c>
      <c r="D26" s="99">
        <f t="shared" si="5"/>
        <v>1</v>
      </c>
      <c r="E26" s="99">
        <f t="shared" si="5"/>
        <v>1</v>
      </c>
      <c r="F26" s="100">
        <v>1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1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59" t="s">
        <v>30</v>
      </c>
      <c r="Y26" s="20"/>
    </row>
    <row r="27" spans="1:25" ht="16.5" customHeight="1">
      <c r="A27" s="61"/>
      <c r="B27" s="58" t="s">
        <v>60</v>
      </c>
      <c r="C27" s="108">
        <f t="shared" si="2"/>
        <v>2</v>
      </c>
      <c r="D27" s="99">
        <f t="shared" si="5"/>
        <v>1</v>
      </c>
      <c r="E27" s="99">
        <f t="shared" si="5"/>
        <v>1</v>
      </c>
      <c r="F27" s="100">
        <v>1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1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59" t="s">
        <v>60</v>
      </c>
      <c r="Y27" s="20"/>
    </row>
    <row r="28" spans="1:25" ht="16.5" customHeight="1">
      <c r="A28" s="61"/>
      <c r="B28" s="58" t="s">
        <v>61</v>
      </c>
      <c r="C28" s="108">
        <f t="shared" si="2"/>
        <v>0</v>
      </c>
      <c r="D28" s="99">
        <f t="shared" si="5"/>
        <v>0</v>
      </c>
      <c r="E28" s="99">
        <f t="shared" si="5"/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59" t="s">
        <v>61</v>
      </c>
      <c r="Y28" s="20"/>
    </row>
    <row r="29" spans="1:25" ht="16.5" customHeight="1">
      <c r="A29" s="61"/>
      <c r="B29" s="58" t="s">
        <v>62</v>
      </c>
      <c r="C29" s="108">
        <f t="shared" si="2"/>
        <v>3</v>
      </c>
      <c r="D29" s="99">
        <f t="shared" si="5"/>
        <v>2</v>
      </c>
      <c r="E29" s="99">
        <f t="shared" si="5"/>
        <v>1</v>
      </c>
      <c r="F29" s="100">
        <v>1</v>
      </c>
      <c r="G29" s="100">
        <v>1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1</v>
      </c>
      <c r="Q29" s="100">
        <v>0</v>
      </c>
      <c r="R29" s="100">
        <v>0</v>
      </c>
      <c r="S29" s="100">
        <v>0</v>
      </c>
      <c r="T29" s="100">
        <v>0</v>
      </c>
      <c r="U29" s="100">
        <v>0</v>
      </c>
      <c r="V29" s="100">
        <v>0</v>
      </c>
      <c r="W29" s="100">
        <v>0</v>
      </c>
      <c r="X29" s="59" t="s">
        <v>62</v>
      </c>
      <c r="Y29" s="20"/>
    </row>
    <row r="30" spans="1:25" ht="16.5" customHeight="1">
      <c r="A30" s="61"/>
      <c r="B30" s="58" t="s">
        <v>204</v>
      </c>
      <c r="C30" s="108">
        <f>SUM(D30:E30)</f>
        <v>8</v>
      </c>
      <c r="D30" s="99">
        <f>F30+H30+J30+L30+N30+P30+R30+T30+V30</f>
        <v>6</v>
      </c>
      <c r="E30" s="99">
        <f>G30+I30+K30+M30+O30+Q30+S30+U30+W30</f>
        <v>2</v>
      </c>
      <c r="F30" s="100">
        <v>1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1</v>
      </c>
      <c r="P30" s="100">
        <v>5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1</v>
      </c>
      <c r="X30" s="59" t="s">
        <v>204</v>
      </c>
      <c r="Y30" s="20"/>
    </row>
    <row r="31" spans="1:25" s="105" customFormat="1" ht="16.5" customHeight="1">
      <c r="A31" s="127" t="s">
        <v>221</v>
      </c>
      <c r="B31" s="146"/>
      <c r="C31" s="103">
        <f t="shared" si="2"/>
        <v>0</v>
      </c>
      <c r="D31" s="104">
        <f aca="true" t="shared" si="6" ref="D31:W31">D32+D33</f>
        <v>0</v>
      </c>
      <c r="E31" s="104">
        <f t="shared" si="6"/>
        <v>0</v>
      </c>
      <c r="F31" s="104">
        <f t="shared" si="6"/>
        <v>0</v>
      </c>
      <c r="G31" s="104">
        <f t="shared" si="6"/>
        <v>0</v>
      </c>
      <c r="H31" s="104">
        <f t="shared" si="6"/>
        <v>0</v>
      </c>
      <c r="I31" s="104">
        <f t="shared" si="6"/>
        <v>0</v>
      </c>
      <c r="J31" s="104">
        <f t="shared" si="6"/>
        <v>0</v>
      </c>
      <c r="K31" s="104">
        <f t="shared" si="6"/>
        <v>0</v>
      </c>
      <c r="L31" s="104">
        <f t="shared" si="6"/>
        <v>0</v>
      </c>
      <c r="M31" s="104">
        <f t="shared" si="6"/>
        <v>0</v>
      </c>
      <c r="N31" s="104">
        <f t="shared" si="6"/>
        <v>0</v>
      </c>
      <c r="O31" s="104">
        <f t="shared" si="6"/>
        <v>0</v>
      </c>
      <c r="P31" s="104">
        <f t="shared" si="6"/>
        <v>0</v>
      </c>
      <c r="Q31" s="104">
        <f t="shared" si="6"/>
        <v>0</v>
      </c>
      <c r="R31" s="104">
        <f t="shared" si="6"/>
        <v>0</v>
      </c>
      <c r="S31" s="104">
        <f t="shared" si="6"/>
        <v>0</v>
      </c>
      <c r="T31" s="104">
        <f t="shared" si="6"/>
        <v>0</v>
      </c>
      <c r="U31" s="104">
        <f t="shared" si="6"/>
        <v>0</v>
      </c>
      <c r="V31" s="104">
        <f t="shared" si="6"/>
        <v>0</v>
      </c>
      <c r="W31" s="104">
        <f t="shared" si="6"/>
        <v>0</v>
      </c>
      <c r="X31" s="117" t="s">
        <v>221</v>
      </c>
      <c r="Y31" s="143"/>
    </row>
    <row r="32" spans="1:25" ht="16.5" customHeight="1">
      <c r="A32" s="61"/>
      <c r="B32" s="63" t="s">
        <v>31</v>
      </c>
      <c r="C32" s="108">
        <f t="shared" si="2"/>
        <v>0</v>
      </c>
      <c r="D32" s="99">
        <f>F32+H32+J32+L32+N32+P32+R32+T32+V32</f>
        <v>0</v>
      </c>
      <c r="E32" s="99">
        <f>G32+I32+K32+M32+O32+Q32+S32+U32+W32</f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59" t="s">
        <v>31</v>
      </c>
      <c r="Y32" s="20"/>
    </row>
    <row r="33" spans="1:25" ht="16.5" customHeight="1">
      <c r="A33" s="61"/>
      <c r="B33" s="63" t="s">
        <v>32</v>
      </c>
      <c r="C33" s="108">
        <f t="shared" si="2"/>
        <v>0</v>
      </c>
      <c r="D33" s="99">
        <f>F33+H33+J33+L33+N33+P33+R33+T33+V33</f>
        <v>0</v>
      </c>
      <c r="E33" s="99">
        <f>G33+I33+K33+M33+O33+Q33+S33+U33+W33</f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0</v>
      </c>
      <c r="X33" s="59" t="s">
        <v>32</v>
      </c>
      <c r="Y33" s="20"/>
    </row>
    <row r="34" spans="1:25" s="105" customFormat="1" ht="16.5" customHeight="1">
      <c r="A34" s="124" t="s">
        <v>222</v>
      </c>
      <c r="B34" s="142"/>
      <c r="C34" s="103">
        <f t="shared" si="2"/>
        <v>2</v>
      </c>
      <c r="D34" s="104">
        <f aca="true" t="shared" si="7" ref="D34:W34">SUM(D35:D38)</f>
        <v>1</v>
      </c>
      <c r="E34" s="104">
        <f t="shared" si="7"/>
        <v>1</v>
      </c>
      <c r="F34" s="104">
        <f t="shared" si="7"/>
        <v>1</v>
      </c>
      <c r="G34" s="104">
        <f t="shared" si="7"/>
        <v>1</v>
      </c>
      <c r="H34" s="104">
        <f t="shared" si="7"/>
        <v>0</v>
      </c>
      <c r="I34" s="104">
        <f t="shared" si="7"/>
        <v>0</v>
      </c>
      <c r="J34" s="104">
        <f t="shared" si="7"/>
        <v>0</v>
      </c>
      <c r="K34" s="104">
        <f t="shared" si="7"/>
        <v>0</v>
      </c>
      <c r="L34" s="104">
        <f t="shared" si="7"/>
        <v>0</v>
      </c>
      <c r="M34" s="104">
        <f t="shared" si="7"/>
        <v>0</v>
      </c>
      <c r="N34" s="104">
        <f t="shared" si="7"/>
        <v>0</v>
      </c>
      <c r="O34" s="104">
        <f t="shared" si="7"/>
        <v>0</v>
      </c>
      <c r="P34" s="104">
        <f t="shared" si="7"/>
        <v>0</v>
      </c>
      <c r="Q34" s="104">
        <f t="shared" si="7"/>
        <v>0</v>
      </c>
      <c r="R34" s="104">
        <f t="shared" si="7"/>
        <v>0</v>
      </c>
      <c r="S34" s="104">
        <f t="shared" si="7"/>
        <v>0</v>
      </c>
      <c r="T34" s="104">
        <f t="shared" si="7"/>
        <v>0</v>
      </c>
      <c r="U34" s="104">
        <f t="shared" si="7"/>
        <v>0</v>
      </c>
      <c r="V34" s="104">
        <f t="shared" si="7"/>
        <v>0</v>
      </c>
      <c r="W34" s="104">
        <f t="shared" si="7"/>
        <v>0</v>
      </c>
      <c r="X34" s="117" t="s">
        <v>222</v>
      </c>
      <c r="Y34" s="143"/>
    </row>
    <row r="35" spans="1:25" ht="16.5" customHeight="1">
      <c r="A35" s="61"/>
      <c r="B35" s="63" t="s">
        <v>48</v>
      </c>
      <c r="C35" s="108">
        <f t="shared" si="2"/>
        <v>2</v>
      </c>
      <c r="D35" s="99">
        <f aca="true" t="shared" si="8" ref="D35:E38">F35+H35+J35+L35+N35+P35+R35+T35+V35</f>
        <v>1</v>
      </c>
      <c r="E35" s="99">
        <f t="shared" si="8"/>
        <v>1</v>
      </c>
      <c r="F35" s="100">
        <v>1</v>
      </c>
      <c r="G35" s="100">
        <v>1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0</v>
      </c>
      <c r="T35" s="100">
        <v>0</v>
      </c>
      <c r="U35" s="100">
        <v>0</v>
      </c>
      <c r="V35" s="100">
        <v>0</v>
      </c>
      <c r="W35" s="100">
        <v>0</v>
      </c>
      <c r="X35" s="59" t="s">
        <v>47</v>
      </c>
      <c r="Y35" s="20"/>
    </row>
    <row r="36" spans="1:25" ht="16.5" customHeight="1">
      <c r="A36" s="61"/>
      <c r="B36" s="63" t="s">
        <v>50</v>
      </c>
      <c r="C36" s="108">
        <f t="shared" si="2"/>
        <v>0</v>
      </c>
      <c r="D36" s="99">
        <f t="shared" si="8"/>
        <v>0</v>
      </c>
      <c r="E36" s="99">
        <f t="shared" si="8"/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  <c r="U36" s="100">
        <v>0</v>
      </c>
      <c r="V36" s="100">
        <v>0</v>
      </c>
      <c r="W36" s="100">
        <v>0</v>
      </c>
      <c r="X36" s="59" t="s">
        <v>49</v>
      </c>
      <c r="Y36" s="20"/>
    </row>
    <row r="37" spans="1:25" ht="16.5" customHeight="1">
      <c r="A37" s="61"/>
      <c r="B37" s="63" t="s">
        <v>52</v>
      </c>
      <c r="C37" s="108">
        <f t="shared" si="2"/>
        <v>0</v>
      </c>
      <c r="D37" s="99">
        <f t="shared" si="8"/>
        <v>0</v>
      </c>
      <c r="E37" s="99">
        <f t="shared" si="8"/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0</v>
      </c>
      <c r="U37" s="100">
        <v>0</v>
      </c>
      <c r="V37" s="100">
        <v>0</v>
      </c>
      <c r="W37" s="100">
        <v>0</v>
      </c>
      <c r="X37" s="59" t="s">
        <v>51</v>
      </c>
      <c r="Y37" s="20"/>
    </row>
    <row r="38" spans="1:25" ht="16.5" customHeight="1">
      <c r="A38" s="61"/>
      <c r="B38" s="63" t="s">
        <v>54</v>
      </c>
      <c r="C38" s="108">
        <f t="shared" si="2"/>
        <v>0</v>
      </c>
      <c r="D38" s="99">
        <f t="shared" si="8"/>
        <v>0</v>
      </c>
      <c r="E38" s="99">
        <f t="shared" si="8"/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0</v>
      </c>
      <c r="V38" s="100">
        <v>0</v>
      </c>
      <c r="W38" s="100">
        <v>0</v>
      </c>
      <c r="X38" s="59" t="s">
        <v>53</v>
      </c>
      <c r="Y38" s="20"/>
    </row>
    <row r="39" spans="1:25" s="105" customFormat="1" ht="16.5" customHeight="1">
      <c r="A39" s="124" t="s">
        <v>223</v>
      </c>
      <c r="B39" s="142"/>
      <c r="C39" s="103">
        <f t="shared" si="2"/>
        <v>0</v>
      </c>
      <c r="D39" s="104">
        <f aca="true" t="shared" si="9" ref="D39:W39">D40</f>
        <v>0</v>
      </c>
      <c r="E39" s="104">
        <f t="shared" si="9"/>
        <v>0</v>
      </c>
      <c r="F39" s="104">
        <f t="shared" si="9"/>
        <v>0</v>
      </c>
      <c r="G39" s="104">
        <f t="shared" si="9"/>
        <v>0</v>
      </c>
      <c r="H39" s="104">
        <f t="shared" si="9"/>
        <v>0</v>
      </c>
      <c r="I39" s="104">
        <f t="shared" si="9"/>
        <v>0</v>
      </c>
      <c r="J39" s="104">
        <f t="shared" si="9"/>
        <v>0</v>
      </c>
      <c r="K39" s="104">
        <f t="shared" si="9"/>
        <v>0</v>
      </c>
      <c r="L39" s="104">
        <f t="shared" si="9"/>
        <v>0</v>
      </c>
      <c r="M39" s="104">
        <f t="shared" si="9"/>
        <v>0</v>
      </c>
      <c r="N39" s="104">
        <f t="shared" si="9"/>
        <v>0</v>
      </c>
      <c r="O39" s="104">
        <f t="shared" si="9"/>
        <v>0</v>
      </c>
      <c r="P39" s="104">
        <f t="shared" si="9"/>
        <v>0</v>
      </c>
      <c r="Q39" s="104">
        <f t="shared" si="9"/>
        <v>0</v>
      </c>
      <c r="R39" s="104">
        <f t="shared" si="9"/>
        <v>0</v>
      </c>
      <c r="S39" s="104">
        <f t="shared" si="9"/>
        <v>0</v>
      </c>
      <c r="T39" s="104">
        <f t="shared" si="9"/>
        <v>0</v>
      </c>
      <c r="U39" s="104">
        <f t="shared" si="9"/>
        <v>0</v>
      </c>
      <c r="V39" s="104">
        <f t="shared" si="9"/>
        <v>0</v>
      </c>
      <c r="W39" s="104">
        <f t="shared" si="9"/>
        <v>0</v>
      </c>
      <c r="X39" s="122" t="s">
        <v>33</v>
      </c>
      <c r="Y39" s="145"/>
    </row>
    <row r="40" spans="1:25" ht="16.5" customHeight="1">
      <c r="A40" s="61"/>
      <c r="B40" s="63" t="s">
        <v>34</v>
      </c>
      <c r="C40" s="108">
        <f t="shared" si="2"/>
        <v>0</v>
      </c>
      <c r="D40" s="99">
        <f>F40+H40+J40+L40+N40+P40+R40+T40+V40</f>
        <v>0</v>
      </c>
      <c r="E40" s="99">
        <f>G40+I40+K40+M40+O40+Q40+S40+U40+W40</f>
        <v>0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0</v>
      </c>
      <c r="T40" s="100">
        <v>0</v>
      </c>
      <c r="U40" s="100">
        <v>0</v>
      </c>
      <c r="V40" s="100">
        <v>0</v>
      </c>
      <c r="W40" s="100">
        <v>0</v>
      </c>
      <c r="X40" s="59" t="s">
        <v>34</v>
      </c>
      <c r="Y40" s="20"/>
    </row>
    <row r="41" spans="1:25" s="105" customFormat="1" ht="16.5" customHeight="1">
      <c r="A41" s="124" t="s">
        <v>224</v>
      </c>
      <c r="B41" s="142"/>
      <c r="C41" s="103">
        <f t="shared" si="2"/>
        <v>0</v>
      </c>
      <c r="D41" s="104">
        <f aca="true" t="shared" si="10" ref="D41:W41">D42+D43</f>
        <v>0</v>
      </c>
      <c r="E41" s="104">
        <f t="shared" si="10"/>
        <v>0</v>
      </c>
      <c r="F41" s="104">
        <f t="shared" si="10"/>
        <v>0</v>
      </c>
      <c r="G41" s="104">
        <f t="shared" si="10"/>
        <v>0</v>
      </c>
      <c r="H41" s="104">
        <f t="shared" si="10"/>
        <v>0</v>
      </c>
      <c r="I41" s="104">
        <f t="shared" si="10"/>
        <v>0</v>
      </c>
      <c r="J41" s="104">
        <f t="shared" si="10"/>
        <v>0</v>
      </c>
      <c r="K41" s="104">
        <f t="shared" si="10"/>
        <v>0</v>
      </c>
      <c r="L41" s="104">
        <f t="shared" si="10"/>
        <v>0</v>
      </c>
      <c r="M41" s="104">
        <f t="shared" si="10"/>
        <v>0</v>
      </c>
      <c r="N41" s="104">
        <f t="shared" si="10"/>
        <v>0</v>
      </c>
      <c r="O41" s="104">
        <f t="shared" si="10"/>
        <v>0</v>
      </c>
      <c r="P41" s="104">
        <f t="shared" si="10"/>
        <v>0</v>
      </c>
      <c r="Q41" s="104">
        <f t="shared" si="10"/>
        <v>0</v>
      </c>
      <c r="R41" s="104">
        <f t="shared" si="10"/>
        <v>0</v>
      </c>
      <c r="S41" s="104">
        <f t="shared" si="10"/>
        <v>0</v>
      </c>
      <c r="T41" s="104">
        <f t="shared" si="10"/>
        <v>0</v>
      </c>
      <c r="U41" s="104">
        <f t="shared" si="10"/>
        <v>0</v>
      </c>
      <c r="V41" s="104">
        <f t="shared" si="10"/>
        <v>0</v>
      </c>
      <c r="W41" s="104">
        <f t="shared" si="10"/>
        <v>0</v>
      </c>
      <c r="X41" s="117" t="s">
        <v>224</v>
      </c>
      <c r="Y41" s="143"/>
    </row>
    <row r="42" spans="1:25" ht="16.5" customHeight="1">
      <c r="A42" s="61"/>
      <c r="B42" s="63" t="s">
        <v>35</v>
      </c>
      <c r="C42" s="108">
        <f t="shared" si="2"/>
        <v>0</v>
      </c>
      <c r="D42" s="99">
        <f>F42+H42+J42+L42+N42+P42+R42+T42+V42</f>
        <v>0</v>
      </c>
      <c r="E42" s="99">
        <f>G42+I42+K42+M42+O42+Q42+S42+U42+W42</f>
        <v>0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59" t="s">
        <v>35</v>
      </c>
      <c r="Y42" s="20"/>
    </row>
    <row r="43" spans="1:25" ht="16.5" customHeight="1">
      <c r="A43" s="61"/>
      <c r="B43" s="63" t="s">
        <v>36</v>
      </c>
      <c r="C43" s="108">
        <f t="shared" si="2"/>
        <v>0</v>
      </c>
      <c r="D43" s="99">
        <f>F43+H43+J43+L43+N43+P43+R43+T43+V43</f>
        <v>0</v>
      </c>
      <c r="E43" s="99">
        <f>G43+I43+K43+M43+O43+Q43+S43+U43+W43</f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59" t="s">
        <v>36</v>
      </c>
      <c r="Y43" s="20"/>
    </row>
    <row r="44" spans="1:25" s="94" customFormat="1" ht="16.5" customHeight="1">
      <c r="A44" s="124" t="s">
        <v>225</v>
      </c>
      <c r="B44" s="142"/>
      <c r="C44" s="103">
        <f t="shared" si="2"/>
        <v>0</v>
      </c>
      <c r="D44" s="93">
        <f aca="true" t="shared" si="11" ref="D44:W44">SUM(D45:D47)</f>
        <v>0</v>
      </c>
      <c r="E44" s="93">
        <f t="shared" si="11"/>
        <v>0</v>
      </c>
      <c r="F44" s="93">
        <f t="shared" si="11"/>
        <v>0</v>
      </c>
      <c r="G44" s="93">
        <f t="shared" si="11"/>
        <v>0</v>
      </c>
      <c r="H44" s="93">
        <f t="shared" si="11"/>
        <v>0</v>
      </c>
      <c r="I44" s="93">
        <f t="shared" si="11"/>
        <v>0</v>
      </c>
      <c r="J44" s="93">
        <f t="shared" si="11"/>
        <v>0</v>
      </c>
      <c r="K44" s="93">
        <f t="shared" si="11"/>
        <v>0</v>
      </c>
      <c r="L44" s="93">
        <f t="shared" si="11"/>
        <v>0</v>
      </c>
      <c r="M44" s="93">
        <f t="shared" si="11"/>
        <v>0</v>
      </c>
      <c r="N44" s="93">
        <f t="shared" si="11"/>
        <v>0</v>
      </c>
      <c r="O44" s="93">
        <f t="shared" si="11"/>
        <v>0</v>
      </c>
      <c r="P44" s="93">
        <f t="shared" si="11"/>
        <v>0</v>
      </c>
      <c r="Q44" s="93">
        <f t="shared" si="11"/>
        <v>0</v>
      </c>
      <c r="R44" s="93">
        <f t="shared" si="11"/>
        <v>0</v>
      </c>
      <c r="S44" s="93">
        <f t="shared" si="11"/>
        <v>0</v>
      </c>
      <c r="T44" s="93">
        <f t="shared" si="11"/>
        <v>0</v>
      </c>
      <c r="U44" s="93">
        <f t="shared" si="11"/>
        <v>0</v>
      </c>
      <c r="V44" s="93">
        <f t="shared" si="11"/>
        <v>0</v>
      </c>
      <c r="W44" s="93">
        <f t="shared" si="11"/>
        <v>0</v>
      </c>
      <c r="X44" s="117" t="s">
        <v>225</v>
      </c>
      <c r="Y44" s="143"/>
    </row>
    <row r="45" spans="1:25" ht="16.5" customHeight="1">
      <c r="A45" s="61"/>
      <c r="B45" s="63" t="s">
        <v>37</v>
      </c>
      <c r="C45" s="108">
        <f t="shared" si="2"/>
        <v>0</v>
      </c>
      <c r="D45" s="99">
        <f aca="true" t="shared" si="12" ref="D45:E47">F45+H45+J45+L45+N45+P45+R45+T45+V45</f>
        <v>0</v>
      </c>
      <c r="E45" s="99">
        <f t="shared" si="12"/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0</v>
      </c>
      <c r="X45" s="59" t="s">
        <v>37</v>
      </c>
      <c r="Y45" s="20"/>
    </row>
    <row r="46" spans="1:25" ht="16.5" customHeight="1">
      <c r="A46" s="61"/>
      <c r="B46" s="63" t="s">
        <v>38</v>
      </c>
      <c r="C46" s="108">
        <f t="shared" si="2"/>
        <v>0</v>
      </c>
      <c r="D46" s="99">
        <f t="shared" si="12"/>
        <v>0</v>
      </c>
      <c r="E46" s="99">
        <f t="shared" si="12"/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59" t="s">
        <v>38</v>
      </c>
      <c r="Y46" s="20"/>
    </row>
    <row r="47" spans="1:25" ht="16.5" customHeight="1">
      <c r="A47" s="61"/>
      <c r="B47" s="63" t="s">
        <v>39</v>
      </c>
      <c r="C47" s="108">
        <f t="shared" si="2"/>
        <v>0</v>
      </c>
      <c r="D47" s="99">
        <f t="shared" si="12"/>
        <v>0</v>
      </c>
      <c r="E47" s="99">
        <f t="shared" si="12"/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0</v>
      </c>
      <c r="T47" s="100">
        <v>0</v>
      </c>
      <c r="U47" s="100">
        <v>0</v>
      </c>
      <c r="V47" s="100">
        <v>0</v>
      </c>
      <c r="W47" s="100">
        <v>0</v>
      </c>
      <c r="X47" s="59" t="s">
        <v>39</v>
      </c>
      <c r="Y47" s="20"/>
    </row>
    <row r="48" spans="1:25" s="105" customFormat="1" ht="16.5" customHeight="1">
      <c r="A48" s="124" t="s">
        <v>226</v>
      </c>
      <c r="B48" s="142"/>
      <c r="C48" s="103">
        <f t="shared" si="2"/>
        <v>0</v>
      </c>
      <c r="D48" s="104">
        <f aca="true" t="shared" si="13" ref="D48:W48">SUM(D49:D52)</f>
        <v>0</v>
      </c>
      <c r="E48" s="104">
        <f t="shared" si="13"/>
        <v>0</v>
      </c>
      <c r="F48" s="104">
        <f t="shared" si="13"/>
        <v>0</v>
      </c>
      <c r="G48" s="104">
        <f t="shared" si="13"/>
        <v>0</v>
      </c>
      <c r="H48" s="104">
        <f t="shared" si="13"/>
        <v>0</v>
      </c>
      <c r="I48" s="104">
        <f t="shared" si="13"/>
        <v>0</v>
      </c>
      <c r="J48" s="104">
        <f t="shared" si="13"/>
        <v>0</v>
      </c>
      <c r="K48" s="104">
        <f t="shared" si="13"/>
        <v>0</v>
      </c>
      <c r="L48" s="104">
        <f t="shared" si="13"/>
        <v>0</v>
      </c>
      <c r="M48" s="104">
        <f t="shared" si="13"/>
        <v>0</v>
      </c>
      <c r="N48" s="104">
        <f t="shared" si="13"/>
        <v>0</v>
      </c>
      <c r="O48" s="104">
        <f t="shared" si="13"/>
        <v>0</v>
      </c>
      <c r="P48" s="104">
        <f t="shared" si="13"/>
        <v>0</v>
      </c>
      <c r="Q48" s="104">
        <f t="shared" si="13"/>
        <v>0</v>
      </c>
      <c r="R48" s="104">
        <f t="shared" si="13"/>
        <v>0</v>
      </c>
      <c r="S48" s="104">
        <f t="shared" si="13"/>
        <v>0</v>
      </c>
      <c r="T48" s="104">
        <f t="shared" si="13"/>
        <v>0</v>
      </c>
      <c r="U48" s="104">
        <f t="shared" si="13"/>
        <v>0</v>
      </c>
      <c r="V48" s="104">
        <f t="shared" si="13"/>
        <v>0</v>
      </c>
      <c r="W48" s="104">
        <f t="shared" si="13"/>
        <v>0</v>
      </c>
      <c r="X48" s="117" t="s">
        <v>226</v>
      </c>
      <c r="Y48" s="143"/>
    </row>
    <row r="49" spans="1:25" ht="16.5" customHeight="1">
      <c r="A49" s="61"/>
      <c r="B49" s="63" t="s">
        <v>40</v>
      </c>
      <c r="C49" s="108">
        <f t="shared" si="2"/>
        <v>0</v>
      </c>
      <c r="D49" s="99">
        <f aca="true" t="shared" si="14" ref="D49:E52">F49+H49+J49+L49+N49+P49+R49+T49+V49</f>
        <v>0</v>
      </c>
      <c r="E49" s="99">
        <f t="shared" si="14"/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100">
        <v>0</v>
      </c>
      <c r="S49" s="100">
        <v>0</v>
      </c>
      <c r="T49" s="100">
        <v>0</v>
      </c>
      <c r="U49" s="100">
        <v>0</v>
      </c>
      <c r="V49" s="100">
        <v>0</v>
      </c>
      <c r="W49" s="100">
        <v>0</v>
      </c>
      <c r="X49" s="59" t="s">
        <v>40</v>
      </c>
      <c r="Y49" s="20"/>
    </row>
    <row r="50" spans="1:25" ht="16.5" customHeight="1">
      <c r="A50" s="61"/>
      <c r="B50" s="63" t="s">
        <v>41</v>
      </c>
      <c r="C50" s="108">
        <f t="shared" si="2"/>
        <v>0</v>
      </c>
      <c r="D50" s="99">
        <f t="shared" si="14"/>
        <v>0</v>
      </c>
      <c r="E50" s="99">
        <f t="shared" si="14"/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0</v>
      </c>
      <c r="T50" s="100">
        <v>0</v>
      </c>
      <c r="U50" s="100">
        <v>0</v>
      </c>
      <c r="V50" s="100">
        <v>0</v>
      </c>
      <c r="W50" s="100">
        <v>0</v>
      </c>
      <c r="X50" s="59" t="s">
        <v>41</v>
      </c>
      <c r="Y50" s="20"/>
    </row>
    <row r="51" spans="1:25" ht="16.5" customHeight="1">
      <c r="A51" s="61"/>
      <c r="B51" s="63" t="s">
        <v>42</v>
      </c>
      <c r="C51" s="108">
        <f t="shared" si="2"/>
        <v>0</v>
      </c>
      <c r="D51" s="99">
        <f t="shared" si="14"/>
        <v>0</v>
      </c>
      <c r="E51" s="99">
        <f t="shared" si="14"/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0</v>
      </c>
      <c r="V51" s="100">
        <v>0</v>
      </c>
      <c r="W51" s="100">
        <v>0</v>
      </c>
      <c r="X51" s="59" t="s">
        <v>42</v>
      </c>
      <c r="Y51" s="20"/>
    </row>
    <row r="52" spans="1:25" ht="16.5" customHeight="1">
      <c r="A52" s="61"/>
      <c r="B52" s="63" t="s">
        <v>43</v>
      </c>
      <c r="C52" s="108">
        <f t="shared" si="2"/>
        <v>0</v>
      </c>
      <c r="D52" s="99">
        <f t="shared" si="14"/>
        <v>0</v>
      </c>
      <c r="E52" s="99">
        <f t="shared" si="14"/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0</v>
      </c>
      <c r="T52" s="100">
        <v>0</v>
      </c>
      <c r="U52" s="100">
        <v>0</v>
      </c>
      <c r="V52" s="100">
        <v>0</v>
      </c>
      <c r="W52" s="100">
        <v>0</v>
      </c>
      <c r="X52" s="59" t="s">
        <v>43</v>
      </c>
      <c r="Y52" s="20"/>
    </row>
    <row r="53" spans="1:25" s="111" customFormat="1" ht="16.5" customHeight="1">
      <c r="A53" s="124" t="s">
        <v>227</v>
      </c>
      <c r="B53" s="142"/>
      <c r="C53" s="103">
        <f t="shared" si="2"/>
        <v>0</v>
      </c>
      <c r="D53" s="104">
        <f aca="true" t="shared" si="15" ref="D53:W53">SUM(D54:D55)</f>
        <v>0</v>
      </c>
      <c r="E53" s="104">
        <f t="shared" si="15"/>
        <v>0</v>
      </c>
      <c r="F53" s="104">
        <f t="shared" si="15"/>
        <v>0</v>
      </c>
      <c r="G53" s="104">
        <f t="shared" si="15"/>
        <v>0</v>
      </c>
      <c r="H53" s="104">
        <f t="shared" si="15"/>
        <v>0</v>
      </c>
      <c r="I53" s="104">
        <f t="shared" si="15"/>
        <v>0</v>
      </c>
      <c r="J53" s="104">
        <f t="shared" si="15"/>
        <v>0</v>
      </c>
      <c r="K53" s="104">
        <f t="shared" si="15"/>
        <v>0</v>
      </c>
      <c r="L53" s="104">
        <f t="shared" si="15"/>
        <v>0</v>
      </c>
      <c r="M53" s="104">
        <f t="shared" si="15"/>
        <v>0</v>
      </c>
      <c r="N53" s="104">
        <f t="shared" si="15"/>
        <v>0</v>
      </c>
      <c r="O53" s="104">
        <f t="shared" si="15"/>
        <v>0</v>
      </c>
      <c r="P53" s="104">
        <f t="shared" si="15"/>
        <v>0</v>
      </c>
      <c r="Q53" s="104">
        <f t="shared" si="15"/>
        <v>0</v>
      </c>
      <c r="R53" s="104">
        <f t="shared" si="15"/>
        <v>0</v>
      </c>
      <c r="S53" s="104">
        <f t="shared" si="15"/>
        <v>0</v>
      </c>
      <c r="T53" s="104">
        <f t="shared" si="15"/>
        <v>0</v>
      </c>
      <c r="U53" s="104">
        <f t="shared" si="15"/>
        <v>0</v>
      </c>
      <c r="V53" s="104">
        <f t="shared" si="15"/>
        <v>0</v>
      </c>
      <c r="W53" s="104">
        <f t="shared" si="15"/>
        <v>0</v>
      </c>
      <c r="X53" s="117" t="s">
        <v>227</v>
      </c>
      <c r="Y53" s="143"/>
    </row>
    <row r="54" spans="1:25" ht="16.5" customHeight="1">
      <c r="A54" s="61"/>
      <c r="B54" s="63" t="s">
        <v>44</v>
      </c>
      <c r="C54" s="108">
        <f t="shared" si="2"/>
        <v>0</v>
      </c>
      <c r="D54" s="99">
        <f>F54+H54+J54+L54+N54+P54+R54+T54+V54</f>
        <v>0</v>
      </c>
      <c r="E54" s="99">
        <f>G54+I54+K54+M54+O54+Q54+S54+U54+W54</f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0</v>
      </c>
      <c r="V54" s="100">
        <v>0</v>
      </c>
      <c r="W54" s="100">
        <v>0</v>
      </c>
      <c r="X54" s="59" t="s">
        <v>44</v>
      </c>
      <c r="Y54" s="20"/>
    </row>
    <row r="55" spans="1:25" s="2" customFormat="1" ht="16.5" customHeight="1">
      <c r="A55" s="61"/>
      <c r="B55" s="63" t="s">
        <v>56</v>
      </c>
      <c r="C55" s="108">
        <f t="shared" si="2"/>
        <v>0</v>
      </c>
      <c r="D55" s="99">
        <f>F55+H55+J55+L55+N55+P55+R55+T55+V55</f>
        <v>0</v>
      </c>
      <c r="E55" s="99">
        <f>G55+I55+K55+M55+O55+Q55+S55+U55+W55</f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0</v>
      </c>
      <c r="T55" s="100">
        <v>0</v>
      </c>
      <c r="U55" s="100">
        <v>0</v>
      </c>
      <c r="V55" s="100">
        <v>0</v>
      </c>
      <c r="W55" s="100">
        <v>0</v>
      </c>
      <c r="X55" s="59" t="s">
        <v>56</v>
      </c>
      <c r="Y55" s="20"/>
    </row>
    <row r="56" spans="1:25" s="105" customFormat="1" ht="16.5" customHeight="1">
      <c r="A56" s="124" t="s">
        <v>228</v>
      </c>
      <c r="B56" s="125"/>
      <c r="C56" s="103">
        <f t="shared" si="2"/>
        <v>0</v>
      </c>
      <c r="D56" s="104">
        <f aca="true" t="shared" si="16" ref="D56:W56">SUM(D57:D58)</f>
        <v>0</v>
      </c>
      <c r="E56" s="104">
        <f t="shared" si="16"/>
        <v>0</v>
      </c>
      <c r="F56" s="104">
        <f t="shared" si="16"/>
        <v>0</v>
      </c>
      <c r="G56" s="104">
        <f t="shared" si="16"/>
        <v>0</v>
      </c>
      <c r="H56" s="104">
        <f t="shared" si="16"/>
        <v>0</v>
      </c>
      <c r="I56" s="104">
        <f t="shared" si="16"/>
        <v>0</v>
      </c>
      <c r="J56" s="104">
        <f t="shared" si="16"/>
        <v>0</v>
      </c>
      <c r="K56" s="104">
        <f t="shared" si="16"/>
        <v>0</v>
      </c>
      <c r="L56" s="104">
        <f t="shared" si="16"/>
        <v>0</v>
      </c>
      <c r="M56" s="104">
        <f t="shared" si="16"/>
        <v>0</v>
      </c>
      <c r="N56" s="104">
        <f t="shared" si="16"/>
        <v>0</v>
      </c>
      <c r="O56" s="104">
        <f t="shared" si="16"/>
        <v>0</v>
      </c>
      <c r="P56" s="104">
        <f t="shared" si="16"/>
        <v>0</v>
      </c>
      <c r="Q56" s="104">
        <f t="shared" si="16"/>
        <v>0</v>
      </c>
      <c r="R56" s="104">
        <f t="shared" si="16"/>
        <v>0</v>
      </c>
      <c r="S56" s="104">
        <f t="shared" si="16"/>
        <v>0</v>
      </c>
      <c r="T56" s="104">
        <f t="shared" si="16"/>
        <v>0</v>
      </c>
      <c r="U56" s="104">
        <f t="shared" si="16"/>
        <v>0</v>
      </c>
      <c r="V56" s="104">
        <f t="shared" si="16"/>
        <v>0</v>
      </c>
      <c r="W56" s="104">
        <f t="shared" si="16"/>
        <v>0</v>
      </c>
      <c r="X56" s="117" t="s">
        <v>228</v>
      </c>
      <c r="Y56" s="118"/>
    </row>
    <row r="57" spans="1:25" ht="16.5" customHeight="1">
      <c r="A57" s="62"/>
      <c r="B57" s="63" t="s">
        <v>45</v>
      </c>
      <c r="C57" s="108">
        <f t="shared" si="2"/>
        <v>0</v>
      </c>
      <c r="D57" s="99">
        <f>F57+H57+J57+L57+N57+P57+R57+T57+V57</f>
        <v>0</v>
      </c>
      <c r="E57" s="99">
        <f>G57+I57+K57+M57+O57+Q57+S57+U57+W57</f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100">
        <v>0</v>
      </c>
      <c r="S57" s="100">
        <v>0</v>
      </c>
      <c r="T57" s="100">
        <v>0</v>
      </c>
      <c r="U57" s="100">
        <v>0</v>
      </c>
      <c r="V57" s="100">
        <v>0</v>
      </c>
      <c r="W57" s="100">
        <v>0</v>
      </c>
      <c r="X57" s="59" t="s">
        <v>45</v>
      </c>
      <c r="Y57" s="20"/>
    </row>
    <row r="58" spans="1:25" ht="16.5" customHeight="1">
      <c r="A58" s="62"/>
      <c r="B58" s="63" t="s">
        <v>205</v>
      </c>
      <c r="C58" s="108">
        <f t="shared" si="2"/>
        <v>0</v>
      </c>
      <c r="D58" s="99">
        <f>F58+H58+J58+L58+N58+P58+R58+T58+V58</f>
        <v>0</v>
      </c>
      <c r="E58" s="99">
        <f>G58+I58+K58+M58+O58+Q58+S58+U58+W58</f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  <c r="U58" s="100">
        <v>0</v>
      </c>
      <c r="V58" s="100">
        <v>0</v>
      </c>
      <c r="W58" s="100">
        <v>0</v>
      </c>
      <c r="X58" s="59" t="s">
        <v>205</v>
      </c>
      <c r="Y58" s="20"/>
    </row>
    <row r="59" spans="1:25" s="105" customFormat="1" ht="16.5" customHeight="1">
      <c r="A59" s="124" t="s">
        <v>229</v>
      </c>
      <c r="B59" s="142"/>
      <c r="C59" s="103">
        <f t="shared" si="2"/>
        <v>0</v>
      </c>
      <c r="D59" s="104">
        <f aca="true" t="shared" si="17" ref="D59:W59">D60</f>
        <v>0</v>
      </c>
      <c r="E59" s="104">
        <f t="shared" si="17"/>
        <v>0</v>
      </c>
      <c r="F59" s="104">
        <f t="shared" si="17"/>
        <v>0</v>
      </c>
      <c r="G59" s="104">
        <f t="shared" si="17"/>
        <v>0</v>
      </c>
      <c r="H59" s="104">
        <f t="shared" si="17"/>
        <v>0</v>
      </c>
      <c r="I59" s="104">
        <f t="shared" si="17"/>
        <v>0</v>
      </c>
      <c r="J59" s="104">
        <f t="shared" si="17"/>
        <v>0</v>
      </c>
      <c r="K59" s="104">
        <f t="shared" si="17"/>
        <v>0</v>
      </c>
      <c r="L59" s="104">
        <f t="shared" si="17"/>
        <v>0</v>
      </c>
      <c r="M59" s="104">
        <f t="shared" si="17"/>
        <v>0</v>
      </c>
      <c r="N59" s="104">
        <f t="shared" si="17"/>
        <v>0</v>
      </c>
      <c r="O59" s="104">
        <f t="shared" si="17"/>
        <v>0</v>
      </c>
      <c r="P59" s="104">
        <f t="shared" si="17"/>
        <v>0</v>
      </c>
      <c r="Q59" s="104">
        <f t="shared" si="17"/>
        <v>0</v>
      </c>
      <c r="R59" s="104">
        <f t="shared" si="17"/>
        <v>0</v>
      </c>
      <c r="S59" s="104">
        <f t="shared" si="17"/>
        <v>0</v>
      </c>
      <c r="T59" s="104">
        <f t="shared" si="17"/>
        <v>0</v>
      </c>
      <c r="U59" s="104">
        <f t="shared" si="17"/>
        <v>0</v>
      </c>
      <c r="V59" s="104">
        <f t="shared" si="17"/>
        <v>0</v>
      </c>
      <c r="W59" s="104">
        <f t="shared" si="17"/>
        <v>0</v>
      </c>
      <c r="X59" s="117" t="s">
        <v>229</v>
      </c>
      <c r="Y59" s="143"/>
    </row>
    <row r="60" spans="1:25" ht="16.5" customHeight="1">
      <c r="A60" s="62"/>
      <c r="B60" s="63" t="s">
        <v>46</v>
      </c>
      <c r="C60" s="108">
        <f t="shared" si="2"/>
        <v>0</v>
      </c>
      <c r="D60" s="99">
        <f>F60+H60+J60+L60+N60+P60+R60+T60+V60</f>
        <v>0</v>
      </c>
      <c r="E60" s="99">
        <f>G60+I60+K60+M60+O60+Q60+S60+U60+W60</f>
        <v>0</v>
      </c>
      <c r="F60" s="100">
        <v>0</v>
      </c>
      <c r="G60" s="100">
        <v>0</v>
      </c>
      <c r="H60" s="100">
        <v>0</v>
      </c>
      <c r="I60" s="100">
        <v>0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0">
        <v>0</v>
      </c>
      <c r="P60" s="100">
        <v>0</v>
      </c>
      <c r="Q60" s="100">
        <v>0</v>
      </c>
      <c r="R60" s="100">
        <v>0</v>
      </c>
      <c r="S60" s="100">
        <v>0</v>
      </c>
      <c r="T60" s="100">
        <v>0</v>
      </c>
      <c r="U60" s="100">
        <v>0</v>
      </c>
      <c r="V60" s="100">
        <v>0</v>
      </c>
      <c r="W60" s="100">
        <v>0</v>
      </c>
      <c r="X60" s="59" t="s">
        <v>46</v>
      </c>
      <c r="Y60" s="20"/>
    </row>
    <row r="61" spans="1:25" s="111" customFormat="1" ht="16.5" customHeight="1">
      <c r="A61" s="124" t="s">
        <v>230</v>
      </c>
      <c r="B61" s="125"/>
      <c r="C61" s="103">
        <f t="shared" si="2"/>
        <v>0</v>
      </c>
      <c r="D61" s="104">
        <f aca="true" t="shared" si="18" ref="D61:W61">SUM(D62:D63)</f>
        <v>0</v>
      </c>
      <c r="E61" s="104">
        <f t="shared" si="18"/>
        <v>0</v>
      </c>
      <c r="F61" s="104">
        <f t="shared" si="18"/>
        <v>0</v>
      </c>
      <c r="G61" s="104">
        <f t="shared" si="18"/>
        <v>0</v>
      </c>
      <c r="H61" s="104">
        <f t="shared" si="18"/>
        <v>0</v>
      </c>
      <c r="I61" s="104">
        <f t="shared" si="18"/>
        <v>0</v>
      </c>
      <c r="J61" s="104">
        <f t="shared" si="18"/>
        <v>0</v>
      </c>
      <c r="K61" s="104">
        <f t="shared" si="18"/>
        <v>0</v>
      </c>
      <c r="L61" s="104">
        <f t="shared" si="18"/>
        <v>0</v>
      </c>
      <c r="M61" s="104">
        <f t="shared" si="18"/>
        <v>0</v>
      </c>
      <c r="N61" s="104">
        <f t="shared" si="18"/>
        <v>0</v>
      </c>
      <c r="O61" s="104">
        <f t="shared" si="18"/>
        <v>0</v>
      </c>
      <c r="P61" s="104">
        <f t="shared" si="18"/>
        <v>0</v>
      </c>
      <c r="Q61" s="104">
        <f t="shared" si="18"/>
        <v>0</v>
      </c>
      <c r="R61" s="104">
        <f t="shared" si="18"/>
        <v>0</v>
      </c>
      <c r="S61" s="104">
        <f t="shared" si="18"/>
        <v>0</v>
      </c>
      <c r="T61" s="104">
        <f t="shared" si="18"/>
        <v>0</v>
      </c>
      <c r="U61" s="104">
        <f t="shared" si="18"/>
        <v>0</v>
      </c>
      <c r="V61" s="104">
        <f t="shared" si="18"/>
        <v>0</v>
      </c>
      <c r="W61" s="104">
        <f t="shared" si="18"/>
        <v>0</v>
      </c>
      <c r="X61" s="117" t="s">
        <v>230</v>
      </c>
      <c r="Y61" s="118"/>
    </row>
    <row r="62" spans="1:25" ht="16.5" customHeight="1">
      <c r="A62" s="62"/>
      <c r="B62" s="63" t="s">
        <v>206</v>
      </c>
      <c r="C62" s="108">
        <f t="shared" si="2"/>
        <v>0</v>
      </c>
      <c r="D62" s="99">
        <f>F62+H62+J62+L62+N62+P62+R62+T62+V62</f>
        <v>0</v>
      </c>
      <c r="E62" s="99">
        <f>G62+I62+K62+M62+O62+Q62+S62+U62+W62</f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0</v>
      </c>
      <c r="T62" s="100">
        <v>0</v>
      </c>
      <c r="U62" s="100">
        <v>0</v>
      </c>
      <c r="V62" s="100">
        <v>0</v>
      </c>
      <c r="W62" s="100">
        <v>0</v>
      </c>
      <c r="X62" s="59" t="s">
        <v>206</v>
      </c>
      <c r="Y62" s="20"/>
    </row>
    <row r="63" spans="1:25" s="2" customFormat="1" ht="16.5" customHeight="1">
      <c r="A63" s="62"/>
      <c r="B63" s="63" t="s">
        <v>207</v>
      </c>
      <c r="C63" s="108">
        <f t="shared" si="2"/>
        <v>0</v>
      </c>
      <c r="D63" s="99">
        <f>F63+H63+J63+L63+N63+P63+R63+T63+V63</f>
        <v>0</v>
      </c>
      <c r="E63" s="99">
        <f>G63+I63+K63+M63+O63+Q63+S63+U63+W63</f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0">
        <v>0</v>
      </c>
      <c r="R63" s="100">
        <v>0</v>
      </c>
      <c r="S63" s="100">
        <v>0</v>
      </c>
      <c r="T63" s="100">
        <v>0</v>
      </c>
      <c r="U63" s="100">
        <v>0</v>
      </c>
      <c r="V63" s="100">
        <v>0</v>
      </c>
      <c r="W63" s="100">
        <v>0</v>
      </c>
      <c r="X63" s="59" t="s">
        <v>207</v>
      </c>
      <c r="Y63" s="20"/>
    </row>
    <row r="64" spans="1:25" s="2" customFormat="1" ht="16.5" customHeight="1">
      <c r="A64" s="72"/>
      <c r="B64" s="11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89"/>
      <c r="Y64" s="72"/>
    </row>
    <row r="65" spans="2:23" ht="11.25" customHeight="1">
      <c r="B65" s="3"/>
      <c r="C65" s="3"/>
      <c r="D65" s="3"/>
      <c r="E65" s="3"/>
      <c r="F65" s="3"/>
      <c r="G65" s="3"/>
      <c r="H65" s="3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2:23" ht="11.25" customHeight="1">
      <c r="B66" s="3"/>
      <c r="C66" s="3"/>
      <c r="D66" s="3"/>
      <c r="E66" s="3"/>
      <c r="F66" s="3"/>
      <c r="G66" s="3"/>
      <c r="H66" s="3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2:8" ht="11.25" customHeight="1">
      <c r="B67" s="3"/>
      <c r="C67" s="3"/>
      <c r="D67" s="3"/>
      <c r="E67" s="3"/>
      <c r="F67" s="2"/>
      <c r="G67" s="2"/>
      <c r="H67" s="2"/>
    </row>
    <row r="68" spans="2:5" ht="11.25" customHeight="1">
      <c r="B68" s="162"/>
      <c r="C68" s="162"/>
      <c r="D68" s="162"/>
      <c r="E68" s="162"/>
    </row>
    <row r="69" spans="2:5" ht="11.25" customHeight="1">
      <c r="B69" s="162"/>
      <c r="C69" s="162"/>
      <c r="D69" s="162"/>
      <c r="E69" s="162"/>
    </row>
    <row r="70" spans="2:5" ht="11.25" customHeight="1">
      <c r="B70" s="162"/>
      <c r="C70" s="162"/>
      <c r="D70" s="162"/>
      <c r="E70" s="162"/>
    </row>
    <row r="71" spans="2:5" ht="11.25" customHeight="1">
      <c r="B71" s="162"/>
      <c r="C71" s="162"/>
      <c r="D71" s="162"/>
      <c r="E71" s="162"/>
    </row>
    <row r="72" spans="2:5" ht="11.25" customHeight="1">
      <c r="B72" s="162"/>
      <c r="C72" s="162"/>
      <c r="D72" s="162"/>
      <c r="E72" s="162"/>
    </row>
    <row r="73" spans="2:5" ht="11.25" customHeight="1">
      <c r="B73" s="162"/>
      <c r="C73" s="162"/>
      <c r="D73" s="162"/>
      <c r="E73" s="162"/>
    </row>
    <row r="74" spans="2:5" ht="11.25" customHeight="1">
      <c r="B74" s="162"/>
      <c r="C74" s="162"/>
      <c r="D74" s="162"/>
      <c r="E74" s="162"/>
    </row>
    <row r="75" spans="2:5" ht="11.25" customHeight="1">
      <c r="B75" s="162"/>
      <c r="C75" s="162"/>
      <c r="D75" s="162"/>
      <c r="E75" s="162"/>
    </row>
    <row r="76" spans="2:5" ht="11.25" customHeight="1">
      <c r="B76" s="162"/>
      <c r="C76" s="162"/>
      <c r="D76" s="162"/>
      <c r="E76" s="162"/>
    </row>
    <row r="77" spans="2:5" ht="11.25" customHeight="1">
      <c r="B77" s="162"/>
      <c r="C77" s="162"/>
      <c r="D77" s="162"/>
      <c r="E77" s="162"/>
    </row>
    <row r="78" spans="2:5" ht="11.25" customHeight="1">
      <c r="B78" s="162"/>
      <c r="C78" s="162"/>
      <c r="D78" s="162"/>
      <c r="E78" s="162"/>
    </row>
    <row r="79" spans="2:5" ht="11.25" customHeight="1">
      <c r="B79" s="162"/>
      <c r="C79" s="162"/>
      <c r="D79" s="162"/>
      <c r="E79" s="162"/>
    </row>
    <row r="80" spans="2:5" ht="11.25" customHeight="1">
      <c r="B80" s="162"/>
      <c r="C80" s="162"/>
      <c r="D80" s="162"/>
      <c r="E80" s="162"/>
    </row>
  </sheetData>
  <mergeCells count="34">
    <mergeCell ref="A59:B59"/>
    <mergeCell ref="X59:Y59"/>
    <mergeCell ref="A61:B61"/>
    <mergeCell ref="X61:Y61"/>
    <mergeCell ref="A1:M1"/>
    <mergeCell ref="T4:U4"/>
    <mergeCell ref="V4:W4"/>
    <mergeCell ref="F5:G5"/>
    <mergeCell ref="H5:I5"/>
    <mergeCell ref="R4:S4"/>
    <mergeCell ref="P4:Q4"/>
    <mergeCell ref="N4:O4"/>
    <mergeCell ref="C4:E4"/>
    <mergeCell ref="L4:M4"/>
    <mergeCell ref="A56:B56"/>
    <mergeCell ref="A12:B12"/>
    <mergeCell ref="A31:B31"/>
    <mergeCell ref="A34:B34"/>
    <mergeCell ref="A39:B39"/>
    <mergeCell ref="A48:B48"/>
    <mergeCell ref="A53:B53"/>
    <mergeCell ref="F4:K4"/>
    <mergeCell ref="J5:K5"/>
    <mergeCell ref="A41:B41"/>
    <mergeCell ref="A44:B44"/>
    <mergeCell ref="X53:Y53"/>
    <mergeCell ref="X56:Y56"/>
    <mergeCell ref="X48:Y48"/>
    <mergeCell ref="X12:Y12"/>
    <mergeCell ref="X31:Y31"/>
    <mergeCell ref="X34:Y34"/>
    <mergeCell ref="X39:Y39"/>
    <mergeCell ref="X41:Y41"/>
    <mergeCell ref="X44:Y4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69"/>
  <sheetViews>
    <sheetView showGridLines="0" workbookViewId="0" topLeftCell="B34">
      <selection activeCell="AM41" sqref="AM39:BA41"/>
    </sheetView>
  </sheetViews>
  <sheetFormatPr defaultColWidth="10.75" defaultRowHeight="18"/>
  <cols>
    <col min="1" max="1" width="10.33203125" style="186" customWidth="1"/>
    <col min="2" max="28" width="6.58203125" style="186" customWidth="1"/>
    <col min="29" max="16384" width="10.75" style="186" customWidth="1"/>
  </cols>
  <sheetData>
    <row r="1" spans="1:23" ht="12">
      <c r="A1" s="182" t="s">
        <v>258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  <c r="N1" s="183"/>
      <c r="O1" s="184"/>
      <c r="P1" s="184"/>
      <c r="Q1" s="184"/>
      <c r="R1" s="184"/>
      <c r="S1" s="184"/>
      <c r="T1" s="185"/>
      <c r="U1" s="185"/>
      <c r="V1" s="185"/>
      <c r="W1" s="185"/>
    </row>
    <row r="2" spans="1:23" ht="12">
      <c r="A2" s="187" t="s">
        <v>259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 t="s">
        <v>260</v>
      </c>
      <c r="N2" s="188"/>
      <c r="O2" s="188"/>
      <c r="P2" s="188"/>
      <c r="Q2" s="187"/>
      <c r="R2" s="188"/>
      <c r="S2" s="188"/>
      <c r="T2" s="189"/>
      <c r="U2" s="187"/>
      <c r="V2" s="187"/>
      <c r="W2" s="190" t="s">
        <v>11</v>
      </c>
    </row>
    <row r="3" spans="1:23" ht="12">
      <c r="A3" s="191"/>
      <c r="B3" s="192"/>
      <c r="C3" s="193" t="s">
        <v>89</v>
      </c>
      <c r="D3" s="194"/>
      <c r="E3" s="195"/>
      <c r="F3" s="195"/>
      <c r="G3" s="195"/>
      <c r="H3" s="195"/>
      <c r="I3" s="195"/>
      <c r="J3" s="195"/>
      <c r="K3" s="195"/>
      <c r="L3" s="195"/>
      <c r="M3" s="195"/>
      <c r="N3" s="196"/>
      <c r="O3" s="197" t="s">
        <v>90</v>
      </c>
      <c r="P3" s="197"/>
      <c r="Q3" s="197"/>
      <c r="R3" s="197"/>
      <c r="S3" s="197"/>
      <c r="T3" s="197"/>
      <c r="U3" s="197"/>
      <c r="V3" s="197"/>
      <c r="W3" s="197"/>
    </row>
    <row r="4" spans="1:23" ht="12">
      <c r="A4" s="188"/>
      <c r="B4" s="198"/>
      <c r="C4" s="198"/>
      <c r="D4" s="199" t="s">
        <v>91</v>
      </c>
      <c r="E4" s="200" t="s">
        <v>92</v>
      </c>
      <c r="F4" s="199" t="s">
        <v>93</v>
      </c>
      <c r="G4" s="200" t="s">
        <v>94</v>
      </c>
      <c r="H4" s="199" t="s">
        <v>95</v>
      </c>
      <c r="I4" s="200" t="s">
        <v>96</v>
      </c>
      <c r="J4" s="199" t="s">
        <v>97</v>
      </c>
      <c r="K4" s="200" t="s">
        <v>98</v>
      </c>
      <c r="L4" s="199" t="s">
        <v>99</v>
      </c>
      <c r="M4" s="200" t="s">
        <v>100</v>
      </c>
      <c r="N4" s="199" t="s">
        <v>101</v>
      </c>
      <c r="O4" s="188"/>
      <c r="P4" s="201" t="s">
        <v>261</v>
      </c>
      <c r="Q4" s="202" t="s">
        <v>261</v>
      </c>
      <c r="R4" s="203" t="s">
        <v>102</v>
      </c>
      <c r="S4" s="188" t="s">
        <v>103</v>
      </c>
      <c r="T4" s="201" t="s">
        <v>104</v>
      </c>
      <c r="U4" s="202" t="s">
        <v>105</v>
      </c>
      <c r="V4" s="201" t="s">
        <v>106</v>
      </c>
      <c r="W4" s="202" t="s">
        <v>107</v>
      </c>
    </row>
    <row r="5" spans="1:23" ht="12">
      <c r="A5" s="202" t="s">
        <v>108</v>
      </c>
      <c r="B5" s="204" t="s">
        <v>4</v>
      </c>
      <c r="C5" s="204" t="s">
        <v>4</v>
      </c>
      <c r="D5" s="205"/>
      <c r="E5" s="206" t="s">
        <v>109</v>
      </c>
      <c r="F5" s="205" t="s">
        <v>110</v>
      </c>
      <c r="G5" s="206" t="s">
        <v>111</v>
      </c>
      <c r="H5" s="205" t="s">
        <v>112</v>
      </c>
      <c r="I5" s="206" t="s">
        <v>96</v>
      </c>
      <c r="J5" s="205" t="s">
        <v>97</v>
      </c>
      <c r="K5" s="206" t="s">
        <v>98</v>
      </c>
      <c r="L5" s="205" t="s">
        <v>99</v>
      </c>
      <c r="M5" s="206" t="s">
        <v>100</v>
      </c>
      <c r="N5" s="205" t="s">
        <v>101</v>
      </c>
      <c r="O5" s="202" t="s">
        <v>4</v>
      </c>
      <c r="P5" s="207" t="s">
        <v>262</v>
      </c>
      <c r="Q5" s="202" t="s">
        <v>263</v>
      </c>
      <c r="R5" s="208" t="s">
        <v>264</v>
      </c>
      <c r="S5" s="202"/>
      <c r="T5" s="208" t="s">
        <v>113</v>
      </c>
      <c r="U5" s="202" t="s">
        <v>114</v>
      </c>
      <c r="V5" s="208" t="s">
        <v>265</v>
      </c>
      <c r="W5" s="202" t="s">
        <v>115</v>
      </c>
    </row>
    <row r="6" spans="1:23" ht="12">
      <c r="A6" s="209"/>
      <c r="B6" s="210"/>
      <c r="C6" s="210"/>
      <c r="D6" s="211"/>
      <c r="E6" s="212"/>
      <c r="F6" s="211"/>
      <c r="G6" s="212"/>
      <c r="H6" s="211"/>
      <c r="I6" s="212"/>
      <c r="J6" s="211"/>
      <c r="K6" s="212"/>
      <c r="L6" s="211"/>
      <c r="M6" s="212"/>
      <c r="N6" s="211"/>
      <c r="O6" s="209"/>
      <c r="P6" s="213" t="s">
        <v>116</v>
      </c>
      <c r="Q6" s="214" t="s">
        <v>117</v>
      </c>
      <c r="R6" s="215" t="s">
        <v>117</v>
      </c>
      <c r="S6" s="209" t="s">
        <v>118</v>
      </c>
      <c r="T6" s="216" t="s">
        <v>266</v>
      </c>
      <c r="U6" s="214" t="s">
        <v>266</v>
      </c>
      <c r="V6" s="216" t="s">
        <v>119</v>
      </c>
      <c r="W6" s="214" t="s">
        <v>119</v>
      </c>
    </row>
    <row r="7" spans="1:25" ht="12">
      <c r="A7" s="185"/>
      <c r="B7" s="198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Y7" s="218"/>
    </row>
    <row r="8" spans="1:23" ht="12">
      <c r="A8" s="183" t="s">
        <v>167</v>
      </c>
      <c r="B8" s="217">
        <v>110</v>
      </c>
      <c r="C8" s="218">
        <v>75</v>
      </c>
      <c r="D8" s="218">
        <v>54</v>
      </c>
      <c r="E8" s="218">
        <v>2</v>
      </c>
      <c r="F8" s="218">
        <v>9</v>
      </c>
      <c r="G8" s="218">
        <v>6</v>
      </c>
      <c r="H8" s="218">
        <v>0</v>
      </c>
      <c r="I8" s="218">
        <v>0</v>
      </c>
      <c r="J8" s="218">
        <v>0</v>
      </c>
      <c r="K8" s="221">
        <v>0</v>
      </c>
      <c r="L8" s="221">
        <v>0</v>
      </c>
      <c r="M8" s="218">
        <v>0</v>
      </c>
      <c r="N8" s="218">
        <v>4</v>
      </c>
      <c r="O8" s="218">
        <v>35</v>
      </c>
      <c r="P8" s="218">
        <v>26</v>
      </c>
      <c r="Q8" s="218">
        <v>4</v>
      </c>
      <c r="R8" s="218">
        <v>3</v>
      </c>
      <c r="S8" s="218">
        <v>0</v>
      </c>
      <c r="T8" s="218">
        <v>1</v>
      </c>
      <c r="U8" s="218">
        <v>0</v>
      </c>
      <c r="V8" s="218">
        <v>1</v>
      </c>
      <c r="W8" s="218">
        <v>0</v>
      </c>
    </row>
    <row r="9" spans="1:23" ht="12">
      <c r="A9" s="183" t="s">
        <v>208</v>
      </c>
      <c r="B9" s="217">
        <f>C9+O9</f>
        <v>110</v>
      </c>
      <c r="C9" s="218">
        <f aca="true" t="shared" si="0" ref="C9:W9">C15+C20</f>
        <v>75</v>
      </c>
      <c r="D9" s="218">
        <f t="shared" si="0"/>
        <v>54</v>
      </c>
      <c r="E9" s="218">
        <f t="shared" si="0"/>
        <v>2</v>
      </c>
      <c r="F9" s="218">
        <f t="shared" si="0"/>
        <v>9</v>
      </c>
      <c r="G9" s="218">
        <f t="shared" si="0"/>
        <v>6</v>
      </c>
      <c r="H9" s="218">
        <f t="shared" si="0"/>
        <v>0</v>
      </c>
      <c r="I9" s="218">
        <f t="shared" si="0"/>
        <v>0</v>
      </c>
      <c r="J9" s="218">
        <f t="shared" si="0"/>
        <v>0</v>
      </c>
      <c r="K9" s="218">
        <f t="shared" si="0"/>
        <v>0</v>
      </c>
      <c r="L9" s="218">
        <f t="shared" si="0"/>
        <v>0</v>
      </c>
      <c r="M9" s="218">
        <f t="shared" si="0"/>
        <v>0</v>
      </c>
      <c r="N9" s="218">
        <f t="shared" si="0"/>
        <v>4</v>
      </c>
      <c r="O9" s="218">
        <f t="shared" si="0"/>
        <v>35</v>
      </c>
      <c r="P9" s="218">
        <f t="shared" si="0"/>
        <v>27</v>
      </c>
      <c r="Q9" s="218">
        <f t="shared" si="0"/>
        <v>3</v>
      </c>
      <c r="R9" s="218">
        <f t="shared" si="0"/>
        <v>3</v>
      </c>
      <c r="S9" s="218">
        <f t="shared" si="0"/>
        <v>0</v>
      </c>
      <c r="T9" s="218">
        <f t="shared" si="0"/>
        <v>1</v>
      </c>
      <c r="U9" s="218">
        <f t="shared" si="0"/>
        <v>0</v>
      </c>
      <c r="V9" s="218">
        <f t="shared" si="0"/>
        <v>1</v>
      </c>
      <c r="W9" s="218">
        <f t="shared" si="0"/>
        <v>0</v>
      </c>
    </row>
    <row r="10" spans="1:23" ht="12">
      <c r="A10" s="185"/>
      <c r="B10" s="217">
        <f aca="true" t="shared" si="1" ref="B10:W10">IF(B9=SUM(B11:B13),"","no")</f>
      </c>
      <c r="C10" s="218">
        <f t="shared" si="1"/>
      </c>
      <c r="D10" s="218">
        <f t="shared" si="1"/>
      </c>
      <c r="E10" s="218">
        <f t="shared" si="1"/>
      </c>
      <c r="F10" s="218">
        <f t="shared" si="1"/>
      </c>
      <c r="G10" s="218">
        <f t="shared" si="1"/>
      </c>
      <c r="H10" s="218">
        <f t="shared" si="1"/>
      </c>
      <c r="I10" s="218">
        <f t="shared" si="1"/>
      </c>
      <c r="J10" s="218">
        <f t="shared" si="1"/>
      </c>
      <c r="K10" s="218">
        <f t="shared" si="1"/>
      </c>
      <c r="L10" s="218">
        <f t="shared" si="1"/>
      </c>
      <c r="M10" s="218">
        <f t="shared" si="1"/>
      </c>
      <c r="N10" s="218">
        <f t="shared" si="1"/>
      </c>
      <c r="O10" s="218">
        <f t="shared" si="1"/>
      </c>
      <c r="P10" s="218">
        <f t="shared" si="1"/>
      </c>
      <c r="Q10" s="218">
        <f t="shared" si="1"/>
      </c>
      <c r="R10" s="218">
        <f t="shared" si="1"/>
      </c>
      <c r="S10" s="218">
        <f t="shared" si="1"/>
      </c>
      <c r="T10" s="218">
        <f t="shared" si="1"/>
      </c>
      <c r="U10" s="218">
        <f t="shared" si="1"/>
      </c>
      <c r="V10" s="218">
        <f t="shared" si="1"/>
      </c>
      <c r="W10" s="218">
        <f t="shared" si="1"/>
      </c>
    </row>
    <row r="11" spans="1:23" ht="12">
      <c r="A11" s="183" t="s">
        <v>120</v>
      </c>
      <c r="B11" s="217">
        <f>C11+O11</f>
        <v>94</v>
      </c>
      <c r="C11" s="218">
        <f>SUM(D11:N11)</f>
        <v>62</v>
      </c>
      <c r="D11" s="219">
        <f>D16+D21</f>
        <v>44</v>
      </c>
      <c r="E11" s="219">
        <f aca="true" t="shared" si="2" ref="E11:N11">E16+E21</f>
        <v>2</v>
      </c>
      <c r="F11" s="219">
        <f t="shared" si="2"/>
        <v>6</v>
      </c>
      <c r="G11" s="219">
        <f t="shared" si="2"/>
        <v>6</v>
      </c>
      <c r="H11" s="219">
        <f t="shared" si="2"/>
        <v>0</v>
      </c>
      <c r="I11" s="219">
        <f t="shared" si="2"/>
        <v>0</v>
      </c>
      <c r="J11" s="219">
        <f t="shared" si="2"/>
        <v>0</v>
      </c>
      <c r="K11" s="219">
        <f t="shared" si="2"/>
        <v>0</v>
      </c>
      <c r="L11" s="219">
        <f t="shared" si="2"/>
        <v>0</v>
      </c>
      <c r="M11" s="219">
        <f t="shared" si="2"/>
        <v>0</v>
      </c>
      <c r="N11" s="219">
        <f t="shared" si="2"/>
        <v>4</v>
      </c>
      <c r="O11" s="218">
        <f>SUM(P11:W11)</f>
        <v>32</v>
      </c>
      <c r="P11" s="219">
        <f>P16+P21</f>
        <v>24</v>
      </c>
      <c r="Q11" s="219">
        <f aca="true" t="shared" si="3" ref="Q11:W11">Q16+Q21</f>
        <v>3</v>
      </c>
      <c r="R11" s="219">
        <f t="shared" si="3"/>
        <v>3</v>
      </c>
      <c r="S11" s="219">
        <f t="shared" si="3"/>
        <v>0</v>
      </c>
      <c r="T11" s="219">
        <f t="shared" si="3"/>
        <v>1</v>
      </c>
      <c r="U11" s="219">
        <f t="shared" si="3"/>
        <v>0</v>
      </c>
      <c r="V11" s="219">
        <f t="shared" si="3"/>
        <v>1</v>
      </c>
      <c r="W11" s="219">
        <f t="shared" si="3"/>
        <v>0</v>
      </c>
    </row>
    <row r="12" spans="1:23" ht="12">
      <c r="A12" s="183" t="s">
        <v>123</v>
      </c>
      <c r="B12" s="217">
        <f>C12+O12</f>
        <v>7</v>
      </c>
      <c r="C12" s="218">
        <f>SUM(D12:N12)</f>
        <v>6</v>
      </c>
      <c r="D12" s="219">
        <f aca="true" t="shared" si="4" ref="D12:N13">D17+D22</f>
        <v>4</v>
      </c>
      <c r="E12" s="219">
        <f t="shared" si="4"/>
        <v>0</v>
      </c>
      <c r="F12" s="219">
        <f t="shared" si="4"/>
        <v>2</v>
      </c>
      <c r="G12" s="219">
        <f t="shared" si="4"/>
        <v>0</v>
      </c>
      <c r="H12" s="219">
        <f t="shared" si="4"/>
        <v>0</v>
      </c>
      <c r="I12" s="219">
        <f t="shared" si="4"/>
        <v>0</v>
      </c>
      <c r="J12" s="219">
        <f t="shared" si="4"/>
        <v>0</v>
      </c>
      <c r="K12" s="219">
        <f t="shared" si="4"/>
        <v>0</v>
      </c>
      <c r="L12" s="219">
        <f t="shared" si="4"/>
        <v>0</v>
      </c>
      <c r="M12" s="219">
        <f t="shared" si="4"/>
        <v>0</v>
      </c>
      <c r="N12" s="219">
        <f t="shared" si="4"/>
        <v>0</v>
      </c>
      <c r="O12" s="218">
        <f>SUM(P12:W12)</f>
        <v>1</v>
      </c>
      <c r="P12" s="219">
        <f aca="true" t="shared" si="5" ref="P12:W13">P17+P22</f>
        <v>1</v>
      </c>
      <c r="Q12" s="219">
        <f t="shared" si="5"/>
        <v>0</v>
      </c>
      <c r="R12" s="219">
        <f t="shared" si="5"/>
        <v>0</v>
      </c>
      <c r="S12" s="219">
        <f t="shared" si="5"/>
        <v>0</v>
      </c>
      <c r="T12" s="219">
        <f t="shared" si="5"/>
        <v>0</v>
      </c>
      <c r="U12" s="219">
        <f t="shared" si="5"/>
        <v>0</v>
      </c>
      <c r="V12" s="219">
        <f t="shared" si="5"/>
        <v>0</v>
      </c>
      <c r="W12" s="219">
        <f t="shared" si="5"/>
        <v>0</v>
      </c>
    </row>
    <row r="13" spans="1:23" ht="12">
      <c r="A13" s="183" t="s">
        <v>125</v>
      </c>
      <c r="B13" s="217">
        <f>C13+O13</f>
        <v>9</v>
      </c>
      <c r="C13" s="218">
        <f>SUM(D13:N13)</f>
        <v>7</v>
      </c>
      <c r="D13" s="219">
        <f t="shared" si="4"/>
        <v>6</v>
      </c>
      <c r="E13" s="219">
        <f t="shared" si="4"/>
        <v>0</v>
      </c>
      <c r="F13" s="219">
        <f t="shared" si="4"/>
        <v>1</v>
      </c>
      <c r="G13" s="219">
        <f t="shared" si="4"/>
        <v>0</v>
      </c>
      <c r="H13" s="219">
        <f t="shared" si="4"/>
        <v>0</v>
      </c>
      <c r="I13" s="219">
        <f t="shared" si="4"/>
        <v>0</v>
      </c>
      <c r="J13" s="219">
        <f t="shared" si="4"/>
        <v>0</v>
      </c>
      <c r="K13" s="219">
        <f t="shared" si="4"/>
        <v>0</v>
      </c>
      <c r="L13" s="219">
        <f t="shared" si="4"/>
        <v>0</v>
      </c>
      <c r="M13" s="219">
        <f t="shared" si="4"/>
        <v>0</v>
      </c>
      <c r="N13" s="219">
        <f t="shared" si="4"/>
        <v>0</v>
      </c>
      <c r="O13" s="218">
        <f>SUM(P13:W13)</f>
        <v>2</v>
      </c>
      <c r="P13" s="219">
        <f t="shared" si="5"/>
        <v>2</v>
      </c>
      <c r="Q13" s="219">
        <f t="shared" si="5"/>
        <v>0</v>
      </c>
      <c r="R13" s="219">
        <f t="shared" si="5"/>
        <v>0</v>
      </c>
      <c r="S13" s="219">
        <f t="shared" si="5"/>
        <v>0</v>
      </c>
      <c r="T13" s="219">
        <f t="shared" si="5"/>
        <v>0</v>
      </c>
      <c r="U13" s="219">
        <f t="shared" si="5"/>
        <v>0</v>
      </c>
      <c r="V13" s="219">
        <f t="shared" si="5"/>
        <v>0</v>
      </c>
      <c r="W13" s="219">
        <f t="shared" si="5"/>
        <v>0</v>
      </c>
    </row>
    <row r="14" spans="1:23" ht="12">
      <c r="A14" s="185"/>
      <c r="B14" s="198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</row>
    <row r="15" spans="1:23" ht="12">
      <c r="A15" s="220" t="s">
        <v>16</v>
      </c>
      <c r="B15" s="217">
        <f>C15+O15</f>
        <v>91</v>
      </c>
      <c r="C15" s="218">
        <f aca="true" t="shared" si="6" ref="C15:W15">SUM(C16:C18)</f>
        <v>62</v>
      </c>
      <c r="D15" s="218">
        <f t="shared" si="6"/>
        <v>41</v>
      </c>
      <c r="E15" s="218">
        <f t="shared" si="6"/>
        <v>2</v>
      </c>
      <c r="F15" s="218">
        <f t="shared" si="6"/>
        <v>9</v>
      </c>
      <c r="G15" s="218">
        <f t="shared" si="6"/>
        <v>6</v>
      </c>
      <c r="H15" s="218">
        <f t="shared" si="6"/>
        <v>0</v>
      </c>
      <c r="I15" s="218">
        <f t="shared" si="6"/>
        <v>0</v>
      </c>
      <c r="J15" s="218">
        <f t="shared" si="6"/>
        <v>0</v>
      </c>
      <c r="K15" s="218">
        <f t="shared" si="6"/>
        <v>0</v>
      </c>
      <c r="L15" s="218">
        <f t="shared" si="6"/>
        <v>0</v>
      </c>
      <c r="M15" s="218">
        <f t="shared" si="6"/>
        <v>0</v>
      </c>
      <c r="N15" s="218">
        <f t="shared" si="6"/>
        <v>4</v>
      </c>
      <c r="O15" s="218">
        <f t="shared" si="6"/>
        <v>29</v>
      </c>
      <c r="P15" s="218">
        <f t="shared" si="6"/>
        <v>21</v>
      </c>
      <c r="Q15" s="218">
        <f t="shared" si="6"/>
        <v>3</v>
      </c>
      <c r="R15" s="218">
        <f t="shared" si="6"/>
        <v>3</v>
      </c>
      <c r="S15" s="218">
        <f t="shared" si="6"/>
        <v>0</v>
      </c>
      <c r="T15" s="218">
        <f t="shared" si="6"/>
        <v>1</v>
      </c>
      <c r="U15" s="218">
        <f t="shared" si="6"/>
        <v>0</v>
      </c>
      <c r="V15" s="218">
        <f t="shared" si="6"/>
        <v>1</v>
      </c>
      <c r="W15" s="218">
        <f t="shared" si="6"/>
        <v>0</v>
      </c>
    </row>
    <row r="16" spans="1:23" ht="12">
      <c r="A16" s="221" t="s">
        <v>129</v>
      </c>
      <c r="B16" s="217">
        <f>C16+O16</f>
        <v>75</v>
      </c>
      <c r="C16" s="218">
        <f>SUM(D16:N16)</f>
        <v>49</v>
      </c>
      <c r="D16" s="219">
        <v>31</v>
      </c>
      <c r="E16" s="219">
        <v>2</v>
      </c>
      <c r="F16" s="219">
        <v>6</v>
      </c>
      <c r="G16" s="219">
        <v>6</v>
      </c>
      <c r="H16" s="219">
        <v>0</v>
      </c>
      <c r="I16" s="219">
        <v>0</v>
      </c>
      <c r="J16" s="219">
        <v>0</v>
      </c>
      <c r="K16" s="219">
        <v>0</v>
      </c>
      <c r="L16" s="219">
        <v>0</v>
      </c>
      <c r="M16" s="219">
        <v>0</v>
      </c>
      <c r="N16" s="219">
        <v>4</v>
      </c>
      <c r="O16" s="218">
        <f>SUM(P16:W16)</f>
        <v>26</v>
      </c>
      <c r="P16" s="219">
        <v>18</v>
      </c>
      <c r="Q16" s="219">
        <v>3</v>
      </c>
      <c r="R16" s="219">
        <v>3</v>
      </c>
      <c r="S16" s="219">
        <v>0</v>
      </c>
      <c r="T16" s="219">
        <v>1</v>
      </c>
      <c r="U16" s="219">
        <v>0</v>
      </c>
      <c r="V16" s="219">
        <v>1</v>
      </c>
      <c r="W16" s="219">
        <v>0</v>
      </c>
    </row>
    <row r="17" spans="1:23" ht="12">
      <c r="A17" s="221" t="s">
        <v>131</v>
      </c>
      <c r="B17" s="217">
        <f>C17+O17</f>
        <v>7</v>
      </c>
      <c r="C17" s="218">
        <f>SUM(D17:N17)</f>
        <v>6</v>
      </c>
      <c r="D17" s="219">
        <v>4</v>
      </c>
      <c r="E17" s="219">
        <v>0</v>
      </c>
      <c r="F17" s="219">
        <v>2</v>
      </c>
      <c r="G17" s="219">
        <v>0</v>
      </c>
      <c r="H17" s="219">
        <v>0</v>
      </c>
      <c r="I17" s="219">
        <v>0</v>
      </c>
      <c r="J17" s="219">
        <v>0</v>
      </c>
      <c r="K17" s="219">
        <v>0</v>
      </c>
      <c r="L17" s="219">
        <v>0</v>
      </c>
      <c r="M17" s="219">
        <v>0</v>
      </c>
      <c r="N17" s="219">
        <v>0</v>
      </c>
      <c r="O17" s="218">
        <f>SUM(P17:W17)</f>
        <v>1</v>
      </c>
      <c r="P17" s="219">
        <v>1</v>
      </c>
      <c r="Q17" s="219">
        <v>0</v>
      </c>
      <c r="R17" s="219">
        <v>0</v>
      </c>
      <c r="S17" s="219">
        <v>0</v>
      </c>
      <c r="T17" s="219">
        <v>0</v>
      </c>
      <c r="U17" s="219">
        <v>0</v>
      </c>
      <c r="V17" s="219">
        <v>0</v>
      </c>
      <c r="W17" s="219">
        <v>0</v>
      </c>
    </row>
    <row r="18" spans="1:23" ht="12">
      <c r="A18" s="221" t="s">
        <v>132</v>
      </c>
      <c r="B18" s="217">
        <f>C18+O18</f>
        <v>9</v>
      </c>
      <c r="C18" s="218">
        <f>SUM(D18:N18)</f>
        <v>7</v>
      </c>
      <c r="D18" s="219">
        <v>6</v>
      </c>
      <c r="E18" s="219">
        <v>0</v>
      </c>
      <c r="F18" s="219">
        <v>1</v>
      </c>
      <c r="G18" s="219">
        <v>0</v>
      </c>
      <c r="H18" s="219">
        <v>0</v>
      </c>
      <c r="I18" s="219">
        <v>0</v>
      </c>
      <c r="J18" s="219">
        <v>0</v>
      </c>
      <c r="K18" s="219">
        <v>0</v>
      </c>
      <c r="L18" s="219">
        <v>0</v>
      </c>
      <c r="M18" s="219">
        <v>0</v>
      </c>
      <c r="N18" s="219">
        <v>0</v>
      </c>
      <c r="O18" s="218">
        <f>SUM(P18:W18)</f>
        <v>2</v>
      </c>
      <c r="P18" s="219">
        <v>2</v>
      </c>
      <c r="Q18" s="219">
        <v>0</v>
      </c>
      <c r="R18" s="219">
        <v>0</v>
      </c>
      <c r="S18" s="219">
        <v>0</v>
      </c>
      <c r="T18" s="219">
        <v>0</v>
      </c>
      <c r="U18" s="219">
        <v>0</v>
      </c>
      <c r="V18" s="219">
        <v>0</v>
      </c>
      <c r="W18" s="219">
        <v>0</v>
      </c>
    </row>
    <row r="19" spans="1:23" ht="12">
      <c r="A19" s="185"/>
      <c r="B19" s="198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</row>
    <row r="20" spans="1:23" ht="12">
      <c r="A20" s="220" t="s">
        <v>12</v>
      </c>
      <c r="B20" s="217">
        <f>C20+O20</f>
        <v>19</v>
      </c>
      <c r="C20" s="218">
        <f aca="true" t="shared" si="7" ref="C20:W20">SUM(C21:C23)</f>
        <v>13</v>
      </c>
      <c r="D20" s="218">
        <f t="shared" si="7"/>
        <v>13</v>
      </c>
      <c r="E20" s="218">
        <f t="shared" si="7"/>
        <v>0</v>
      </c>
      <c r="F20" s="218">
        <f t="shared" si="7"/>
        <v>0</v>
      </c>
      <c r="G20" s="218">
        <f t="shared" si="7"/>
        <v>0</v>
      </c>
      <c r="H20" s="218">
        <f t="shared" si="7"/>
        <v>0</v>
      </c>
      <c r="I20" s="218">
        <f t="shared" si="7"/>
        <v>0</v>
      </c>
      <c r="J20" s="218">
        <f t="shared" si="7"/>
        <v>0</v>
      </c>
      <c r="K20" s="218">
        <f t="shared" si="7"/>
        <v>0</v>
      </c>
      <c r="L20" s="218">
        <f t="shared" si="7"/>
        <v>0</v>
      </c>
      <c r="M20" s="218">
        <f t="shared" si="7"/>
        <v>0</v>
      </c>
      <c r="N20" s="218">
        <f t="shared" si="7"/>
        <v>0</v>
      </c>
      <c r="O20" s="218">
        <f t="shared" si="7"/>
        <v>6</v>
      </c>
      <c r="P20" s="218">
        <f t="shared" si="7"/>
        <v>6</v>
      </c>
      <c r="Q20" s="218">
        <f t="shared" si="7"/>
        <v>0</v>
      </c>
      <c r="R20" s="218">
        <f t="shared" si="7"/>
        <v>0</v>
      </c>
      <c r="S20" s="218">
        <f t="shared" si="7"/>
        <v>0</v>
      </c>
      <c r="T20" s="218">
        <f t="shared" si="7"/>
        <v>0</v>
      </c>
      <c r="U20" s="218">
        <f t="shared" si="7"/>
        <v>0</v>
      </c>
      <c r="V20" s="218">
        <f t="shared" si="7"/>
        <v>0</v>
      </c>
      <c r="W20" s="218">
        <f t="shared" si="7"/>
        <v>0</v>
      </c>
    </row>
    <row r="21" spans="1:23" ht="12">
      <c r="A21" s="221" t="s">
        <v>129</v>
      </c>
      <c r="B21" s="217">
        <f>C21+O21</f>
        <v>19</v>
      </c>
      <c r="C21" s="218">
        <f>SUM(D21:N21)</f>
        <v>13</v>
      </c>
      <c r="D21" s="219">
        <v>13</v>
      </c>
      <c r="E21" s="219">
        <v>0</v>
      </c>
      <c r="F21" s="219">
        <v>0</v>
      </c>
      <c r="G21" s="219">
        <v>0</v>
      </c>
      <c r="H21" s="219">
        <v>0</v>
      </c>
      <c r="I21" s="219">
        <v>0</v>
      </c>
      <c r="J21" s="219">
        <v>0</v>
      </c>
      <c r="K21" s="219">
        <v>0</v>
      </c>
      <c r="L21" s="219">
        <v>0</v>
      </c>
      <c r="M21" s="219">
        <v>0</v>
      </c>
      <c r="N21" s="219">
        <v>0</v>
      </c>
      <c r="O21" s="218">
        <f>SUM(P21:W21)</f>
        <v>6</v>
      </c>
      <c r="P21" s="219">
        <v>6</v>
      </c>
      <c r="Q21" s="219">
        <v>0</v>
      </c>
      <c r="R21" s="219">
        <v>0</v>
      </c>
      <c r="S21" s="219">
        <v>0</v>
      </c>
      <c r="T21" s="219">
        <v>0</v>
      </c>
      <c r="U21" s="219">
        <v>0</v>
      </c>
      <c r="V21" s="219">
        <v>0</v>
      </c>
      <c r="W21" s="219">
        <v>0</v>
      </c>
    </row>
    <row r="22" spans="1:23" ht="12">
      <c r="A22" s="222" t="s">
        <v>131</v>
      </c>
      <c r="B22" s="217">
        <f>C22+O22</f>
        <v>0</v>
      </c>
      <c r="C22" s="223">
        <f>SUM(D22:N22)</f>
        <v>0</v>
      </c>
      <c r="D22" s="271">
        <v>0</v>
      </c>
      <c r="E22" s="271">
        <v>0</v>
      </c>
      <c r="F22" s="271">
        <v>0</v>
      </c>
      <c r="G22" s="271">
        <v>0</v>
      </c>
      <c r="H22" s="271">
        <v>0</v>
      </c>
      <c r="I22" s="271">
        <v>0</v>
      </c>
      <c r="J22" s="271">
        <v>0</v>
      </c>
      <c r="K22" s="271">
        <v>0</v>
      </c>
      <c r="L22" s="271">
        <v>0</v>
      </c>
      <c r="M22" s="271">
        <v>0</v>
      </c>
      <c r="N22" s="271">
        <v>0</v>
      </c>
      <c r="O22" s="223">
        <f>SUM(P22:W22)</f>
        <v>0</v>
      </c>
      <c r="P22" s="271">
        <v>0</v>
      </c>
      <c r="Q22" s="271">
        <v>0</v>
      </c>
      <c r="R22" s="271">
        <v>0</v>
      </c>
      <c r="S22" s="271">
        <v>0</v>
      </c>
      <c r="T22" s="271">
        <v>0</v>
      </c>
      <c r="U22" s="271">
        <v>0</v>
      </c>
      <c r="V22" s="271">
        <v>0</v>
      </c>
      <c r="W22" s="271">
        <v>0</v>
      </c>
    </row>
    <row r="23" spans="1:23" ht="12">
      <c r="A23" s="224" t="s">
        <v>132</v>
      </c>
      <c r="B23" s="225">
        <f>C23+O23</f>
        <v>0</v>
      </c>
      <c r="C23" s="226">
        <f>SUM(D23:N23)</f>
        <v>0</v>
      </c>
      <c r="D23" s="272">
        <v>0</v>
      </c>
      <c r="E23" s="272">
        <v>0</v>
      </c>
      <c r="F23" s="272">
        <v>0</v>
      </c>
      <c r="G23" s="272">
        <v>0</v>
      </c>
      <c r="H23" s="272">
        <v>0</v>
      </c>
      <c r="I23" s="272">
        <v>0</v>
      </c>
      <c r="J23" s="272">
        <v>0</v>
      </c>
      <c r="K23" s="272">
        <v>0</v>
      </c>
      <c r="L23" s="272">
        <v>0</v>
      </c>
      <c r="M23" s="272">
        <v>0</v>
      </c>
      <c r="N23" s="272">
        <v>0</v>
      </c>
      <c r="O23" s="226">
        <f>SUM(P23:W23)</f>
        <v>0</v>
      </c>
      <c r="P23" s="272">
        <v>0</v>
      </c>
      <c r="Q23" s="272">
        <v>0</v>
      </c>
      <c r="R23" s="272">
        <v>0</v>
      </c>
      <c r="S23" s="272">
        <v>0</v>
      </c>
      <c r="T23" s="272">
        <v>0</v>
      </c>
      <c r="U23" s="272">
        <v>0</v>
      </c>
      <c r="V23" s="272">
        <v>0</v>
      </c>
      <c r="W23" s="272">
        <v>0</v>
      </c>
    </row>
    <row r="34" spans="1:21" ht="15" customHeight="1">
      <c r="A34" s="227" t="s">
        <v>187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8"/>
      <c r="N34" s="228"/>
      <c r="O34" s="228"/>
      <c r="P34" s="228"/>
      <c r="Q34" s="228"/>
      <c r="R34" s="228"/>
      <c r="S34" s="228"/>
      <c r="T34" s="228"/>
      <c r="U34" s="228"/>
    </row>
    <row r="35" spans="1:24" ht="15" customHeight="1">
      <c r="A35" s="229" t="s">
        <v>201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73" t="s">
        <v>202</v>
      </c>
      <c r="N35" s="230"/>
      <c r="O35" s="73"/>
      <c r="P35" s="230"/>
      <c r="Q35" s="230"/>
      <c r="R35" s="230"/>
      <c r="S35" s="73"/>
      <c r="X35" s="231" t="s">
        <v>0</v>
      </c>
    </row>
    <row r="36" spans="1:25" ht="15" customHeight="1">
      <c r="A36" s="232"/>
      <c r="B36" s="233" t="s">
        <v>4</v>
      </c>
      <c r="C36" s="234"/>
      <c r="D36" s="234"/>
      <c r="E36" s="235" t="s">
        <v>193</v>
      </c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7" t="s">
        <v>198</v>
      </c>
      <c r="T36" s="238"/>
      <c r="U36" s="238"/>
      <c r="V36" s="238"/>
      <c r="W36" s="238"/>
      <c r="X36" s="238"/>
      <c r="Y36" s="239"/>
    </row>
    <row r="37" spans="1:25" ht="15" customHeight="1">
      <c r="A37" s="229"/>
      <c r="B37" s="240"/>
      <c r="C37" s="241"/>
      <c r="D37" s="241"/>
      <c r="E37" s="242" t="s">
        <v>57</v>
      </c>
      <c r="F37" s="243"/>
      <c r="G37" s="244"/>
      <c r="H37" s="245" t="s">
        <v>196</v>
      </c>
      <c r="I37" s="246"/>
      <c r="J37" s="246"/>
      <c r="K37" s="246"/>
      <c r="L37" s="246"/>
      <c r="M37" s="245" t="s">
        <v>197</v>
      </c>
      <c r="N37" s="246"/>
      <c r="O37" s="246"/>
      <c r="P37" s="246"/>
      <c r="Q37" s="246"/>
      <c r="R37" s="247"/>
      <c r="S37" s="248" t="s">
        <v>196</v>
      </c>
      <c r="T37" s="249"/>
      <c r="U37" s="249"/>
      <c r="V37" s="249"/>
      <c r="W37" s="249"/>
      <c r="X37" s="249"/>
      <c r="Y37" s="239"/>
    </row>
    <row r="38" spans="1:25" ht="15" customHeight="1">
      <c r="A38" s="250"/>
      <c r="B38" s="251" t="s">
        <v>4</v>
      </c>
      <c r="C38" s="252" t="s">
        <v>2</v>
      </c>
      <c r="D38" s="253" t="s">
        <v>3</v>
      </c>
      <c r="E38" s="251" t="s">
        <v>4</v>
      </c>
      <c r="F38" s="252" t="s">
        <v>2</v>
      </c>
      <c r="G38" s="253" t="s">
        <v>3</v>
      </c>
      <c r="H38" s="254" t="s">
        <v>174</v>
      </c>
      <c r="I38" s="252" t="s">
        <v>175</v>
      </c>
      <c r="J38" s="250" t="s">
        <v>8</v>
      </c>
      <c r="K38" s="252" t="s">
        <v>267</v>
      </c>
      <c r="L38" s="250" t="s">
        <v>268</v>
      </c>
      <c r="M38" s="254" t="s">
        <v>174</v>
      </c>
      <c r="N38" s="252" t="s">
        <v>175</v>
      </c>
      <c r="O38" s="250" t="s">
        <v>8</v>
      </c>
      <c r="P38" s="252" t="s">
        <v>267</v>
      </c>
      <c r="Q38" s="250" t="s">
        <v>268</v>
      </c>
      <c r="R38" s="252" t="s">
        <v>139</v>
      </c>
      <c r="S38" s="254" t="s">
        <v>4</v>
      </c>
      <c r="T38" s="252" t="s">
        <v>2</v>
      </c>
      <c r="U38" s="250" t="s">
        <v>3</v>
      </c>
      <c r="V38" s="252" t="s">
        <v>8</v>
      </c>
      <c r="W38" s="252" t="s">
        <v>9</v>
      </c>
      <c r="X38" s="250" t="s">
        <v>10</v>
      </c>
      <c r="Y38" s="239"/>
    </row>
    <row r="39" spans="1:24" ht="15" customHeight="1">
      <c r="A39" s="230"/>
      <c r="B39" s="255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9"/>
      <c r="T39" s="239"/>
      <c r="U39" s="239"/>
      <c r="V39" s="239"/>
      <c r="W39" s="239"/>
      <c r="X39" s="239"/>
    </row>
    <row r="40" spans="1:24" ht="15" customHeight="1">
      <c r="A40" s="256" t="s">
        <v>167</v>
      </c>
      <c r="B40" s="257">
        <v>71696</v>
      </c>
      <c r="C40" s="258">
        <v>36281</v>
      </c>
      <c r="D40" s="258">
        <v>35415</v>
      </c>
      <c r="E40" s="258">
        <v>53443</v>
      </c>
      <c r="F40" s="258">
        <v>26871</v>
      </c>
      <c r="G40" s="258">
        <v>26572</v>
      </c>
      <c r="H40" s="258">
        <v>25701</v>
      </c>
      <c r="I40" s="258">
        <v>25858</v>
      </c>
      <c r="J40" s="258">
        <v>16918</v>
      </c>
      <c r="K40" s="258">
        <v>17245</v>
      </c>
      <c r="L40" s="258">
        <v>17396</v>
      </c>
      <c r="M40" s="258">
        <v>1170</v>
      </c>
      <c r="N40" s="258">
        <v>714</v>
      </c>
      <c r="O40" s="258">
        <v>580</v>
      </c>
      <c r="P40" s="258">
        <v>498</v>
      </c>
      <c r="Q40" s="258">
        <v>469</v>
      </c>
      <c r="R40" s="258">
        <v>337</v>
      </c>
      <c r="S40" s="230">
        <v>18253</v>
      </c>
      <c r="T40" s="230">
        <v>9410</v>
      </c>
      <c r="U40" s="230">
        <v>8843</v>
      </c>
      <c r="V40" s="230">
        <v>6033</v>
      </c>
      <c r="W40" s="230">
        <v>6176</v>
      </c>
      <c r="X40" s="230">
        <v>6044</v>
      </c>
    </row>
    <row r="41" spans="1:24" ht="15" customHeight="1">
      <c r="A41" s="256" t="s">
        <v>208</v>
      </c>
      <c r="B41" s="257">
        <f>C41+D41</f>
        <v>69040</v>
      </c>
      <c r="C41" s="258">
        <f aca="true" t="shared" si="8" ref="C41:I41">SUM(C44:C54)</f>
        <v>35017</v>
      </c>
      <c r="D41" s="258">
        <f t="shared" si="8"/>
        <v>34023</v>
      </c>
      <c r="E41" s="258">
        <f t="shared" si="8"/>
        <v>51480</v>
      </c>
      <c r="F41" s="258">
        <f t="shared" si="8"/>
        <v>25930</v>
      </c>
      <c r="G41" s="258">
        <f t="shared" si="8"/>
        <v>25550</v>
      </c>
      <c r="H41" s="258">
        <f t="shared" si="8"/>
        <v>24800</v>
      </c>
      <c r="I41" s="258">
        <f t="shared" si="8"/>
        <v>24838</v>
      </c>
      <c r="J41" s="258">
        <f aca="true" t="shared" si="9" ref="J41:X41">SUM(J44:J54)</f>
        <v>16245</v>
      </c>
      <c r="K41" s="258">
        <f t="shared" si="9"/>
        <v>16540</v>
      </c>
      <c r="L41" s="258">
        <f t="shared" si="9"/>
        <v>16853</v>
      </c>
      <c r="M41" s="258">
        <f t="shared" si="9"/>
        <v>1130</v>
      </c>
      <c r="N41" s="258">
        <f t="shared" si="9"/>
        <v>712</v>
      </c>
      <c r="O41" s="258">
        <f t="shared" si="9"/>
        <v>561</v>
      </c>
      <c r="P41" s="258">
        <f t="shared" si="9"/>
        <v>508</v>
      </c>
      <c r="Q41" s="258">
        <f t="shared" si="9"/>
        <v>458</v>
      </c>
      <c r="R41" s="258">
        <f t="shared" si="9"/>
        <v>315</v>
      </c>
      <c r="S41" s="258">
        <f t="shared" si="9"/>
        <v>17560</v>
      </c>
      <c r="T41" s="258">
        <f t="shared" si="9"/>
        <v>9087</v>
      </c>
      <c r="U41" s="258">
        <f t="shared" si="9"/>
        <v>8473</v>
      </c>
      <c r="V41" s="258">
        <f t="shared" si="9"/>
        <v>5907</v>
      </c>
      <c r="W41" s="258">
        <f t="shared" si="9"/>
        <v>5723</v>
      </c>
      <c r="X41" s="258">
        <f t="shared" si="9"/>
        <v>5930</v>
      </c>
    </row>
    <row r="42" spans="1:24" ht="15" customHeight="1">
      <c r="A42" s="229"/>
      <c r="B42" s="257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30"/>
      <c r="T42" s="230"/>
      <c r="U42" s="230"/>
      <c r="V42" s="230"/>
      <c r="W42" s="230"/>
      <c r="X42" s="230"/>
    </row>
    <row r="43" spans="1:24" ht="15" customHeight="1">
      <c r="A43" s="230"/>
      <c r="B43" s="255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</row>
    <row r="44" spans="1:24" ht="15" customHeight="1">
      <c r="A44" s="256" t="s">
        <v>121</v>
      </c>
      <c r="B44" s="257">
        <f>C44+D44</f>
        <v>49606</v>
      </c>
      <c r="C44" s="259">
        <f aca="true" t="shared" si="10" ref="C44:D54">F44+T44</f>
        <v>22676</v>
      </c>
      <c r="D44" s="259">
        <f t="shared" si="10"/>
        <v>26930</v>
      </c>
      <c r="E44" s="258">
        <f>SUM(F44:G44)</f>
        <v>33683</v>
      </c>
      <c r="F44" s="258">
        <f>H44+M44</f>
        <v>14904</v>
      </c>
      <c r="G44" s="258">
        <f>I44+N44</f>
        <v>18779</v>
      </c>
      <c r="H44" s="258">
        <v>14161</v>
      </c>
      <c r="I44" s="258">
        <v>18127</v>
      </c>
      <c r="J44" s="258">
        <v>10521</v>
      </c>
      <c r="K44" s="258">
        <v>10706</v>
      </c>
      <c r="L44" s="258">
        <v>11061</v>
      </c>
      <c r="M44" s="258">
        <v>743</v>
      </c>
      <c r="N44" s="258">
        <v>652</v>
      </c>
      <c r="O44" s="258">
        <v>441</v>
      </c>
      <c r="P44" s="259">
        <v>400</v>
      </c>
      <c r="Q44" s="259">
        <v>338</v>
      </c>
      <c r="R44" s="259">
        <v>216</v>
      </c>
      <c r="S44" s="230">
        <f>SUM(T44:U44)</f>
        <v>15923</v>
      </c>
      <c r="T44" s="230">
        <v>7772</v>
      </c>
      <c r="U44" s="230">
        <v>8151</v>
      </c>
      <c r="V44" s="230">
        <v>5354</v>
      </c>
      <c r="W44" s="230">
        <v>5194</v>
      </c>
      <c r="X44" s="230">
        <v>5375</v>
      </c>
    </row>
    <row r="45" spans="1:24" ht="15" customHeight="1">
      <c r="A45" s="256" t="s">
        <v>122</v>
      </c>
      <c r="B45" s="257">
        <f aca="true" t="shared" si="11" ref="B45:B54">C45+D45</f>
        <v>2252</v>
      </c>
      <c r="C45" s="259">
        <f>F45+T45</f>
        <v>1462</v>
      </c>
      <c r="D45" s="259">
        <f t="shared" si="10"/>
        <v>790</v>
      </c>
      <c r="E45" s="258">
        <f>SUM(F45:G45)</f>
        <v>2252</v>
      </c>
      <c r="F45" s="258">
        <f aca="true" t="shared" si="12" ref="F45:G54">H45+M45</f>
        <v>1462</v>
      </c>
      <c r="G45" s="258">
        <f t="shared" si="12"/>
        <v>790</v>
      </c>
      <c r="H45" s="258">
        <v>1462</v>
      </c>
      <c r="I45" s="258">
        <v>790</v>
      </c>
      <c r="J45" s="258">
        <v>798</v>
      </c>
      <c r="K45" s="258">
        <v>741</v>
      </c>
      <c r="L45" s="258">
        <v>713</v>
      </c>
      <c r="M45" s="258">
        <v>0</v>
      </c>
      <c r="N45" s="258">
        <v>0</v>
      </c>
      <c r="O45" s="258">
        <v>0</v>
      </c>
      <c r="P45" s="259">
        <v>0</v>
      </c>
      <c r="Q45" s="259">
        <v>0</v>
      </c>
      <c r="R45" s="259">
        <v>0</v>
      </c>
      <c r="S45" s="230">
        <f aca="true" t="shared" si="13" ref="S45:S54">SUM(T45:U45)</f>
        <v>0</v>
      </c>
      <c r="T45" s="230">
        <v>0</v>
      </c>
      <c r="U45" s="230">
        <v>0</v>
      </c>
      <c r="V45" s="230">
        <v>0</v>
      </c>
      <c r="W45" s="230">
        <v>0</v>
      </c>
      <c r="X45" s="230">
        <v>0</v>
      </c>
    </row>
    <row r="46" spans="1:24" ht="15" customHeight="1">
      <c r="A46" s="256" t="s">
        <v>124</v>
      </c>
      <c r="B46" s="257">
        <f t="shared" si="11"/>
        <v>5970</v>
      </c>
      <c r="C46" s="259">
        <f t="shared" si="10"/>
        <v>5306</v>
      </c>
      <c r="D46" s="259">
        <f t="shared" si="10"/>
        <v>664</v>
      </c>
      <c r="E46" s="258">
        <f aca="true" t="shared" si="14" ref="E46:E54">SUM(F46:G46)</f>
        <v>5422</v>
      </c>
      <c r="F46" s="258">
        <f t="shared" si="12"/>
        <v>4766</v>
      </c>
      <c r="G46" s="258">
        <f t="shared" si="12"/>
        <v>656</v>
      </c>
      <c r="H46" s="258">
        <v>4405</v>
      </c>
      <c r="I46" s="258">
        <v>614</v>
      </c>
      <c r="J46" s="258">
        <v>1630</v>
      </c>
      <c r="K46" s="258">
        <v>1705</v>
      </c>
      <c r="L46" s="258">
        <v>1684</v>
      </c>
      <c r="M46" s="258">
        <v>361</v>
      </c>
      <c r="N46" s="258">
        <v>42</v>
      </c>
      <c r="O46" s="258">
        <v>120</v>
      </c>
      <c r="P46" s="259">
        <v>96</v>
      </c>
      <c r="Q46" s="259">
        <v>100</v>
      </c>
      <c r="R46" s="259">
        <v>87</v>
      </c>
      <c r="S46" s="230">
        <f t="shared" si="13"/>
        <v>548</v>
      </c>
      <c r="T46" s="230">
        <v>540</v>
      </c>
      <c r="U46" s="230">
        <v>8</v>
      </c>
      <c r="V46" s="230">
        <v>162</v>
      </c>
      <c r="W46" s="230">
        <v>168</v>
      </c>
      <c r="X46" s="230">
        <v>218</v>
      </c>
    </row>
    <row r="47" spans="1:24" ht="15" customHeight="1">
      <c r="A47" s="256" t="s">
        <v>126</v>
      </c>
      <c r="B47" s="257">
        <f t="shared" si="11"/>
        <v>5658</v>
      </c>
      <c r="C47" s="259">
        <f t="shared" si="10"/>
        <v>3107</v>
      </c>
      <c r="D47" s="259">
        <f t="shared" si="10"/>
        <v>2551</v>
      </c>
      <c r="E47" s="258">
        <f t="shared" si="14"/>
        <v>4957</v>
      </c>
      <c r="F47" s="258">
        <f t="shared" si="12"/>
        <v>2522</v>
      </c>
      <c r="G47" s="258">
        <f t="shared" si="12"/>
        <v>2435</v>
      </c>
      <c r="H47" s="258">
        <v>2496</v>
      </c>
      <c r="I47" s="258">
        <v>2417</v>
      </c>
      <c r="J47" s="258">
        <v>1628</v>
      </c>
      <c r="K47" s="258">
        <v>1636</v>
      </c>
      <c r="L47" s="258">
        <v>1649</v>
      </c>
      <c r="M47" s="258">
        <v>26</v>
      </c>
      <c r="N47" s="258">
        <v>18</v>
      </c>
      <c r="O47" s="258">
        <v>0</v>
      </c>
      <c r="P47" s="259">
        <v>12</v>
      </c>
      <c r="Q47" s="259">
        <v>20</v>
      </c>
      <c r="R47" s="259">
        <v>12</v>
      </c>
      <c r="S47" s="230">
        <f t="shared" si="13"/>
        <v>701</v>
      </c>
      <c r="T47" s="230">
        <v>585</v>
      </c>
      <c r="U47" s="230">
        <v>116</v>
      </c>
      <c r="V47" s="230">
        <v>255</v>
      </c>
      <c r="W47" s="230">
        <v>216</v>
      </c>
      <c r="X47" s="230">
        <v>230</v>
      </c>
    </row>
    <row r="48" spans="1:24" ht="15" customHeight="1">
      <c r="A48" s="256" t="s">
        <v>127</v>
      </c>
      <c r="B48" s="257">
        <f t="shared" si="11"/>
        <v>555</v>
      </c>
      <c r="C48" s="259">
        <f t="shared" si="10"/>
        <v>467</v>
      </c>
      <c r="D48" s="259">
        <f t="shared" si="10"/>
        <v>88</v>
      </c>
      <c r="E48" s="258">
        <f>SUM(F48:G48)</f>
        <v>555</v>
      </c>
      <c r="F48" s="258">
        <f t="shared" si="12"/>
        <v>467</v>
      </c>
      <c r="G48" s="258">
        <f t="shared" si="12"/>
        <v>88</v>
      </c>
      <c r="H48" s="258">
        <v>467</v>
      </c>
      <c r="I48" s="258">
        <v>88</v>
      </c>
      <c r="J48" s="258">
        <v>191</v>
      </c>
      <c r="K48" s="258">
        <v>181</v>
      </c>
      <c r="L48" s="258">
        <v>183</v>
      </c>
      <c r="M48" s="258">
        <v>0</v>
      </c>
      <c r="N48" s="258">
        <v>0</v>
      </c>
      <c r="O48" s="258">
        <v>0</v>
      </c>
      <c r="P48" s="259">
        <v>0</v>
      </c>
      <c r="Q48" s="259">
        <v>0</v>
      </c>
      <c r="R48" s="259">
        <v>0</v>
      </c>
      <c r="S48" s="230">
        <f t="shared" si="13"/>
        <v>0</v>
      </c>
      <c r="T48" s="230">
        <v>0</v>
      </c>
      <c r="U48" s="230">
        <v>0</v>
      </c>
      <c r="V48" s="230">
        <v>0</v>
      </c>
      <c r="W48" s="230">
        <v>0</v>
      </c>
      <c r="X48" s="230">
        <v>0</v>
      </c>
    </row>
    <row r="49" spans="1:24" ht="15" customHeight="1">
      <c r="A49" s="256" t="s">
        <v>128</v>
      </c>
      <c r="B49" s="257">
        <f t="shared" si="11"/>
        <v>728</v>
      </c>
      <c r="C49" s="259">
        <f t="shared" si="10"/>
        <v>211</v>
      </c>
      <c r="D49" s="259">
        <f t="shared" si="10"/>
        <v>517</v>
      </c>
      <c r="E49" s="258">
        <f t="shared" si="14"/>
        <v>408</v>
      </c>
      <c r="F49" s="258">
        <f t="shared" si="12"/>
        <v>35</v>
      </c>
      <c r="G49" s="258">
        <f t="shared" si="12"/>
        <v>373</v>
      </c>
      <c r="H49" s="258">
        <v>35</v>
      </c>
      <c r="I49" s="258">
        <v>373</v>
      </c>
      <c r="J49" s="258">
        <v>138</v>
      </c>
      <c r="K49" s="258">
        <v>141</v>
      </c>
      <c r="L49" s="258">
        <v>129</v>
      </c>
      <c r="M49" s="258">
        <v>0</v>
      </c>
      <c r="N49" s="258">
        <v>0</v>
      </c>
      <c r="O49" s="258">
        <v>0</v>
      </c>
      <c r="P49" s="259">
        <v>0</v>
      </c>
      <c r="Q49" s="259">
        <v>0</v>
      </c>
      <c r="R49" s="259">
        <v>0</v>
      </c>
      <c r="S49" s="230">
        <f t="shared" si="13"/>
        <v>320</v>
      </c>
      <c r="T49" s="230">
        <v>176</v>
      </c>
      <c r="U49" s="230">
        <v>144</v>
      </c>
      <c r="V49" s="230">
        <v>105</v>
      </c>
      <c r="W49" s="230">
        <v>124</v>
      </c>
      <c r="X49" s="230">
        <v>91</v>
      </c>
    </row>
    <row r="50" spans="1:24" ht="15" customHeight="1">
      <c r="A50" s="256" t="s">
        <v>130</v>
      </c>
      <c r="B50" s="257">
        <f t="shared" si="11"/>
        <v>118</v>
      </c>
      <c r="C50" s="259">
        <f t="shared" si="10"/>
        <v>0</v>
      </c>
      <c r="D50" s="259">
        <f t="shared" si="10"/>
        <v>118</v>
      </c>
      <c r="E50" s="258">
        <f t="shared" si="14"/>
        <v>118</v>
      </c>
      <c r="F50" s="258">
        <f t="shared" si="12"/>
        <v>0</v>
      </c>
      <c r="G50" s="258">
        <f t="shared" si="12"/>
        <v>118</v>
      </c>
      <c r="H50" s="258">
        <v>0</v>
      </c>
      <c r="I50" s="258">
        <v>118</v>
      </c>
      <c r="J50" s="258">
        <v>40</v>
      </c>
      <c r="K50" s="258">
        <v>38</v>
      </c>
      <c r="L50" s="258">
        <v>40</v>
      </c>
      <c r="M50" s="258">
        <v>0</v>
      </c>
      <c r="N50" s="258">
        <v>0</v>
      </c>
      <c r="O50" s="258">
        <v>0</v>
      </c>
      <c r="P50" s="259">
        <v>0</v>
      </c>
      <c r="Q50" s="259">
        <v>0</v>
      </c>
      <c r="R50" s="259">
        <v>0</v>
      </c>
      <c r="S50" s="230">
        <f t="shared" si="13"/>
        <v>0</v>
      </c>
      <c r="T50" s="230">
        <v>0</v>
      </c>
      <c r="U50" s="230">
        <v>0</v>
      </c>
      <c r="V50" s="230">
        <v>0</v>
      </c>
      <c r="W50" s="230">
        <v>0</v>
      </c>
      <c r="X50" s="230">
        <v>0</v>
      </c>
    </row>
    <row r="51" spans="1:24" ht="15" customHeight="1">
      <c r="A51" s="256" t="s">
        <v>140</v>
      </c>
      <c r="B51" s="257">
        <f t="shared" si="11"/>
        <v>0</v>
      </c>
      <c r="C51" s="259">
        <f t="shared" si="10"/>
        <v>0</v>
      </c>
      <c r="D51" s="259">
        <f t="shared" si="10"/>
        <v>0</v>
      </c>
      <c r="E51" s="258">
        <f t="shared" si="14"/>
        <v>0</v>
      </c>
      <c r="F51" s="258">
        <f t="shared" si="12"/>
        <v>0</v>
      </c>
      <c r="G51" s="258">
        <f t="shared" si="12"/>
        <v>0</v>
      </c>
      <c r="H51" s="258">
        <v>0</v>
      </c>
      <c r="I51" s="258">
        <v>0</v>
      </c>
      <c r="J51" s="258">
        <v>0</v>
      </c>
      <c r="K51" s="258">
        <v>0</v>
      </c>
      <c r="L51" s="258">
        <v>0</v>
      </c>
      <c r="M51" s="258">
        <v>0</v>
      </c>
      <c r="N51" s="258">
        <v>0</v>
      </c>
      <c r="O51" s="258">
        <v>0</v>
      </c>
      <c r="P51" s="259">
        <v>0</v>
      </c>
      <c r="Q51" s="259">
        <v>0</v>
      </c>
      <c r="R51" s="259">
        <v>0</v>
      </c>
      <c r="S51" s="230">
        <f t="shared" si="13"/>
        <v>0</v>
      </c>
      <c r="T51" s="230">
        <v>0</v>
      </c>
      <c r="U51" s="230">
        <v>0</v>
      </c>
      <c r="V51" s="230">
        <v>0</v>
      </c>
      <c r="W51" s="230">
        <v>0</v>
      </c>
      <c r="X51" s="230">
        <v>0</v>
      </c>
    </row>
    <row r="52" spans="1:24" ht="15" customHeight="1">
      <c r="A52" s="256" t="s">
        <v>141</v>
      </c>
      <c r="B52" s="257">
        <f t="shared" si="11"/>
        <v>0</v>
      </c>
      <c r="C52" s="259">
        <f t="shared" si="10"/>
        <v>0</v>
      </c>
      <c r="D52" s="259">
        <f t="shared" si="10"/>
        <v>0</v>
      </c>
      <c r="E52" s="258">
        <f t="shared" si="14"/>
        <v>0</v>
      </c>
      <c r="F52" s="258">
        <f t="shared" si="12"/>
        <v>0</v>
      </c>
      <c r="G52" s="258">
        <f t="shared" si="12"/>
        <v>0</v>
      </c>
      <c r="H52" s="258">
        <v>0</v>
      </c>
      <c r="I52" s="258">
        <v>0</v>
      </c>
      <c r="J52" s="258">
        <v>0</v>
      </c>
      <c r="K52" s="258">
        <v>0</v>
      </c>
      <c r="L52" s="258">
        <v>0</v>
      </c>
      <c r="M52" s="258">
        <v>0</v>
      </c>
      <c r="N52" s="258">
        <v>0</v>
      </c>
      <c r="O52" s="258">
        <v>0</v>
      </c>
      <c r="P52" s="259">
        <v>0</v>
      </c>
      <c r="Q52" s="259">
        <v>0</v>
      </c>
      <c r="R52" s="259">
        <v>0</v>
      </c>
      <c r="S52" s="230">
        <f t="shared" si="13"/>
        <v>0</v>
      </c>
      <c r="T52" s="230">
        <v>0</v>
      </c>
      <c r="U52" s="230">
        <v>0</v>
      </c>
      <c r="V52" s="230">
        <v>0</v>
      </c>
      <c r="W52" s="230">
        <v>0</v>
      </c>
      <c r="X52" s="230">
        <v>0</v>
      </c>
    </row>
    <row r="53" spans="1:24" ht="15" customHeight="1">
      <c r="A53" s="256" t="s">
        <v>1</v>
      </c>
      <c r="B53" s="257">
        <f t="shared" si="11"/>
        <v>1611</v>
      </c>
      <c r="C53" s="259">
        <f t="shared" si="10"/>
        <v>735</v>
      </c>
      <c r="D53" s="259">
        <f t="shared" si="10"/>
        <v>876</v>
      </c>
      <c r="E53" s="258">
        <f t="shared" si="14"/>
        <v>1543</v>
      </c>
      <c r="F53" s="258">
        <f t="shared" si="12"/>
        <v>721</v>
      </c>
      <c r="G53" s="258">
        <f t="shared" si="12"/>
        <v>822</v>
      </c>
      <c r="H53" s="258">
        <v>721</v>
      </c>
      <c r="I53" s="258">
        <v>822</v>
      </c>
      <c r="J53" s="258">
        <v>489</v>
      </c>
      <c r="K53" s="258">
        <v>506</v>
      </c>
      <c r="L53" s="258">
        <v>548</v>
      </c>
      <c r="M53" s="258">
        <v>0</v>
      </c>
      <c r="N53" s="258">
        <v>0</v>
      </c>
      <c r="O53" s="258">
        <v>0</v>
      </c>
      <c r="P53" s="259">
        <v>0</v>
      </c>
      <c r="Q53" s="259">
        <v>0</v>
      </c>
      <c r="R53" s="259">
        <v>0</v>
      </c>
      <c r="S53" s="230">
        <f t="shared" si="13"/>
        <v>68</v>
      </c>
      <c r="T53" s="230">
        <v>14</v>
      </c>
      <c r="U53" s="230">
        <v>54</v>
      </c>
      <c r="V53" s="230">
        <v>31</v>
      </c>
      <c r="W53" s="230">
        <v>21</v>
      </c>
      <c r="X53" s="230">
        <v>16</v>
      </c>
    </row>
    <row r="54" spans="1:24" ht="15" customHeight="1">
      <c r="A54" s="260" t="s">
        <v>133</v>
      </c>
      <c r="B54" s="261">
        <f t="shared" si="11"/>
        <v>2542</v>
      </c>
      <c r="C54" s="262">
        <f t="shared" si="10"/>
        <v>1053</v>
      </c>
      <c r="D54" s="262">
        <f t="shared" si="10"/>
        <v>1489</v>
      </c>
      <c r="E54" s="263">
        <f t="shared" si="14"/>
        <v>2542</v>
      </c>
      <c r="F54" s="263">
        <f t="shared" si="12"/>
        <v>1053</v>
      </c>
      <c r="G54" s="263">
        <f t="shared" si="12"/>
        <v>1489</v>
      </c>
      <c r="H54" s="263">
        <v>1053</v>
      </c>
      <c r="I54" s="263">
        <v>1489</v>
      </c>
      <c r="J54" s="263">
        <v>810</v>
      </c>
      <c r="K54" s="263">
        <v>886</v>
      </c>
      <c r="L54" s="263">
        <v>846</v>
      </c>
      <c r="M54" s="263">
        <v>0</v>
      </c>
      <c r="N54" s="263">
        <v>0</v>
      </c>
      <c r="O54" s="263">
        <v>0</v>
      </c>
      <c r="P54" s="262">
        <v>0</v>
      </c>
      <c r="Q54" s="262">
        <v>0</v>
      </c>
      <c r="R54" s="262">
        <v>0</v>
      </c>
      <c r="S54" s="264">
        <f t="shared" si="13"/>
        <v>0</v>
      </c>
      <c r="T54" s="264">
        <v>0</v>
      </c>
      <c r="U54" s="264">
        <v>0</v>
      </c>
      <c r="V54" s="264">
        <v>0</v>
      </c>
      <c r="W54" s="264">
        <v>0</v>
      </c>
      <c r="X54" s="264">
        <v>0</v>
      </c>
    </row>
    <row r="55" spans="1:28" ht="15" customHeight="1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</row>
    <row r="56" spans="1:28" ht="15" customHeight="1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</row>
    <row r="58" spans="1:7" ht="15.75">
      <c r="A58" s="265"/>
      <c r="B58" s="265"/>
      <c r="C58" s="265"/>
      <c r="D58" s="265"/>
      <c r="E58" s="265"/>
      <c r="F58" s="265"/>
      <c r="G58" s="265"/>
    </row>
    <row r="59" spans="1:7" ht="15.75">
      <c r="A59" s="265"/>
      <c r="B59" s="265"/>
      <c r="C59" s="265"/>
      <c r="D59" s="265"/>
      <c r="E59" s="265"/>
      <c r="F59" s="265"/>
      <c r="G59" s="265"/>
    </row>
    <row r="60" spans="1:9" ht="15.75">
      <c r="A60" s="265"/>
      <c r="B60" s="265"/>
      <c r="C60" s="265"/>
      <c r="D60" s="265"/>
      <c r="E60" s="265"/>
      <c r="F60" s="265"/>
      <c r="G60" s="265"/>
      <c r="H60" s="266"/>
      <c r="I60" s="266"/>
    </row>
    <row r="61" spans="1:9" ht="15.75">
      <c r="A61" s="265"/>
      <c r="B61" s="265"/>
      <c r="C61" s="265"/>
      <c r="D61" s="265"/>
      <c r="E61" s="265"/>
      <c r="F61" s="265"/>
      <c r="G61" s="265"/>
      <c r="H61" s="267"/>
      <c r="I61" s="267"/>
    </row>
    <row r="62" spans="1:9" ht="15.75">
      <c r="A62" s="265"/>
      <c r="B62" s="265"/>
      <c r="C62" s="265"/>
      <c r="D62" s="265"/>
      <c r="E62" s="265"/>
      <c r="F62" s="265"/>
      <c r="G62" s="265"/>
      <c r="H62" s="268"/>
      <c r="I62" s="268"/>
    </row>
    <row r="63" spans="1:9" ht="15.75">
      <c r="A63" s="265"/>
      <c r="B63" s="265"/>
      <c r="C63" s="265"/>
      <c r="D63" s="265"/>
      <c r="E63" s="265"/>
      <c r="F63" s="265"/>
      <c r="G63" s="265"/>
      <c r="H63" s="269"/>
      <c r="I63" s="269"/>
    </row>
    <row r="64" spans="1:9" ht="15.75">
      <c r="A64" s="265"/>
      <c r="B64" s="265"/>
      <c r="C64" s="265"/>
      <c r="D64" s="265"/>
      <c r="E64" s="265"/>
      <c r="F64" s="265"/>
      <c r="G64" s="265"/>
      <c r="H64" s="270"/>
      <c r="I64" s="270"/>
    </row>
    <row r="65" spans="1:9" ht="15.75">
      <c r="A65" s="265"/>
      <c r="B65" s="265"/>
      <c r="C65" s="265"/>
      <c r="D65" s="265"/>
      <c r="E65" s="265"/>
      <c r="F65" s="265"/>
      <c r="G65" s="265"/>
      <c r="H65" s="273"/>
      <c r="I65" s="273"/>
    </row>
    <row r="66" spans="1:9" ht="15.75">
      <c r="A66" s="265"/>
      <c r="B66" s="265"/>
      <c r="C66" s="265"/>
      <c r="D66" s="265"/>
      <c r="E66" s="265"/>
      <c r="F66" s="265"/>
      <c r="G66" s="265"/>
      <c r="H66" s="273"/>
      <c r="I66" s="273"/>
    </row>
    <row r="67" spans="1:9" ht="15.75">
      <c r="A67" s="265"/>
      <c r="B67" s="265"/>
      <c r="C67" s="265"/>
      <c r="D67" s="265"/>
      <c r="E67" s="265"/>
      <c r="F67" s="265"/>
      <c r="G67" s="265"/>
      <c r="H67" s="274"/>
      <c r="I67" s="274"/>
    </row>
    <row r="68" spans="1:7" ht="15.75">
      <c r="A68" s="265"/>
      <c r="B68" s="265"/>
      <c r="C68" s="265"/>
      <c r="D68" s="265"/>
      <c r="E68" s="265"/>
      <c r="F68" s="265"/>
      <c r="G68" s="265"/>
    </row>
    <row r="69" spans="1:7" ht="15.75">
      <c r="A69" s="265"/>
      <c r="B69" s="265"/>
      <c r="C69" s="265"/>
      <c r="D69" s="265"/>
      <c r="E69" s="265"/>
      <c r="F69" s="265"/>
      <c r="G69" s="265"/>
    </row>
  </sheetData>
  <mergeCells count="21">
    <mergeCell ref="B36:D37"/>
    <mergeCell ref="S36:X36"/>
    <mergeCell ref="S37:X37"/>
    <mergeCell ref="E36:R36"/>
    <mergeCell ref="E37:G37"/>
    <mergeCell ref="H37:L37"/>
    <mergeCell ref="M37:R37"/>
    <mergeCell ref="J4:J6"/>
    <mergeCell ref="K4:K6"/>
    <mergeCell ref="L4:L6"/>
    <mergeCell ref="A34:L34"/>
    <mergeCell ref="M4:M6"/>
    <mergeCell ref="N4:N6"/>
    <mergeCell ref="A1:L1"/>
    <mergeCell ref="O3:W3"/>
    <mergeCell ref="D4:D6"/>
    <mergeCell ref="E4:E6"/>
    <mergeCell ref="F4:F6"/>
    <mergeCell ref="G4:G6"/>
    <mergeCell ref="H4:H6"/>
    <mergeCell ref="I4:I6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5" r:id="rId1"/>
  <colBreaks count="1" manualBreakCount="1">
    <brk id="12" max="5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K64"/>
  <sheetViews>
    <sheetView showGridLines="0" tabSelected="1" workbookViewId="0" topLeftCell="A31">
      <selection activeCell="AS38" sqref="AS38"/>
    </sheetView>
  </sheetViews>
  <sheetFormatPr defaultColWidth="10.75" defaultRowHeight="18"/>
  <cols>
    <col min="1" max="1" width="9.5" style="186" customWidth="1"/>
    <col min="2" max="17" width="6.58203125" style="186" customWidth="1"/>
    <col min="18" max="21" width="5.58203125" style="186" customWidth="1"/>
    <col min="22" max="24" width="6.58203125" style="186" customWidth="1"/>
    <col min="25" max="27" width="5.58203125" style="186" customWidth="1"/>
    <col min="28" max="31" width="6.58203125" style="186" customWidth="1"/>
    <col min="32" max="16384" width="10.75" style="186" customWidth="1"/>
  </cols>
  <sheetData>
    <row r="1" spans="1:7" ht="12">
      <c r="A1" s="275" t="s">
        <v>188</v>
      </c>
      <c r="B1" s="275"/>
      <c r="C1" s="275"/>
      <c r="D1" s="275"/>
      <c r="E1" s="275"/>
      <c r="F1" s="275"/>
      <c r="G1" s="275"/>
    </row>
    <row r="2" spans="1:7" ht="12">
      <c r="A2" s="276" t="s">
        <v>191</v>
      </c>
      <c r="B2" s="277"/>
      <c r="C2" s="277"/>
      <c r="D2" s="277"/>
      <c r="E2" s="278"/>
      <c r="F2" s="278"/>
      <c r="G2" s="267" t="s">
        <v>269</v>
      </c>
    </row>
    <row r="3" spans="1:7" ht="12">
      <c r="A3" s="279"/>
      <c r="B3" s="280" t="s">
        <v>170</v>
      </c>
      <c r="C3" s="281" t="s">
        <v>199</v>
      </c>
      <c r="D3" s="282"/>
      <c r="E3" s="282"/>
      <c r="F3" s="282"/>
      <c r="G3" s="282"/>
    </row>
    <row r="4" spans="1:7" ht="12">
      <c r="A4" s="283" t="s">
        <v>7</v>
      </c>
      <c r="B4" s="284"/>
      <c r="C4" s="285" t="s">
        <v>57</v>
      </c>
      <c r="D4" s="286" t="s">
        <v>63</v>
      </c>
      <c r="E4" s="287" t="s">
        <v>64</v>
      </c>
      <c r="F4" s="286" t="s">
        <v>65</v>
      </c>
      <c r="G4" s="287" t="s">
        <v>147</v>
      </c>
    </row>
    <row r="5" spans="1:7" ht="12">
      <c r="A5" s="277"/>
      <c r="B5" s="288"/>
      <c r="C5" s="277"/>
      <c r="D5" s="277"/>
      <c r="E5" s="277"/>
      <c r="F5" s="277"/>
      <c r="G5" s="277"/>
    </row>
    <row r="6" spans="1:7" ht="12">
      <c r="A6" s="278" t="s">
        <v>270</v>
      </c>
      <c r="B6" s="289">
        <v>67</v>
      </c>
      <c r="C6" s="290">
        <v>9</v>
      </c>
      <c r="D6" s="290">
        <v>2</v>
      </c>
      <c r="E6" s="290">
        <v>6</v>
      </c>
      <c r="F6" s="290">
        <v>1</v>
      </c>
      <c r="G6" s="290">
        <v>0</v>
      </c>
    </row>
    <row r="7" spans="1:7" ht="12">
      <c r="A7" s="278" t="s">
        <v>271</v>
      </c>
      <c r="B7" s="289">
        <f aca="true" t="shared" si="0" ref="B7:G7">SUM(B9:B10)</f>
        <v>66</v>
      </c>
      <c r="C7" s="290">
        <f t="shared" si="0"/>
        <v>7</v>
      </c>
      <c r="D7" s="290">
        <f t="shared" si="0"/>
        <v>3</v>
      </c>
      <c r="E7" s="290">
        <f t="shared" si="0"/>
        <v>1</v>
      </c>
      <c r="F7" s="290">
        <f t="shared" si="0"/>
        <v>3</v>
      </c>
      <c r="G7" s="290">
        <f t="shared" si="0"/>
        <v>0</v>
      </c>
    </row>
    <row r="8" spans="1:7" ht="12">
      <c r="A8" s="278"/>
      <c r="B8" s="289"/>
      <c r="C8" s="290"/>
      <c r="D8" s="290"/>
      <c r="E8" s="290"/>
      <c r="F8" s="290"/>
      <c r="G8" s="290"/>
    </row>
    <row r="9" spans="1:7" ht="12">
      <c r="A9" s="291" t="s">
        <v>172</v>
      </c>
      <c r="B9" s="289">
        <v>37</v>
      </c>
      <c r="C9" s="290">
        <f>SUM(D9:G9)</f>
        <v>3</v>
      </c>
      <c r="D9" s="290">
        <v>1</v>
      </c>
      <c r="E9" s="290">
        <v>1</v>
      </c>
      <c r="F9" s="290">
        <v>1</v>
      </c>
      <c r="G9" s="290">
        <v>0</v>
      </c>
    </row>
    <row r="10" spans="1:7" ht="12">
      <c r="A10" s="283" t="s">
        <v>173</v>
      </c>
      <c r="B10" s="330">
        <v>29</v>
      </c>
      <c r="C10" s="292">
        <f>SUM(D10:G10)</f>
        <v>4</v>
      </c>
      <c r="D10" s="331">
        <v>2</v>
      </c>
      <c r="E10" s="331">
        <v>0</v>
      </c>
      <c r="F10" s="331">
        <v>2</v>
      </c>
      <c r="G10" s="331">
        <v>0</v>
      </c>
    </row>
    <row r="11" ht="12">
      <c r="A11" s="278" t="s">
        <v>169</v>
      </c>
    </row>
    <row r="21" spans="1:22" ht="15" customHeight="1">
      <c r="A21" s="227" t="s">
        <v>189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8"/>
      <c r="O21" s="228"/>
      <c r="P21" s="228"/>
      <c r="Q21" s="228"/>
      <c r="R21" s="228"/>
      <c r="S21" s="228"/>
      <c r="T21" s="293"/>
      <c r="U21" s="293"/>
      <c r="V21" s="293"/>
    </row>
    <row r="22" spans="1:28" ht="15" customHeight="1">
      <c r="A22" s="229" t="s">
        <v>201</v>
      </c>
      <c r="B22" s="229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73" t="s">
        <v>202</v>
      </c>
      <c r="O22" s="230"/>
      <c r="P22" s="230"/>
      <c r="Q22" s="230"/>
      <c r="R22" s="73"/>
      <c r="S22" s="230"/>
      <c r="T22" s="230"/>
      <c r="U22" s="230"/>
      <c r="V22" s="230"/>
      <c r="AA22" s="267" t="s">
        <v>203</v>
      </c>
      <c r="AB22" s="239"/>
    </row>
    <row r="23" spans="1:35" ht="15" customHeight="1">
      <c r="A23" s="232"/>
      <c r="B23" s="233" t="s">
        <v>4</v>
      </c>
      <c r="C23" s="234"/>
      <c r="D23" s="234"/>
      <c r="E23" s="234"/>
      <c r="F23" s="234"/>
      <c r="G23" s="234"/>
      <c r="H23" s="245" t="s">
        <v>193</v>
      </c>
      <c r="I23" s="246"/>
      <c r="J23" s="246"/>
      <c r="K23" s="246"/>
      <c r="L23" s="246"/>
      <c r="M23" s="246"/>
      <c r="N23" s="294"/>
      <c r="O23" s="295"/>
      <c r="P23" s="295"/>
      <c r="Q23" s="295"/>
      <c r="R23" s="295"/>
      <c r="S23" s="295"/>
      <c r="T23" s="295"/>
      <c r="U23" s="295"/>
      <c r="V23" s="248" t="s">
        <v>198</v>
      </c>
      <c r="W23" s="249"/>
      <c r="X23" s="249"/>
      <c r="Y23" s="249"/>
      <c r="Z23" s="249"/>
      <c r="AA23" s="249"/>
      <c r="AB23" s="239"/>
      <c r="AC23" s="239"/>
      <c r="AD23" s="239"/>
      <c r="AE23" s="239"/>
      <c r="AF23" s="239"/>
      <c r="AG23" s="239"/>
      <c r="AH23" s="239"/>
      <c r="AI23" s="239"/>
    </row>
    <row r="24" spans="1:35" ht="15" customHeight="1">
      <c r="A24" s="229"/>
      <c r="B24" s="240"/>
      <c r="C24" s="241"/>
      <c r="D24" s="241"/>
      <c r="E24" s="241"/>
      <c r="F24" s="241"/>
      <c r="G24" s="241"/>
      <c r="H24" s="240" t="s">
        <v>57</v>
      </c>
      <c r="I24" s="241"/>
      <c r="J24" s="241"/>
      <c r="K24" s="241"/>
      <c r="L24" s="241"/>
      <c r="M24" s="241"/>
      <c r="N24" s="296" t="s">
        <v>84</v>
      </c>
      <c r="O24" s="297"/>
      <c r="P24" s="297"/>
      <c r="Q24" s="297"/>
      <c r="R24" s="235" t="s">
        <v>85</v>
      </c>
      <c r="S24" s="236"/>
      <c r="T24" s="236"/>
      <c r="U24" s="298"/>
      <c r="V24" s="296" t="s">
        <v>84</v>
      </c>
      <c r="W24" s="297"/>
      <c r="X24" s="297"/>
      <c r="Y24" s="297"/>
      <c r="Z24" s="297"/>
      <c r="AA24" s="297"/>
      <c r="AB24" s="239"/>
      <c r="AC24" s="239"/>
      <c r="AD24" s="239"/>
      <c r="AE24" s="239"/>
      <c r="AF24" s="239"/>
      <c r="AG24" s="239"/>
      <c r="AH24" s="239"/>
      <c r="AI24" s="239"/>
    </row>
    <row r="25" spans="1:35" ht="15" customHeight="1">
      <c r="A25" s="229"/>
      <c r="B25" s="299" t="s">
        <v>143</v>
      </c>
      <c r="C25" s="300"/>
      <c r="D25" s="301"/>
      <c r="E25" s="299" t="s">
        <v>145</v>
      </c>
      <c r="F25" s="300"/>
      <c r="G25" s="302"/>
      <c r="H25" s="299" t="s">
        <v>143</v>
      </c>
      <c r="I25" s="300"/>
      <c r="J25" s="301"/>
      <c r="K25" s="299" t="s">
        <v>145</v>
      </c>
      <c r="L25" s="300"/>
      <c r="M25" s="302"/>
      <c r="N25" s="245" t="s">
        <v>142</v>
      </c>
      <c r="O25" s="246"/>
      <c r="P25" s="245" t="s">
        <v>144</v>
      </c>
      <c r="Q25" s="246"/>
      <c r="R25" s="245" t="s">
        <v>142</v>
      </c>
      <c r="S25" s="246"/>
      <c r="T25" s="245" t="s">
        <v>144</v>
      </c>
      <c r="U25" s="247"/>
      <c r="V25" s="245" t="s">
        <v>142</v>
      </c>
      <c r="W25" s="246"/>
      <c r="X25" s="246"/>
      <c r="Y25" s="245" t="s">
        <v>144</v>
      </c>
      <c r="Z25" s="246"/>
      <c r="AA25" s="246"/>
      <c r="AB25" s="239"/>
      <c r="AC25" s="239"/>
      <c r="AD25" s="239"/>
      <c r="AE25" s="239"/>
      <c r="AF25" s="239"/>
      <c r="AG25" s="239"/>
      <c r="AH25" s="239"/>
      <c r="AI25" s="239"/>
    </row>
    <row r="26" spans="1:193" s="304" customFormat="1" ht="15" customHeight="1">
      <c r="A26" s="250"/>
      <c r="B26" s="254" t="s">
        <v>57</v>
      </c>
      <c r="C26" s="252" t="s">
        <v>2</v>
      </c>
      <c r="D26" s="250" t="s">
        <v>3</v>
      </c>
      <c r="E26" s="254" t="s">
        <v>57</v>
      </c>
      <c r="F26" s="252" t="s">
        <v>2</v>
      </c>
      <c r="G26" s="303" t="s">
        <v>3</v>
      </c>
      <c r="H26" s="254" t="s">
        <v>57</v>
      </c>
      <c r="I26" s="252" t="s">
        <v>2</v>
      </c>
      <c r="J26" s="250" t="s">
        <v>3</v>
      </c>
      <c r="K26" s="254" t="s">
        <v>57</v>
      </c>
      <c r="L26" s="252" t="s">
        <v>2</v>
      </c>
      <c r="M26" s="303" t="s">
        <v>3</v>
      </c>
      <c r="N26" s="254" t="s">
        <v>2</v>
      </c>
      <c r="O26" s="251" t="s">
        <v>3</v>
      </c>
      <c r="P26" s="254" t="s">
        <v>2</v>
      </c>
      <c r="Q26" s="251" t="s">
        <v>3</v>
      </c>
      <c r="R26" s="254" t="s">
        <v>2</v>
      </c>
      <c r="S26" s="252" t="s">
        <v>3</v>
      </c>
      <c r="T26" s="254" t="s">
        <v>2</v>
      </c>
      <c r="U26" s="252" t="s">
        <v>3</v>
      </c>
      <c r="V26" s="254" t="s">
        <v>57</v>
      </c>
      <c r="W26" s="252" t="s">
        <v>2</v>
      </c>
      <c r="X26" s="250" t="s">
        <v>3</v>
      </c>
      <c r="Y26" s="254" t="s">
        <v>57</v>
      </c>
      <c r="Z26" s="252" t="s">
        <v>2</v>
      </c>
      <c r="AA26" s="250" t="s">
        <v>3</v>
      </c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39"/>
      <c r="DV26" s="239"/>
      <c r="DW26" s="239"/>
      <c r="DX26" s="239"/>
      <c r="DY26" s="239"/>
      <c r="DZ26" s="239"/>
      <c r="EA26" s="239"/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39"/>
      <c r="EO26" s="239"/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39"/>
      <c r="FA26" s="239"/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39"/>
      <c r="FM26" s="239"/>
      <c r="FN26" s="239"/>
      <c r="FO26" s="239"/>
      <c r="FP26" s="239"/>
      <c r="FQ26" s="239"/>
      <c r="FR26" s="239"/>
      <c r="FS26" s="239"/>
      <c r="FT26" s="239"/>
      <c r="FU26" s="239"/>
      <c r="FV26" s="239"/>
      <c r="FW26" s="239"/>
      <c r="FX26" s="239"/>
      <c r="FY26" s="239"/>
      <c r="FZ26" s="239"/>
      <c r="GA26" s="239"/>
      <c r="GB26" s="239"/>
      <c r="GC26" s="239"/>
      <c r="GD26" s="239"/>
      <c r="GE26" s="239"/>
      <c r="GF26" s="239"/>
      <c r="GG26" s="239"/>
      <c r="GH26" s="239"/>
      <c r="GI26" s="239"/>
      <c r="GJ26" s="239"/>
      <c r="GK26" s="239"/>
    </row>
    <row r="27" spans="1:27" ht="15" customHeight="1">
      <c r="A27" s="230"/>
      <c r="B27" s="255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9"/>
      <c r="X27" s="239"/>
      <c r="Y27" s="239"/>
      <c r="Z27" s="239"/>
      <c r="AA27" s="239"/>
    </row>
    <row r="28" spans="1:27" ht="15" customHeight="1">
      <c r="A28" s="256" t="s">
        <v>167</v>
      </c>
      <c r="B28" s="332">
        <v>52023</v>
      </c>
      <c r="C28" s="258">
        <v>26619</v>
      </c>
      <c r="D28" s="258">
        <v>25404</v>
      </c>
      <c r="E28" s="258">
        <v>23432</v>
      </c>
      <c r="F28" s="258">
        <v>11862</v>
      </c>
      <c r="G28" s="258">
        <v>11570</v>
      </c>
      <c r="H28" s="258">
        <v>24279</v>
      </c>
      <c r="I28" s="258">
        <v>12513</v>
      </c>
      <c r="J28" s="258">
        <v>11766</v>
      </c>
      <c r="K28" s="258">
        <v>17429</v>
      </c>
      <c r="L28" s="258">
        <v>8725</v>
      </c>
      <c r="M28" s="258">
        <v>8704</v>
      </c>
      <c r="N28" s="258">
        <v>12062</v>
      </c>
      <c r="O28" s="258">
        <v>11446</v>
      </c>
      <c r="P28" s="258">
        <v>8416</v>
      </c>
      <c r="Q28" s="258">
        <v>8450</v>
      </c>
      <c r="R28" s="258">
        <v>451</v>
      </c>
      <c r="S28" s="258">
        <v>320</v>
      </c>
      <c r="T28" s="258">
        <v>309</v>
      </c>
      <c r="U28" s="258">
        <v>254</v>
      </c>
      <c r="V28" s="258">
        <v>27744</v>
      </c>
      <c r="W28" s="230">
        <v>14106</v>
      </c>
      <c r="X28" s="230">
        <v>13638</v>
      </c>
      <c r="Y28" s="230">
        <v>6003</v>
      </c>
      <c r="Z28" s="230">
        <v>3137</v>
      </c>
      <c r="AA28" s="230">
        <v>2866</v>
      </c>
    </row>
    <row r="29" spans="1:27" ht="15" customHeight="1">
      <c r="A29" s="256" t="s">
        <v>208</v>
      </c>
      <c r="B29" s="257">
        <f>SUM(C29:D29)</f>
        <v>49080</v>
      </c>
      <c r="C29" s="258">
        <f>SUM(C32:C42)</f>
        <v>25321</v>
      </c>
      <c r="D29" s="258">
        <f>SUM(D32:D42)</f>
        <v>23759</v>
      </c>
      <c r="E29" s="258">
        <f>SUM(F29:G29)</f>
        <v>22590</v>
      </c>
      <c r="F29" s="258">
        <f>SUM(F32:F42)</f>
        <v>11435</v>
      </c>
      <c r="G29" s="258">
        <f>SUM(G32:G42)</f>
        <v>11155</v>
      </c>
      <c r="H29" s="258">
        <f>SUM(H32:H42)</f>
        <v>22707</v>
      </c>
      <c r="I29" s="258">
        <f aca="true" t="shared" si="1" ref="I29:AA29">SUM(I32:I42)</f>
        <v>11783</v>
      </c>
      <c r="J29" s="258">
        <f t="shared" si="1"/>
        <v>10924</v>
      </c>
      <c r="K29" s="258">
        <f t="shared" si="1"/>
        <v>16711</v>
      </c>
      <c r="L29" s="258">
        <f t="shared" si="1"/>
        <v>8405</v>
      </c>
      <c r="M29" s="258">
        <f t="shared" si="1"/>
        <v>8306</v>
      </c>
      <c r="N29" s="258">
        <f t="shared" si="1"/>
        <v>11335</v>
      </c>
      <c r="O29" s="258">
        <f t="shared" si="1"/>
        <v>10647</v>
      </c>
      <c r="P29" s="258">
        <f t="shared" si="1"/>
        <v>8084</v>
      </c>
      <c r="Q29" s="258">
        <f t="shared" si="1"/>
        <v>8079</v>
      </c>
      <c r="R29" s="258">
        <f t="shared" si="1"/>
        <v>448</v>
      </c>
      <c r="S29" s="258">
        <f t="shared" si="1"/>
        <v>277</v>
      </c>
      <c r="T29" s="258">
        <f t="shared" si="1"/>
        <v>321</v>
      </c>
      <c r="U29" s="258">
        <f t="shared" si="1"/>
        <v>227</v>
      </c>
      <c r="V29" s="258">
        <f t="shared" si="1"/>
        <v>26373</v>
      </c>
      <c r="W29" s="258">
        <f t="shared" si="1"/>
        <v>13538</v>
      </c>
      <c r="X29" s="258">
        <f t="shared" si="1"/>
        <v>12835</v>
      </c>
      <c r="Y29" s="258">
        <f t="shared" si="1"/>
        <v>5879</v>
      </c>
      <c r="Z29" s="258">
        <f t="shared" si="1"/>
        <v>3030</v>
      </c>
      <c r="AA29" s="258">
        <f t="shared" si="1"/>
        <v>2849</v>
      </c>
    </row>
    <row r="30" spans="1:27" ht="15" customHeight="1">
      <c r="A30" s="229"/>
      <c r="B30" s="257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30"/>
      <c r="X30" s="230"/>
      <c r="Y30" s="230"/>
      <c r="Z30" s="230"/>
      <c r="AA30" s="230"/>
    </row>
    <row r="31" spans="1:27" ht="15" customHeight="1">
      <c r="A31" s="230"/>
      <c r="B31" s="255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</row>
    <row r="32" spans="1:27" ht="15" customHeight="1">
      <c r="A32" s="256" t="s">
        <v>121</v>
      </c>
      <c r="B32" s="257">
        <f>SUM(C32:D32)</f>
        <v>39908</v>
      </c>
      <c r="C32" s="258">
        <f>I32+W32</f>
        <v>19259</v>
      </c>
      <c r="D32" s="258">
        <f>J32+X32</f>
        <v>20649</v>
      </c>
      <c r="E32" s="259">
        <f>SUM(F32:G32)</f>
        <v>16216</v>
      </c>
      <c r="F32" s="259">
        <f>L32+Z32</f>
        <v>7438</v>
      </c>
      <c r="G32" s="259">
        <f>M32+AA32</f>
        <v>8778</v>
      </c>
      <c r="H32" s="259">
        <f>SUM(I32:J32)</f>
        <v>15265</v>
      </c>
      <c r="I32" s="259">
        <f>N32+R32</f>
        <v>7088</v>
      </c>
      <c r="J32" s="259">
        <f>O32+S32</f>
        <v>8177</v>
      </c>
      <c r="K32" s="259">
        <f>SUM(L32:M32)</f>
        <v>10886</v>
      </c>
      <c r="L32" s="259">
        <f>P32+T32</f>
        <v>4843</v>
      </c>
      <c r="M32" s="259">
        <f>Q32+U32</f>
        <v>6043</v>
      </c>
      <c r="N32" s="258">
        <v>6779</v>
      </c>
      <c r="O32" s="258">
        <v>7913</v>
      </c>
      <c r="P32" s="258">
        <v>4626</v>
      </c>
      <c r="Q32" s="258">
        <v>5829</v>
      </c>
      <c r="R32" s="258">
        <v>309</v>
      </c>
      <c r="S32" s="258">
        <v>264</v>
      </c>
      <c r="T32" s="258">
        <v>217</v>
      </c>
      <c r="U32" s="259">
        <v>214</v>
      </c>
      <c r="V32" s="259">
        <f>SUM(W32:X32)</f>
        <v>24643</v>
      </c>
      <c r="W32" s="230">
        <v>12171</v>
      </c>
      <c r="X32" s="230">
        <v>12472</v>
      </c>
      <c r="Y32" s="230">
        <f>SUM(Z32:AA32)</f>
        <v>5330</v>
      </c>
      <c r="Z32" s="230">
        <v>2595</v>
      </c>
      <c r="AA32" s="230">
        <v>2735</v>
      </c>
    </row>
    <row r="33" spans="1:27" ht="15" customHeight="1">
      <c r="A33" s="256" t="s">
        <v>122</v>
      </c>
      <c r="B33" s="257">
        <f aca="true" t="shared" si="2" ref="B33:B42">SUM(C33:D33)</f>
        <v>921</v>
      </c>
      <c r="C33" s="258">
        <f aca="true" t="shared" si="3" ref="C33:D42">I33+W33</f>
        <v>602</v>
      </c>
      <c r="D33" s="258">
        <f t="shared" si="3"/>
        <v>319</v>
      </c>
      <c r="E33" s="259">
        <f aca="true" t="shared" si="4" ref="E33:E42">SUM(F33:G33)</f>
        <v>797</v>
      </c>
      <c r="F33" s="259">
        <f aca="true" t="shared" si="5" ref="F33:G42">L33+Z33</f>
        <v>507</v>
      </c>
      <c r="G33" s="259">
        <f t="shared" si="5"/>
        <v>290</v>
      </c>
      <c r="H33" s="259">
        <f aca="true" t="shared" si="6" ref="H33:H42">SUM(I33:J33)</f>
        <v>921</v>
      </c>
      <c r="I33" s="259">
        <f aca="true" t="shared" si="7" ref="I33:J42">N33+R33</f>
        <v>602</v>
      </c>
      <c r="J33" s="259">
        <f t="shared" si="7"/>
        <v>319</v>
      </c>
      <c r="K33" s="259">
        <f aca="true" t="shared" si="8" ref="K33:K42">SUM(L33:M33)</f>
        <v>797</v>
      </c>
      <c r="L33" s="259">
        <f aca="true" t="shared" si="9" ref="L33:M42">P33+T33</f>
        <v>507</v>
      </c>
      <c r="M33" s="259">
        <f t="shared" si="9"/>
        <v>290</v>
      </c>
      <c r="N33" s="258">
        <v>602</v>
      </c>
      <c r="O33" s="258">
        <v>319</v>
      </c>
      <c r="P33" s="258">
        <v>507</v>
      </c>
      <c r="Q33" s="258">
        <v>290</v>
      </c>
      <c r="R33" s="258">
        <v>0</v>
      </c>
      <c r="S33" s="258">
        <v>0</v>
      </c>
      <c r="T33" s="258">
        <v>0</v>
      </c>
      <c r="U33" s="259">
        <v>0</v>
      </c>
      <c r="V33" s="259">
        <f aca="true" t="shared" si="10" ref="V33:V42">SUM(W33:X33)</f>
        <v>0</v>
      </c>
      <c r="W33" s="230">
        <v>0</v>
      </c>
      <c r="X33" s="230">
        <v>0</v>
      </c>
      <c r="Y33" s="230">
        <f aca="true" t="shared" si="11" ref="Y33:Y42">SUM(Z33:AA33)</f>
        <v>0</v>
      </c>
      <c r="Z33" s="230">
        <v>0</v>
      </c>
      <c r="AA33" s="230">
        <v>0</v>
      </c>
    </row>
    <row r="34" spans="1:27" ht="15" customHeight="1">
      <c r="A34" s="256" t="s">
        <v>124</v>
      </c>
      <c r="B34" s="257">
        <f t="shared" si="2"/>
        <v>2860</v>
      </c>
      <c r="C34" s="258">
        <f t="shared" si="3"/>
        <v>2591</v>
      </c>
      <c r="D34" s="258">
        <f t="shared" si="3"/>
        <v>269</v>
      </c>
      <c r="E34" s="259">
        <f t="shared" si="4"/>
        <v>1905</v>
      </c>
      <c r="F34" s="259">
        <f t="shared" si="5"/>
        <v>1692</v>
      </c>
      <c r="G34" s="259">
        <f t="shared" si="5"/>
        <v>213</v>
      </c>
      <c r="H34" s="259">
        <f t="shared" si="6"/>
        <v>2274</v>
      </c>
      <c r="I34" s="259">
        <f t="shared" si="7"/>
        <v>2017</v>
      </c>
      <c r="J34" s="259">
        <f t="shared" si="7"/>
        <v>257</v>
      </c>
      <c r="K34" s="259">
        <f t="shared" si="8"/>
        <v>1743</v>
      </c>
      <c r="L34" s="259">
        <f t="shared" si="9"/>
        <v>1533</v>
      </c>
      <c r="M34" s="259">
        <f t="shared" si="9"/>
        <v>210</v>
      </c>
      <c r="N34" s="258">
        <v>1878</v>
      </c>
      <c r="O34" s="258">
        <v>244</v>
      </c>
      <c r="P34" s="258">
        <v>1429</v>
      </c>
      <c r="Q34" s="258">
        <v>197</v>
      </c>
      <c r="R34" s="258">
        <v>139</v>
      </c>
      <c r="S34" s="258">
        <v>13</v>
      </c>
      <c r="T34" s="258">
        <v>104</v>
      </c>
      <c r="U34" s="259">
        <v>13</v>
      </c>
      <c r="V34" s="259">
        <f t="shared" si="10"/>
        <v>586</v>
      </c>
      <c r="W34" s="230">
        <v>574</v>
      </c>
      <c r="X34" s="230">
        <v>12</v>
      </c>
      <c r="Y34" s="230">
        <f t="shared" si="11"/>
        <v>162</v>
      </c>
      <c r="Z34" s="230">
        <v>159</v>
      </c>
      <c r="AA34" s="230">
        <v>3</v>
      </c>
    </row>
    <row r="35" spans="1:27" ht="15" customHeight="1">
      <c r="A35" s="256" t="s">
        <v>126</v>
      </c>
      <c r="B35" s="257">
        <f t="shared" si="2"/>
        <v>2974</v>
      </c>
      <c r="C35" s="258">
        <f t="shared" si="3"/>
        <v>1746</v>
      </c>
      <c r="D35" s="258">
        <f t="shared" si="3"/>
        <v>1228</v>
      </c>
      <c r="E35" s="259">
        <f t="shared" si="4"/>
        <v>1876</v>
      </c>
      <c r="F35" s="259">
        <f t="shared" si="5"/>
        <v>980</v>
      </c>
      <c r="G35" s="259">
        <f t="shared" si="5"/>
        <v>896</v>
      </c>
      <c r="H35" s="259">
        <f t="shared" si="6"/>
        <v>2055</v>
      </c>
      <c r="I35" s="259">
        <f t="shared" si="7"/>
        <v>1065</v>
      </c>
      <c r="J35" s="259">
        <f t="shared" si="7"/>
        <v>990</v>
      </c>
      <c r="K35" s="259">
        <f t="shared" si="8"/>
        <v>1622</v>
      </c>
      <c r="L35" s="259">
        <f t="shared" si="9"/>
        <v>774</v>
      </c>
      <c r="M35" s="259">
        <f t="shared" si="9"/>
        <v>848</v>
      </c>
      <c r="N35" s="258">
        <v>1065</v>
      </c>
      <c r="O35" s="258">
        <v>990</v>
      </c>
      <c r="P35" s="258">
        <v>774</v>
      </c>
      <c r="Q35" s="258">
        <v>848</v>
      </c>
      <c r="R35" s="258">
        <v>0</v>
      </c>
      <c r="S35" s="258">
        <v>0</v>
      </c>
      <c r="T35" s="258">
        <v>0</v>
      </c>
      <c r="U35" s="259">
        <v>0</v>
      </c>
      <c r="V35" s="259">
        <f t="shared" si="10"/>
        <v>919</v>
      </c>
      <c r="W35" s="230">
        <v>681</v>
      </c>
      <c r="X35" s="230">
        <v>238</v>
      </c>
      <c r="Y35" s="230">
        <f t="shared" si="11"/>
        <v>254</v>
      </c>
      <c r="Z35" s="230">
        <v>206</v>
      </c>
      <c r="AA35" s="230">
        <v>48</v>
      </c>
    </row>
    <row r="36" spans="1:27" ht="15" customHeight="1">
      <c r="A36" s="256" t="s">
        <v>127</v>
      </c>
      <c r="B36" s="257">
        <f t="shared" si="2"/>
        <v>241</v>
      </c>
      <c r="C36" s="258">
        <f t="shared" si="3"/>
        <v>198</v>
      </c>
      <c r="D36" s="258">
        <f t="shared" si="3"/>
        <v>43</v>
      </c>
      <c r="E36" s="259">
        <f t="shared" si="4"/>
        <v>194</v>
      </c>
      <c r="F36" s="259">
        <f t="shared" si="5"/>
        <v>164</v>
      </c>
      <c r="G36" s="259">
        <f t="shared" si="5"/>
        <v>30</v>
      </c>
      <c r="H36" s="259">
        <f t="shared" si="6"/>
        <v>241</v>
      </c>
      <c r="I36" s="259">
        <f t="shared" si="7"/>
        <v>198</v>
      </c>
      <c r="J36" s="259">
        <f t="shared" si="7"/>
        <v>43</v>
      </c>
      <c r="K36" s="259">
        <f t="shared" si="8"/>
        <v>194</v>
      </c>
      <c r="L36" s="259">
        <f t="shared" si="9"/>
        <v>164</v>
      </c>
      <c r="M36" s="259">
        <f t="shared" si="9"/>
        <v>30</v>
      </c>
      <c r="N36" s="258">
        <v>198</v>
      </c>
      <c r="O36" s="258">
        <v>43</v>
      </c>
      <c r="P36" s="258">
        <v>164</v>
      </c>
      <c r="Q36" s="258">
        <v>30</v>
      </c>
      <c r="R36" s="258">
        <v>0</v>
      </c>
      <c r="S36" s="258">
        <v>0</v>
      </c>
      <c r="T36" s="258">
        <v>0</v>
      </c>
      <c r="U36" s="259">
        <v>0</v>
      </c>
      <c r="V36" s="259">
        <f t="shared" si="10"/>
        <v>0</v>
      </c>
      <c r="W36" s="230">
        <v>0</v>
      </c>
      <c r="X36" s="230">
        <v>0</v>
      </c>
      <c r="Y36" s="230">
        <f t="shared" si="11"/>
        <v>0</v>
      </c>
      <c r="Z36" s="230">
        <v>0</v>
      </c>
      <c r="AA36" s="230">
        <v>0</v>
      </c>
    </row>
    <row r="37" spans="1:27" ht="15" customHeight="1">
      <c r="A37" s="256" t="s">
        <v>128</v>
      </c>
      <c r="B37" s="257">
        <f t="shared" si="2"/>
        <v>397</v>
      </c>
      <c r="C37" s="258">
        <f t="shared" si="3"/>
        <v>124</v>
      </c>
      <c r="D37" s="258">
        <f t="shared" si="3"/>
        <v>273</v>
      </c>
      <c r="E37" s="259">
        <f t="shared" si="4"/>
        <v>240</v>
      </c>
      <c r="F37" s="259">
        <f t="shared" si="5"/>
        <v>70</v>
      </c>
      <c r="G37" s="259">
        <f t="shared" si="5"/>
        <v>170</v>
      </c>
      <c r="H37" s="259">
        <f t="shared" si="6"/>
        <v>205</v>
      </c>
      <c r="I37" s="259">
        <f t="shared" si="7"/>
        <v>21</v>
      </c>
      <c r="J37" s="259">
        <f t="shared" si="7"/>
        <v>184</v>
      </c>
      <c r="K37" s="259">
        <f t="shared" si="8"/>
        <v>138</v>
      </c>
      <c r="L37" s="259">
        <f t="shared" si="9"/>
        <v>9</v>
      </c>
      <c r="M37" s="259">
        <f t="shared" si="9"/>
        <v>129</v>
      </c>
      <c r="N37" s="258">
        <v>21</v>
      </c>
      <c r="O37" s="258">
        <v>184</v>
      </c>
      <c r="P37" s="258">
        <v>9</v>
      </c>
      <c r="Q37" s="258">
        <v>129</v>
      </c>
      <c r="R37" s="258">
        <v>0</v>
      </c>
      <c r="S37" s="258">
        <v>0</v>
      </c>
      <c r="T37" s="258">
        <v>0</v>
      </c>
      <c r="U37" s="259">
        <v>0</v>
      </c>
      <c r="V37" s="259">
        <f t="shared" si="10"/>
        <v>192</v>
      </c>
      <c r="W37" s="230">
        <v>103</v>
      </c>
      <c r="X37" s="230">
        <v>89</v>
      </c>
      <c r="Y37" s="230">
        <f t="shared" si="11"/>
        <v>102</v>
      </c>
      <c r="Z37" s="230">
        <v>61</v>
      </c>
      <c r="AA37" s="230">
        <v>41</v>
      </c>
    </row>
    <row r="38" spans="1:27" ht="15" customHeight="1">
      <c r="A38" s="256" t="s">
        <v>130</v>
      </c>
      <c r="B38" s="257">
        <f t="shared" si="2"/>
        <v>47</v>
      </c>
      <c r="C38" s="258">
        <f t="shared" si="3"/>
        <v>0</v>
      </c>
      <c r="D38" s="258">
        <f t="shared" si="3"/>
        <v>47</v>
      </c>
      <c r="E38" s="259">
        <f t="shared" si="4"/>
        <v>40</v>
      </c>
      <c r="F38" s="259">
        <f t="shared" si="5"/>
        <v>0</v>
      </c>
      <c r="G38" s="259">
        <f t="shared" si="5"/>
        <v>40</v>
      </c>
      <c r="H38" s="259">
        <f t="shared" si="6"/>
        <v>47</v>
      </c>
      <c r="I38" s="259">
        <f t="shared" si="7"/>
        <v>0</v>
      </c>
      <c r="J38" s="259">
        <f t="shared" si="7"/>
        <v>47</v>
      </c>
      <c r="K38" s="259">
        <f t="shared" si="8"/>
        <v>40</v>
      </c>
      <c r="L38" s="259">
        <f t="shared" si="9"/>
        <v>0</v>
      </c>
      <c r="M38" s="259">
        <f t="shared" si="9"/>
        <v>40</v>
      </c>
      <c r="N38" s="258">
        <v>0</v>
      </c>
      <c r="O38" s="258">
        <v>47</v>
      </c>
      <c r="P38" s="258">
        <v>0</v>
      </c>
      <c r="Q38" s="258">
        <v>40</v>
      </c>
      <c r="R38" s="258">
        <v>0</v>
      </c>
      <c r="S38" s="258">
        <v>0</v>
      </c>
      <c r="T38" s="258">
        <v>0</v>
      </c>
      <c r="U38" s="259">
        <v>0</v>
      </c>
      <c r="V38" s="259">
        <f t="shared" si="10"/>
        <v>0</v>
      </c>
      <c r="W38" s="230">
        <v>0</v>
      </c>
      <c r="X38" s="230">
        <v>0</v>
      </c>
      <c r="Y38" s="230">
        <f t="shared" si="11"/>
        <v>0</v>
      </c>
      <c r="Z38" s="230">
        <v>0</v>
      </c>
      <c r="AA38" s="230">
        <v>0</v>
      </c>
    </row>
    <row r="39" spans="1:27" ht="15" customHeight="1">
      <c r="A39" s="256" t="s">
        <v>140</v>
      </c>
      <c r="B39" s="257">
        <f t="shared" si="2"/>
        <v>0</v>
      </c>
      <c r="C39" s="258">
        <f t="shared" si="3"/>
        <v>0</v>
      </c>
      <c r="D39" s="258">
        <f t="shared" si="3"/>
        <v>0</v>
      </c>
      <c r="E39" s="259">
        <f t="shared" si="4"/>
        <v>0</v>
      </c>
      <c r="F39" s="259">
        <f t="shared" si="5"/>
        <v>0</v>
      </c>
      <c r="G39" s="259">
        <f t="shared" si="5"/>
        <v>0</v>
      </c>
      <c r="H39" s="259">
        <f t="shared" si="6"/>
        <v>0</v>
      </c>
      <c r="I39" s="259">
        <f t="shared" si="7"/>
        <v>0</v>
      </c>
      <c r="J39" s="259">
        <f t="shared" si="7"/>
        <v>0</v>
      </c>
      <c r="K39" s="259">
        <f t="shared" si="8"/>
        <v>0</v>
      </c>
      <c r="L39" s="259">
        <f t="shared" si="9"/>
        <v>0</v>
      </c>
      <c r="M39" s="259">
        <f t="shared" si="9"/>
        <v>0</v>
      </c>
      <c r="N39" s="258">
        <v>0</v>
      </c>
      <c r="O39" s="258">
        <v>0</v>
      </c>
      <c r="P39" s="258">
        <v>0</v>
      </c>
      <c r="Q39" s="258">
        <v>0</v>
      </c>
      <c r="R39" s="258">
        <v>0</v>
      </c>
      <c r="S39" s="258">
        <v>0</v>
      </c>
      <c r="T39" s="258">
        <v>0</v>
      </c>
      <c r="U39" s="259">
        <v>0</v>
      </c>
      <c r="V39" s="259">
        <f t="shared" si="10"/>
        <v>0</v>
      </c>
      <c r="W39" s="230">
        <v>0</v>
      </c>
      <c r="X39" s="230">
        <v>0</v>
      </c>
      <c r="Y39" s="230">
        <f t="shared" si="11"/>
        <v>0</v>
      </c>
      <c r="Z39" s="230">
        <v>0</v>
      </c>
      <c r="AA39" s="230">
        <v>0</v>
      </c>
    </row>
    <row r="40" spans="1:27" ht="15" customHeight="1">
      <c r="A40" s="256" t="s">
        <v>141</v>
      </c>
      <c r="B40" s="257">
        <f t="shared" si="2"/>
        <v>0</v>
      </c>
      <c r="C40" s="258">
        <f t="shared" si="3"/>
        <v>0</v>
      </c>
      <c r="D40" s="258">
        <f t="shared" si="3"/>
        <v>0</v>
      </c>
      <c r="E40" s="259">
        <f t="shared" si="4"/>
        <v>0</v>
      </c>
      <c r="F40" s="259">
        <f t="shared" si="5"/>
        <v>0</v>
      </c>
      <c r="G40" s="259">
        <f t="shared" si="5"/>
        <v>0</v>
      </c>
      <c r="H40" s="259">
        <f t="shared" si="6"/>
        <v>0</v>
      </c>
      <c r="I40" s="259">
        <f t="shared" si="7"/>
        <v>0</v>
      </c>
      <c r="J40" s="259">
        <f t="shared" si="7"/>
        <v>0</v>
      </c>
      <c r="K40" s="259">
        <f t="shared" si="8"/>
        <v>0</v>
      </c>
      <c r="L40" s="259">
        <f t="shared" si="9"/>
        <v>0</v>
      </c>
      <c r="M40" s="259">
        <f t="shared" si="9"/>
        <v>0</v>
      </c>
      <c r="N40" s="258">
        <v>0</v>
      </c>
      <c r="O40" s="258">
        <v>0</v>
      </c>
      <c r="P40" s="258">
        <v>0</v>
      </c>
      <c r="Q40" s="258">
        <v>0</v>
      </c>
      <c r="R40" s="258">
        <v>0</v>
      </c>
      <c r="S40" s="258">
        <v>0</v>
      </c>
      <c r="T40" s="258">
        <v>0</v>
      </c>
      <c r="U40" s="259">
        <v>0</v>
      </c>
      <c r="V40" s="259">
        <f t="shared" si="10"/>
        <v>0</v>
      </c>
      <c r="W40" s="230">
        <v>0</v>
      </c>
      <c r="X40" s="230">
        <v>0</v>
      </c>
      <c r="Y40" s="230">
        <f t="shared" si="11"/>
        <v>0</v>
      </c>
      <c r="Z40" s="230">
        <v>0</v>
      </c>
      <c r="AA40" s="230">
        <v>0</v>
      </c>
    </row>
    <row r="41" spans="1:27" ht="15" customHeight="1">
      <c r="A41" s="256" t="s">
        <v>1</v>
      </c>
      <c r="B41" s="257">
        <f t="shared" si="2"/>
        <v>748</v>
      </c>
      <c r="C41" s="258">
        <f t="shared" si="3"/>
        <v>371</v>
      </c>
      <c r="D41" s="258">
        <f t="shared" si="3"/>
        <v>377</v>
      </c>
      <c r="E41" s="259">
        <f t="shared" si="4"/>
        <v>515</v>
      </c>
      <c r="F41" s="259">
        <f t="shared" si="5"/>
        <v>243</v>
      </c>
      <c r="G41" s="259">
        <f t="shared" si="5"/>
        <v>272</v>
      </c>
      <c r="H41" s="259">
        <f t="shared" si="6"/>
        <v>715</v>
      </c>
      <c r="I41" s="259">
        <f t="shared" si="7"/>
        <v>362</v>
      </c>
      <c r="J41" s="259">
        <f t="shared" si="7"/>
        <v>353</v>
      </c>
      <c r="K41" s="259">
        <f t="shared" si="8"/>
        <v>484</v>
      </c>
      <c r="L41" s="259">
        <f t="shared" si="9"/>
        <v>234</v>
      </c>
      <c r="M41" s="259">
        <f t="shared" si="9"/>
        <v>250</v>
      </c>
      <c r="N41" s="258">
        <v>362</v>
      </c>
      <c r="O41" s="258">
        <v>353</v>
      </c>
      <c r="P41" s="258">
        <v>234</v>
      </c>
      <c r="Q41" s="258">
        <v>250</v>
      </c>
      <c r="R41" s="258">
        <v>0</v>
      </c>
      <c r="S41" s="258">
        <v>0</v>
      </c>
      <c r="T41" s="258">
        <v>0</v>
      </c>
      <c r="U41" s="259">
        <v>0</v>
      </c>
      <c r="V41" s="259">
        <f t="shared" si="10"/>
        <v>33</v>
      </c>
      <c r="W41" s="230">
        <v>9</v>
      </c>
      <c r="X41" s="230">
        <v>24</v>
      </c>
      <c r="Y41" s="230">
        <f t="shared" si="11"/>
        <v>31</v>
      </c>
      <c r="Z41" s="230">
        <v>9</v>
      </c>
      <c r="AA41" s="230">
        <v>22</v>
      </c>
    </row>
    <row r="42" spans="1:27" ht="15" customHeight="1">
      <c r="A42" s="260" t="s">
        <v>133</v>
      </c>
      <c r="B42" s="261">
        <f t="shared" si="2"/>
        <v>984</v>
      </c>
      <c r="C42" s="263">
        <f t="shared" si="3"/>
        <v>430</v>
      </c>
      <c r="D42" s="263">
        <f t="shared" si="3"/>
        <v>554</v>
      </c>
      <c r="E42" s="262">
        <f t="shared" si="4"/>
        <v>807</v>
      </c>
      <c r="F42" s="262">
        <f t="shared" si="5"/>
        <v>341</v>
      </c>
      <c r="G42" s="262">
        <f t="shared" si="5"/>
        <v>466</v>
      </c>
      <c r="H42" s="262">
        <f t="shared" si="6"/>
        <v>984</v>
      </c>
      <c r="I42" s="262">
        <f t="shared" si="7"/>
        <v>430</v>
      </c>
      <c r="J42" s="262">
        <f t="shared" si="7"/>
        <v>554</v>
      </c>
      <c r="K42" s="262">
        <f t="shared" si="8"/>
        <v>807</v>
      </c>
      <c r="L42" s="262">
        <f t="shared" si="9"/>
        <v>341</v>
      </c>
      <c r="M42" s="262">
        <f t="shared" si="9"/>
        <v>466</v>
      </c>
      <c r="N42" s="263">
        <v>430</v>
      </c>
      <c r="O42" s="263">
        <v>554</v>
      </c>
      <c r="P42" s="263">
        <v>341</v>
      </c>
      <c r="Q42" s="263">
        <v>466</v>
      </c>
      <c r="R42" s="263">
        <v>0</v>
      </c>
      <c r="S42" s="263">
        <v>0</v>
      </c>
      <c r="T42" s="263">
        <v>0</v>
      </c>
      <c r="U42" s="262">
        <v>0</v>
      </c>
      <c r="V42" s="262">
        <f t="shared" si="10"/>
        <v>0</v>
      </c>
      <c r="W42" s="264">
        <v>0</v>
      </c>
      <c r="X42" s="264">
        <v>0</v>
      </c>
      <c r="Y42" s="264">
        <f t="shared" si="11"/>
        <v>0</v>
      </c>
      <c r="Z42" s="264">
        <v>0</v>
      </c>
      <c r="AA42" s="264">
        <v>0</v>
      </c>
    </row>
    <row r="43" spans="1:31" ht="15" customHeight="1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</row>
    <row r="51" spans="14:22" ht="12" hidden="1">
      <c r="N51" s="186" t="s">
        <v>272</v>
      </c>
      <c r="R51" s="186" t="s">
        <v>273</v>
      </c>
      <c r="V51" s="186" t="s">
        <v>274</v>
      </c>
    </row>
    <row r="54" spans="1:18" ht="12">
      <c r="A54" s="275" t="s">
        <v>190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66"/>
      <c r="O54" s="266"/>
      <c r="P54" s="266"/>
      <c r="Q54" s="266"/>
      <c r="R54" s="266"/>
    </row>
    <row r="55" spans="1:18" ht="12">
      <c r="A55" s="229" t="s">
        <v>275</v>
      </c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73" t="s">
        <v>276</v>
      </c>
      <c r="O55" s="277"/>
      <c r="P55" s="277"/>
      <c r="Q55" s="267"/>
      <c r="R55" s="267" t="s">
        <v>0</v>
      </c>
    </row>
    <row r="56" spans="1:18" ht="12">
      <c r="A56" s="305"/>
      <c r="B56" s="306" t="s">
        <v>151</v>
      </c>
      <c r="C56" s="307"/>
      <c r="D56" s="307"/>
      <c r="E56" s="308"/>
      <c r="F56" s="309"/>
      <c r="G56" s="279"/>
      <c r="H56" s="279"/>
      <c r="I56" s="308"/>
      <c r="J56" s="309"/>
      <c r="K56" s="279"/>
      <c r="L56" s="279"/>
      <c r="M56" s="310" t="s">
        <v>152</v>
      </c>
      <c r="N56" s="311" t="s">
        <v>152</v>
      </c>
      <c r="O56" s="312" t="s">
        <v>71</v>
      </c>
      <c r="P56" s="313"/>
      <c r="Q56" s="279"/>
      <c r="R56" s="314"/>
    </row>
    <row r="57" spans="1:18" ht="12">
      <c r="A57" s="315" t="s">
        <v>277</v>
      </c>
      <c r="B57" s="316"/>
      <c r="C57" s="317"/>
      <c r="D57" s="317"/>
      <c r="E57" s="316" t="s">
        <v>153</v>
      </c>
      <c r="F57" s="318"/>
      <c r="G57" s="317" t="s">
        <v>154</v>
      </c>
      <c r="H57" s="317"/>
      <c r="I57" s="316" t="s">
        <v>155</v>
      </c>
      <c r="J57" s="318"/>
      <c r="K57" s="317" t="s">
        <v>156</v>
      </c>
      <c r="L57" s="317"/>
      <c r="M57" s="319" t="s">
        <v>5</v>
      </c>
      <c r="N57" s="320" t="s">
        <v>6</v>
      </c>
      <c r="O57" s="321"/>
      <c r="P57" s="322"/>
      <c r="Q57" s="317" t="s">
        <v>157</v>
      </c>
      <c r="R57" s="317"/>
    </row>
    <row r="58" spans="1:19" ht="12">
      <c r="A58" s="323"/>
      <c r="B58" s="324" t="s">
        <v>151</v>
      </c>
      <c r="C58" s="325" t="s">
        <v>2</v>
      </c>
      <c r="D58" s="320" t="s">
        <v>3</v>
      </c>
      <c r="E58" s="324" t="s">
        <v>2</v>
      </c>
      <c r="F58" s="325" t="s">
        <v>3</v>
      </c>
      <c r="G58" s="320" t="s">
        <v>2</v>
      </c>
      <c r="H58" s="325" t="s">
        <v>3</v>
      </c>
      <c r="I58" s="324" t="s">
        <v>2</v>
      </c>
      <c r="J58" s="325" t="s">
        <v>3</v>
      </c>
      <c r="K58" s="320" t="s">
        <v>2</v>
      </c>
      <c r="L58" s="325" t="s">
        <v>3</v>
      </c>
      <c r="M58" s="319" t="s">
        <v>3</v>
      </c>
      <c r="N58" s="320" t="s">
        <v>3</v>
      </c>
      <c r="O58" s="324" t="s">
        <v>2</v>
      </c>
      <c r="P58" s="325" t="s">
        <v>3</v>
      </c>
      <c r="Q58" s="320" t="s">
        <v>2</v>
      </c>
      <c r="R58" s="326" t="s">
        <v>3</v>
      </c>
      <c r="S58" s="239"/>
    </row>
    <row r="59" spans="1:18" ht="12">
      <c r="A59" s="327"/>
      <c r="B59" s="288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</row>
    <row r="60" spans="1:18" ht="12">
      <c r="A60" s="328" t="s">
        <v>171</v>
      </c>
      <c r="B60" s="289">
        <v>1091</v>
      </c>
      <c r="C60" s="290">
        <v>558</v>
      </c>
      <c r="D60" s="290">
        <v>533</v>
      </c>
      <c r="E60" s="290">
        <v>2</v>
      </c>
      <c r="F60" s="290">
        <v>0</v>
      </c>
      <c r="G60" s="290">
        <v>2</v>
      </c>
      <c r="H60" s="290">
        <v>1</v>
      </c>
      <c r="I60" s="290">
        <v>62</v>
      </c>
      <c r="J60" s="290">
        <v>39</v>
      </c>
      <c r="K60" s="290">
        <v>0</v>
      </c>
      <c r="L60" s="290">
        <v>0</v>
      </c>
      <c r="M60" s="290">
        <v>9</v>
      </c>
      <c r="N60" s="290">
        <v>0</v>
      </c>
      <c r="O60" s="290">
        <v>0</v>
      </c>
      <c r="P60" s="290">
        <v>0</v>
      </c>
      <c r="Q60" s="290">
        <v>492</v>
      </c>
      <c r="R60" s="290">
        <v>484</v>
      </c>
    </row>
    <row r="61" spans="1:18" ht="12">
      <c r="A61" s="328" t="s">
        <v>209</v>
      </c>
      <c r="B61" s="289">
        <f aca="true" t="shared" si="12" ref="B61:R61">SUM(B63:B64)</f>
        <v>1072</v>
      </c>
      <c r="C61" s="290">
        <f t="shared" si="12"/>
        <v>552</v>
      </c>
      <c r="D61" s="290">
        <f t="shared" si="12"/>
        <v>520</v>
      </c>
      <c r="E61" s="290">
        <f t="shared" si="12"/>
        <v>2</v>
      </c>
      <c r="F61" s="290">
        <f t="shared" si="12"/>
        <v>0</v>
      </c>
      <c r="G61" s="290">
        <f t="shared" si="12"/>
        <v>2</v>
      </c>
      <c r="H61" s="290">
        <f t="shared" si="12"/>
        <v>1</v>
      </c>
      <c r="I61" s="290">
        <f t="shared" si="12"/>
        <v>63</v>
      </c>
      <c r="J61" s="290">
        <f t="shared" si="12"/>
        <v>33</v>
      </c>
      <c r="K61" s="290">
        <f t="shared" si="12"/>
        <v>0</v>
      </c>
      <c r="L61" s="290">
        <f t="shared" si="12"/>
        <v>0</v>
      </c>
      <c r="M61" s="290">
        <f t="shared" si="12"/>
        <v>7</v>
      </c>
      <c r="N61" s="290">
        <f t="shared" si="12"/>
        <v>0</v>
      </c>
      <c r="O61" s="290">
        <f t="shared" si="12"/>
        <v>0</v>
      </c>
      <c r="P61" s="290">
        <f t="shared" si="12"/>
        <v>0</v>
      </c>
      <c r="Q61" s="290">
        <f t="shared" si="12"/>
        <v>485</v>
      </c>
      <c r="R61" s="290">
        <f t="shared" si="12"/>
        <v>479</v>
      </c>
    </row>
    <row r="62" spans="1:18" ht="12">
      <c r="A62" s="327"/>
      <c r="B62" s="329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</row>
    <row r="63" spans="1:18" ht="12">
      <c r="A63" s="291" t="s">
        <v>172</v>
      </c>
      <c r="B63" s="289">
        <f>SUM(C63:D63)</f>
        <v>502</v>
      </c>
      <c r="C63" s="290">
        <f>E63+G63+I63+K63+O63+Q63</f>
        <v>265</v>
      </c>
      <c r="D63" s="290">
        <f>F63+H63+J63+L63+M63+N63+P63+R63</f>
        <v>237</v>
      </c>
      <c r="E63" s="274">
        <v>1</v>
      </c>
      <c r="F63" s="274">
        <v>0</v>
      </c>
      <c r="G63" s="274">
        <v>1</v>
      </c>
      <c r="H63" s="274">
        <v>0</v>
      </c>
      <c r="I63" s="274">
        <v>26</v>
      </c>
      <c r="J63" s="274">
        <v>6</v>
      </c>
      <c r="K63" s="274">
        <v>0</v>
      </c>
      <c r="L63" s="274">
        <v>0</v>
      </c>
      <c r="M63" s="274">
        <v>5</v>
      </c>
      <c r="N63" s="274">
        <v>0</v>
      </c>
      <c r="O63" s="274">
        <v>0</v>
      </c>
      <c r="P63" s="274">
        <v>0</v>
      </c>
      <c r="Q63" s="274">
        <v>237</v>
      </c>
      <c r="R63" s="274">
        <v>226</v>
      </c>
    </row>
    <row r="64" spans="1:18" ht="12">
      <c r="A64" s="283" t="s">
        <v>173</v>
      </c>
      <c r="B64" s="330">
        <f>SUM(C64:D64)</f>
        <v>570</v>
      </c>
      <c r="C64" s="292">
        <f>E64+G64+I64+K64+O64+Q64</f>
        <v>287</v>
      </c>
      <c r="D64" s="292">
        <f>F64+H64+J64+L64+M64+N64+P64+R64</f>
        <v>283</v>
      </c>
      <c r="E64" s="331">
        <v>1</v>
      </c>
      <c r="F64" s="331">
        <v>0</v>
      </c>
      <c r="G64" s="331">
        <v>1</v>
      </c>
      <c r="H64" s="331">
        <v>1</v>
      </c>
      <c r="I64" s="331">
        <v>37</v>
      </c>
      <c r="J64" s="331">
        <v>27</v>
      </c>
      <c r="K64" s="331">
        <v>0</v>
      </c>
      <c r="L64" s="331">
        <v>0</v>
      </c>
      <c r="M64" s="331">
        <v>2</v>
      </c>
      <c r="N64" s="331">
        <v>0</v>
      </c>
      <c r="O64" s="331">
        <v>0</v>
      </c>
      <c r="P64" s="331">
        <v>0</v>
      </c>
      <c r="Q64" s="331">
        <v>248</v>
      </c>
      <c r="R64" s="331">
        <v>253</v>
      </c>
    </row>
  </sheetData>
  <mergeCells count="29">
    <mergeCell ref="K25:M25"/>
    <mergeCell ref="B56:D57"/>
    <mergeCell ref="O56:P57"/>
    <mergeCell ref="E57:F57"/>
    <mergeCell ref="G57:H57"/>
    <mergeCell ref="I57:J57"/>
    <mergeCell ref="K57:L57"/>
    <mergeCell ref="Q57:R57"/>
    <mergeCell ref="A54:M54"/>
    <mergeCell ref="A1:G1"/>
    <mergeCell ref="B3:B4"/>
    <mergeCell ref="C3:G3"/>
    <mergeCell ref="B23:G24"/>
    <mergeCell ref="H24:M24"/>
    <mergeCell ref="B25:D25"/>
    <mergeCell ref="E25:G25"/>
    <mergeCell ref="H25:J25"/>
    <mergeCell ref="V23:AA23"/>
    <mergeCell ref="A21:M21"/>
    <mergeCell ref="N24:Q24"/>
    <mergeCell ref="R24:U24"/>
    <mergeCell ref="H23:M23"/>
    <mergeCell ref="V25:X25"/>
    <mergeCell ref="Y25:AA25"/>
    <mergeCell ref="V24:AA24"/>
    <mergeCell ref="N25:O25"/>
    <mergeCell ref="P25:Q25"/>
    <mergeCell ref="R25:S25"/>
    <mergeCell ref="T25:U2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1"/>
  <colBreaks count="1" manualBreakCount="1">
    <brk id="13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82"/>
  <sheetViews>
    <sheetView showGridLines="0" workbookViewId="0" topLeftCell="V1">
      <selection activeCell="AF12" sqref="AF12:AK13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17" width="7.58203125" style="1" customWidth="1"/>
    <col min="18" max="24" width="5.58203125" style="1" customWidth="1"/>
    <col min="25" max="29" width="7.58203125" style="1" customWidth="1"/>
    <col min="30" max="30" width="8.75" style="1" customWidth="1"/>
    <col min="31" max="31" width="1.328125" style="1" customWidth="1"/>
    <col min="32" max="16384" width="8.75" style="1" customWidth="1"/>
  </cols>
  <sheetData>
    <row r="1" spans="1:29" ht="16.5" customHeight="1">
      <c r="A1" s="144" t="s">
        <v>179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69"/>
      <c r="P1" s="69"/>
      <c r="Q1" s="69"/>
      <c r="R1" s="69"/>
      <c r="S1" s="69"/>
      <c r="T1" s="69"/>
      <c r="U1" s="69"/>
      <c r="V1" s="69"/>
      <c r="W1" s="70" t="s">
        <v>210</v>
      </c>
      <c r="X1" s="69"/>
      <c r="Y1" s="69"/>
      <c r="Z1" s="69"/>
      <c r="AA1" s="69"/>
      <c r="AB1" s="69"/>
      <c r="AC1" s="69"/>
    </row>
    <row r="2" spans="1:29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69"/>
      <c r="Q2" s="69"/>
      <c r="R2" s="69"/>
      <c r="S2" s="69"/>
      <c r="T2" s="69"/>
      <c r="U2" s="69"/>
      <c r="V2" s="69"/>
      <c r="W2" s="70"/>
      <c r="X2" s="69"/>
      <c r="Y2" s="69"/>
      <c r="Z2" s="69"/>
      <c r="AA2" s="69"/>
      <c r="AB2" s="69"/>
      <c r="AC2" s="69"/>
    </row>
    <row r="3" spans="1:31" ht="16.5" customHeight="1">
      <c r="A3" s="70" t="s">
        <v>138</v>
      </c>
      <c r="C3" s="156"/>
      <c r="D3" s="156"/>
      <c r="E3" s="156"/>
      <c r="F3" s="71"/>
      <c r="G3" s="71"/>
      <c r="H3" s="71"/>
      <c r="I3" s="71"/>
      <c r="J3" s="71"/>
      <c r="K3" s="71"/>
      <c r="L3" s="71"/>
      <c r="M3" s="72"/>
      <c r="N3" s="71"/>
      <c r="O3" s="71" t="s">
        <v>137</v>
      </c>
      <c r="P3" s="71"/>
      <c r="Q3" s="71"/>
      <c r="R3" s="71"/>
      <c r="S3" s="71"/>
      <c r="T3" s="71"/>
      <c r="U3" s="71"/>
      <c r="V3" s="71"/>
      <c r="W3" s="72"/>
      <c r="X3" s="71"/>
      <c r="Y3" s="73"/>
      <c r="Z3" s="73"/>
      <c r="AA3" s="73"/>
      <c r="AB3" s="73"/>
      <c r="AC3" s="73"/>
      <c r="AD3" s="2"/>
      <c r="AE3" s="74" t="s">
        <v>0</v>
      </c>
    </row>
    <row r="4" spans="1:31" ht="16.5" customHeight="1">
      <c r="A4" s="75"/>
      <c r="B4" s="76" t="s">
        <v>88</v>
      </c>
      <c r="C4" s="130" t="s">
        <v>176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2"/>
      <c r="Y4" s="130" t="s">
        <v>178</v>
      </c>
      <c r="Z4" s="131"/>
      <c r="AA4" s="131"/>
      <c r="AB4" s="131"/>
      <c r="AC4" s="132"/>
      <c r="AD4" s="77" t="s">
        <v>66</v>
      </c>
      <c r="AE4" s="75"/>
    </row>
    <row r="5" spans="1:31" ht="16.5" customHeight="1">
      <c r="A5" s="2"/>
      <c r="B5" s="78"/>
      <c r="C5" s="79"/>
      <c r="D5" s="80" t="s">
        <v>4</v>
      </c>
      <c r="E5" s="71"/>
      <c r="F5" s="130" t="s">
        <v>168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  <c r="U5" s="136" t="s">
        <v>135</v>
      </c>
      <c r="V5" s="137"/>
      <c r="W5" s="138"/>
      <c r="X5" s="128" t="s">
        <v>136</v>
      </c>
      <c r="Y5" s="147" t="s">
        <v>177</v>
      </c>
      <c r="Z5" s="148" t="s">
        <v>143</v>
      </c>
      <c r="AA5" s="149"/>
      <c r="AB5" s="148" t="s">
        <v>145</v>
      </c>
      <c r="AC5" s="149"/>
      <c r="AD5" s="81"/>
      <c r="AE5" s="2"/>
    </row>
    <row r="6" spans="1:31" ht="16.5" customHeight="1">
      <c r="A6" s="2"/>
      <c r="B6" s="82" t="s">
        <v>231</v>
      </c>
      <c r="C6" s="81"/>
      <c r="D6" s="81"/>
      <c r="E6" s="81"/>
      <c r="F6" s="133" t="s">
        <v>57</v>
      </c>
      <c r="G6" s="134"/>
      <c r="H6" s="135"/>
      <c r="I6" s="133" t="s">
        <v>13</v>
      </c>
      <c r="J6" s="134"/>
      <c r="K6" s="135"/>
      <c r="L6" s="133" t="s">
        <v>14</v>
      </c>
      <c r="M6" s="134"/>
      <c r="N6" s="135"/>
      <c r="O6" s="133" t="s">
        <v>15</v>
      </c>
      <c r="P6" s="134"/>
      <c r="Q6" s="135"/>
      <c r="R6" s="133" t="s">
        <v>134</v>
      </c>
      <c r="S6" s="134"/>
      <c r="T6" s="135"/>
      <c r="U6" s="139"/>
      <c r="V6" s="140"/>
      <c r="W6" s="141"/>
      <c r="X6" s="128"/>
      <c r="Y6" s="128"/>
      <c r="Z6" s="150"/>
      <c r="AA6" s="151"/>
      <c r="AB6" s="150"/>
      <c r="AC6" s="151"/>
      <c r="AD6" s="85" t="s">
        <v>200</v>
      </c>
      <c r="AE6" s="2"/>
    </row>
    <row r="7" spans="1:31" ht="16.5" customHeight="1">
      <c r="A7" s="72"/>
      <c r="B7" s="86" t="s">
        <v>232</v>
      </c>
      <c r="C7" s="87" t="s">
        <v>4</v>
      </c>
      <c r="D7" s="87" t="s">
        <v>2</v>
      </c>
      <c r="E7" s="87" t="s">
        <v>3</v>
      </c>
      <c r="F7" s="87" t="s">
        <v>4</v>
      </c>
      <c r="G7" s="87" t="s">
        <v>2</v>
      </c>
      <c r="H7" s="87" t="s">
        <v>3</v>
      </c>
      <c r="I7" s="87" t="s">
        <v>4</v>
      </c>
      <c r="J7" s="87" t="s">
        <v>2</v>
      </c>
      <c r="K7" s="87" t="s">
        <v>3</v>
      </c>
      <c r="L7" s="88" t="s">
        <v>4</v>
      </c>
      <c r="M7" s="80" t="s">
        <v>2</v>
      </c>
      <c r="N7" s="88" t="s">
        <v>3</v>
      </c>
      <c r="O7" s="87" t="s">
        <v>4</v>
      </c>
      <c r="P7" s="87" t="s">
        <v>2</v>
      </c>
      <c r="Q7" s="87" t="s">
        <v>3</v>
      </c>
      <c r="R7" s="87" t="s">
        <v>4</v>
      </c>
      <c r="S7" s="87" t="s">
        <v>2</v>
      </c>
      <c r="T7" s="87" t="s">
        <v>3</v>
      </c>
      <c r="U7" s="87" t="s">
        <v>4</v>
      </c>
      <c r="V7" s="87" t="s">
        <v>2</v>
      </c>
      <c r="W7" s="87" t="s">
        <v>3</v>
      </c>
      <c r="X7" s="129"/>
      <c r="Y7" s="129"/>
      <c r="Z7" s="87" t="s">
        <v>2</v>
      </c>
      <c r="AA7" s="87" t="s">
        <v>3</v>
      </c>
      <c r="AB7" s="87" t="s">
        <v>2</v>
      </c>
      <c r="AC7" s="87" t="s">
        <v>3</v>
      </c>
      <c r="AD7" s="89"/>
      <c r="AE7" s="72"/>
    </row>
    <row r="8" spans="1:31" ht="16.5" customHeight="1">
      <c r="A8" s="2"/>
      <c r="B8" s="78"/>
      <c r="C8" s="81"/>
      <c r="D8" s="157"/>
      <c r="E8" s="157"/>
      <c r="F8" s="73"/>
      <c r="G8" s="157"/>
      <c r="H8" s="157"/>
      <c r="I8" s="73"/>
      <c r="J8" s="157"/>
      <c r="K8" s="157"/>
      <c r="L8" s="73"/>
      <c r="M8" s="157"/>
      <c r="N8" s="157"/>
      <c r="O8" s="73"/>
      <c r="P8" s="157"/>
      <c r="Q8" s="157"/>
      <c r="R8" s="73"/>
      <c r="S8" s="157"/>
      <c r="T8" s="157"/>
      <c r="U8" s="157"/>
      <c r="V8" s="73"/>
      <c r="W8" s="157"/>
      <c r="X8" s="157"/>
      <c r="Y8" s="157"/>
      <c r="Z8" s="157"/>
      <c r="AA8" s="157"/>
      <c r="AB8" s="157"/>
      <c r="AC8" s="157"/>
      <c r="AD8" s="90"/>
      <c r="AE8" s="91"/>
    </row>
    <row r="9" spans="1:31" ht="16.5" customHeight="1">
      <c r="A9" s="3"/>
      <c r="B9" s="158" t="s">
        <v>233</v>
      </c>
      <c r="C9" s="159">
        <v>71777</v>
      </c>
      <c r="D9" s="100">
        <v>36319</v>
      </c>
      <c r="E9" s="100">
        <v>35458</v>
      </c>
      <c r="F9" s="100">
        <v>71696</v>
      </c>
      <c r="G9" s="100">
        <v>36281</v>
      </c>
      <c r="H9" s="100">
        <v>35415</v>
      </c>
      <c r="I9" s="100">
        <v>23531</v>
      </c>
      <c r="J9" s="100">
        <v>11902</v>
      </c>
      <c r="K9" s="100">
        <v>11629</v>
      </c>
      <c r="L9" s="100">
        <v>23919</v>
      </c>
      <c r="M9" s="100">
        <v>12148</v>
      </c>
      <c r="N9" s="100">
        <v>11771</v>
      </c>
      <c r="O9" s="100">
        <v>23909</v>
      </c>
      <c r="P9" s="100">
        <v>11997</v>
      </c>
      <c r="Q9" s="100">
        <v>11912</v>
      </c>
      <c r="R9" s="100">
        <v>337</v>
      </c>
      <c r="S9" s="100">
        <v>234</v>
      </c>
      <c r="T9" s="100">
        <v>103</v>
      </c>
      <c r="U9" s="100">
        <v>81</v>
      </c>
      <c r="V9" s="100">
        <v>38</v>
      </c>
      <c r="W9" s="100">
        <v>43</v>
      </c>
      <c r="X9" s="100">
        <v>0</v>
      </c>
      <c r="Y9" s="100">
        <v>25730</v>
      </c>
      <c r="Z9" s="100">
        <v>26619</v>
      </c>
      <c r="AA9" s="100">
        <v>25404</v>
      </c>
      <c r="AB9" s="100">
        <v>11862</v>
      </c>
      <c r="AC9" s="100">
        <v>11570</v>
      </c>
      <c r="AD9" s="49" t="s">
        <v>234</v>
      </c>
      <c r="AE9" s="20"/>
    </row>
    <row r="10" spans="1:31" s="94" customFormat="1" ht="16.5" customHeight="1">
      <c r="A10" s="160"/>
      <c r="B10" s="161" t="s">
        <v>235</v>
      </c>
      <c r="C10" s="92">
        <f>C15+C34+C37+C42+C44+C47+C51+C56+C59+C62+C64</f>
        <v>69137</v>
      </c>
      <c r="D10" s="93">
        <f>D15+D34+D37+D42+D44+D47+D51+D56+D59+D62+D64</f>
        <v>35040</v>
      </c>
      <c r="E10" s="93">
        <f aca="true" t="shared" si="0" ref="E10:AC10">E15+E34+E37+E42+E44+E47+E51+E56+E59+E62+E64</f>
        <v>34097</v>
      </c>
      <c r="F10" s="93">
        <f t="shared" si="0"/>
        <v>69040</v>
      </c>
      <c r="G10" s="93">
        <f t="shared" si="0"/>
        <v>35017</v>
      </c>
      <c r="H10" s="93">
        <f t="shared" si="0"/>
        <v>34023</v>
      </c>
      <c r="I10" s="93">
        <f>I15+I34+I37+I42+I44+I47+I51+I56+I59+I62+I64</f>
        <v>22713</v>
      </c>
      <c r="J10" s="93">
        <f>J15+J34+J37+J42+J44+J47+J51+J56+J59+J62+J64</f>
        <v>11504</v>
      </c>
      <c r="K10" s="93">
        <f t="shared" si="0"/>
        <v>11209</v>
      </c>
      <c r="L10" s="93">
        <f t="shared" si="0"/>
        <v>22771</v>
      </c>
      <c r="M10" s="93">
        <f t="shared" si="0"/>
        <v>11494</v>
      </c>
      <c r="N10" s="93">
        <f t="shared" si="0"/>
        <v>11277</v>
      </c>
      <c r="O10" s="93">
        <f t="shared" si="0"/>
        <v>23241</v>
      </c>
      <c r="P10" s="93">
        <f t="shared" si="0"/>
        <v>11797</v>
      </c>
      <c r="Q10" s="93">
        <f t="shared" si="0"/>
        <v>11444</v>
      </c>
      <c r="R10" s="93">
        <f t="shared" si="0"/>
        <v>315</v>
      </c>
      <c r="S10" s="93">
        <f t="shared" si="0"/>
        <v>222</v>
      </c>
      <c r="T10" s="93">
        <f t="shared" si="0"/>
        <v>93</v>
      </c>
      <c r="U10" s="93">
        <f t="shared" si="0"/>
        <v>97</v>
      </c>
      <c r="V10" s="93">
        <v>6</v>
      </c>
      <c r="W10" s="93">
        <f t="shared" si="0"/>
        <v>74</v>
      </c>
      <c r="X10" s="93">
        <f t="shared" si="0"/>
        <v>0</v>
      </c>
      <c r="Y10" s="93">
        <f t="shared" si="0"/>
        <v>25210</v>
      </c>
      <c r="Z10" s="93">
        <f t="shared" si="0"/>
        <v>25321</v>
      </c>
      <c r="AA10" s="93">
        <f t="shared" si="0"/>
        <v>23759</v>
      </c>
      <c r="AB10" s="93">
        <f t="shared" si="0"/>
        <v>11435</v>
      </c>
      <c r="AC10" s="93">
        <f t="shared" si="0"/>
        <v>11155</v>
      </c>
      <c r="AD10" s="41" t="s">
        <v>236</v>
      </c>
      <c r="AE10" s="42"/>
    </row>
    <row r="11" spans="1:31" ht="16.5" customHeight="1">
      <c r="A11" s="2"/>
      <c r="B11" s="78"/>
      <c r="C11" s="95">
        <f aca="true" t="shared" si="1" ref="C11:X11">IF(C10=SUM(C12:C13),"","no")</f>
      </c>
      <c r="D11" s="96">
        <f t="shared" si="1"/>
      </c>
      <c r="E11" s="96">
        <f t="shared" si="1"/>
      </c>
      <c r="F11" s="96">
        <f t="shared" si="1"/>
      </c>
      <c r="G11" s="96">
        <f t="shared" si="1"/>
      </c>
      <c r="H11" s="96">
        <f t="shared" si="1"/>
      </c>
      <c r="I11" s="96">
        <f t="shared" si="1"/>
      </c>
      <c r="J11" s="96">
        <f t="shared" si="1"/>
      </c>
      <c r="K11" s="96">
        <f t="shared" si="1"/>
      </c>
      <c r="L11" s="96">
        <f t="shared" si="1"/>
      </c>
      <c r="M11" s="96">
        <f t="shared" si="1"/>
      </c>
      <c r="N11" s="96">
        <f t="shared" si="1"/>
      </c>
      <c r="O11" s="96">
        <f t="shared" si="1"/>
      </c>
      <c r="P11" s="96">
        <f t="shared" si="1"/>
      </c>
      <c r="Q11" s="96">
        <f t="shared" si="1"/>
      </c>
      <c r="R11" s="96">
        <f t="shared" si="1"/>
      </c>
      <c r="S11" s="96">
        <f t="shared" si="1"/>
      </c>
      <c r="T11" s="96">
        <f t="shared" si="1"/>
      </c>
      <c r="U11" s="96">
        <f t="shared" si="1"/>
      </c>
      <c r="V11" s="96" t="str">
        <f t="shared" si="1"/>
        <v>no</v>
      </c>
      <c r="W11" s="96">
        <f t="shared" si="1"/>
      </c>
      <c r="X11" s="96">
        <f t="shared" si="1"/>
      </c>
      <c r="Y11" s="96">
        <f>IF(Y10=SUM(Y12:Y13),"","no")</f>
      </c>
      <c r="Z11" s="96">
        <f>IF(Z10=SUM(Z12:Z13),"","no")</f>
      </c>
      <c r="AA11" s="96">
        <f>IF(AA10=SUM(AA12:AA13),"","no")</f>
      </c>
      <c r="AB11" s="96">
        <f>IF(AB10=SUM(AB12:AB13),"","no")</f>
      </c>
      <c r="AC11" s="96">
        <f>IF(AC10=SUM(AC12:AC13),"","no")</f>
      </c>
      <c r="AD11" s="50"/>
      <c r="AE11" s="20"/>
    </row>
    <row r="12" spans="1:31" ht="16.5" customHeight="1">
      <c r="A12" s="2"/>
      <c r="B12" s="97" t="s">
        <v>16</v>
      </c>
      <c r="C12" s="98">
        <f>D12+E12</f>
        <v>51577</v>
      </c>
      <c r="D12" s="99">
        <f>G12+V12+X12</f>
        <v>25953</v>
      </c>
      <c r="E12" s="99">
        <f>H12+W12</f>
        <v>25624</v>
      </c>
      <c r="F12" s="99">
        <f>G12+H12</f>
        <v>51480</v>
      </c>
      <c r="G12" s="100">
        <f>J12+M12+P12+S12</f>
        <v>25930</v>
      </c>
      <c r="H12" s="100">
        <f>K12+N12+Q12+T12</f>
        <v>25550</v>
      </c>
      <c r="I12" s="99">
        <f>J12+K12</f>
        <v>16806</v>
      </c>
      <c r="J12" s="100">
        <v>8455</v>
      </c>
      <c r="K12" s="100">
        <v>8351</v>
      </c>
      <c r="L12" s="99">
        <f>M12+N12</f>
        <v>17048</v>
      </c>
      <c r="M12" s="100">
        <v>8515</v>
      </c>
      <c r="N12" s="100">
        <v>8533</v>
      </c>
      <c r="O12" s="99">
        <f>P12+Q12</f>
        <v>17311</v>
      </c>
      <c r="P12" s="100">
        <v>8738</v>
      </c>
      <c r="Q12" s="100">
        <v>8573</v>
      </c>
      <c r="R12" s="99">
        <f>S12+T12</f>
        <v>315</v>
      </c>
      <c r="S12" s="100">
        <v>222</v>
      </c>
      <c r="T12" s="100">
        <v>93</v>
      </c>
      <c r="U12" s="100">
        <f>SUM(V12:W12)</f>
        <v>97</v>
      </c>
      <c r="V12" s="99">
        <v>23</v>
      </c>
      <c r="W12" s="100">
        <v>74</v>
      </c>
      <c r="X12" s="100">
        <v>0</v>
      </c>
      <c r="Y12" s="100">
        <v>17720</v>
      </c>
      <c r="Z12" s="100">
        <v>11783</v>
      </c>
      <c r="AA12" s="100">
        <v>10924</v>
      </c>
      <c r="AB12" s="100">
        <v>8405</v>
      </c>
      <c r="AC12" s="100">
        <v>8306</v>
      </c>
      <c r="AD12" s="32" t="s">
        <v>17</v>
      </c>
      <c r="AE12" s="20"/>
    </row>
    <row r="13" spans="1:31" ht="16.5" customHeight="1">
      <c r="A13" s="2"/>
      <c r="B13" s="97" t="s">
        <v>12</v>
      </c>
      <c r="C13" s="98">
        <f>D13+E13</f>
        <v>17560</v>
      </c>
      <c r="D13" s="99">
        <f>G13+V13+X13</f>
        <v>9087</v>
      </c>
      <c r="E13" s="99">
        <f>H13+W13</f>
        <v>8473</v>
      </c>
      <c r="F13" s="99">
        <f>G13+H13</f>
        <v>17560</v>
      </c>
      <c r="G13" s="100">
        <f>J13+M13+P13+S13</f>
        <v>9087</v>
      </c>
      <c r="H13" s="100">
        <f>K13+N13+Q13+T13</f>
        <v>8473</v>
      </c>
      <c r="I13" s="99">
        <f>J13+K13</f>
        <v>5907</v>
      </c>
      <c r="J13" s="100">
        <v>3049</v>
      </c>
      <c r="K13" s="100">
        <v>2858</v>
      </c>
      <c r="L13" s="99">
        <f>M13+N13</f>
        <v>5723</v>
      </c>
      <c r="M13" s="100">
        <v>2979</v>
      </c>
      <c r="N13" s="100">
        <v>2744</v>
      </c>
      <c r="O13" s="99">
        <f>P13+Q13</f>
        <v>5930</v>
      </c>
      <c r="P13" s="100">
        <v>3059</v>
      </c>
      <c r="Q13" s="100">
        <v>2871</v>
      </c>
      <c r="R13" s="99">
        <f>S13+T13</f>
        <v>0</v>
      </c>
      <c r="S13" s="100">
        <v>0</v>
      </c>
      <c r="T13" s="100">
        <v>0</v>
      </c>
      <c r="U13" s="100">
        <f>SUM(V13:W13)</f>
        <v>0</v>
      </c>
      <c r="V13" s="99">
        <v>0</v>
      </c>
      <c r="W13" s="100">
        <v>0</v>
      </c>
      <c r="X13" s="100">
        <v>0</v>
      </c>
      <c r="Y13" s="100">
        <v>7490</v>
      </c>
      <c r="Z13" s="100">
        <v>13538</v>
      </c>
      <c r="AA13" s="100">
        <v>12835</v>
      </c>
      <c r="AB13" s="100">
        <v>3030</v>
      </c>
      <c r="AC13" s="100">
        <v>2849</v>
      </c>
      <c r="AD13" s="32" t="s">
        <v>18</v>
      </c>
      <c r="AE13" s="20"/>
    </row>
    <row r="14" spans="1:31" ht="16.5" customHeight="1">
      <c r="A14" s="2"/>
      <c r="B14" s="101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50"/>
      <c r="AE14" s="20"/>
    </row>
    <row r="15" spans="1:31" s="105" customFormat="1" ht="16.5" customHeight="1">
      <c r="A15" s="65" t="s">
        <v>237</v>
      </c>
      <c r="B15" s="46"/>
      <c r="C15" s="103">
        <f aca="true" t="shared" si="2" ref="C15:C66">SUM(D15:E15)</f>
        <v>59115</v>
      </c>
      <c r="D15" s="104">
        <f>SUM(D17:D33)</f>
        <v>30272</v>
      </c>
      <c r="E15" s="104">
        <f>SUM(E17:E33)</f>
        <v>28843</v>
      </c>
      <c r="F15" s="104">
        <f aca="true" t="shared" si="3" ref="F15:F66">SUM(G15:H15)</f>
        <v>59018</v>
      </c>
      <c r="G15" s="104">
        <f>SUM(G17:G33)</f>
        <v>30249</v>
      </c>
      <c r="H15" s="104">
        <f>SUM(H17:H33)</f>
        <v>28769</v>
      </c>
      <c r="I15" s="104">
        <f aca="true" t="shared" si="4" ref="I15:I66">SUM(J15:K15)</f>
        <v>19415</v>
      </c>
      <c r="J15" s="104">
        <f>SUM(J17:J33)</f>
        <v>9920</v>
      </c>
      <c r="K15" s="104">
        <f>SUM(K17:K33)</f>
        <v>9495</v>
      </c>
      <c r="L15" s="104">
        <f aca="true" t="shared" si="5" ref="L15:L66">SUM(M15:N15)</f>
        <v>19427</v>
      </c>
      <c r="M15" s="104">
        <f>SUM(M17:M33)</f>
        <v>9873</v>
      </c>
      <c r="N15" s="104">
        <f>SUM(N17:N33)</f>
        <v>9554</v>
      </c>
      <c r="O15" s="104">
        <f aca="true" t="shared" si="6" ref="O15:O66">SUM(P15:Q15)</f>
        <v>19883</v>
      </c>
      <c r="P15" s="104">
        <f>SUM(P17:P33)</f>
        <v>10252</v>
      </c>
      <c r="Q15" s="104">
        <f>SUM(Q17:Q33)</f>
        <v>9631</v>
      </c>
      <c r="R15" s="104">
        <f>SUM(S15:T15)</f>
        <v>293</v>
      </c>
      <c r="S15" s="104">
        <f>SUM(S17:S33)</f>
        <v>204</v>
      </c>
      <c r="T15" s="104">
        <f>SUM(T17:T33)</f>
        <v>89</v>
      </c>
      <c r="U15" s="104">
        <f>SUM(V15:W15)</f>
        <v>97</v>
      </c>
      <c r="V15" s="104">
        <f>SUM(V17:V33)</f>
        <v>23</v>
      </c>
      <c r="W15" s="104">
        <f>SUM(W17:W33)</f>
        <v>74</v>
      </c>
      <c r="X15" s="104">
        <f aca="true" t="shared" si="7" ref="X15:AC15">SUM(X17:X33)</f>
        <v>0</v>
      </c>
      <c r="Y15" s="104">
        <f t="shared" si="7"/>
        <v>21660</v>
      </c>
      <c r="Z15" s="104">
        <f t="shared" si="7"/>
        <v>23226</v>
      </c>
      <c r="AA15" s="104">
        <f t="shared" si="7"/>
        <v>21713</v>
      </c>
      <c r="AB15" s="104">
        <f t="shared" si="7"/>
        <v>9854</v>
      </c>
      <c r="AC15" s="104">
        <f t="shared" si="7"/>
        <v>9444</v>
      </c>
      <c r="AD15" s="119" t="s">
        <v>237</v>
      </c>
      <c r="AE15" s="120"/>
    </row>
    <row r="16" spans="1:31" s="105" customFormat="1" ht="16.5" customHeight="1">
      <c r="A16" s="55"/>
      <c r="B16" s="106" t="s">
        <v>238</v>
      </c>
      <c r="C16" s="103">
        <f t="shared" si="2"/>
        <v>33995</v>
      </c>
      <c r="D16" s="104">
        <f>SUM(D17:D21)</f>
        <v>17268</v>
      </c>
      <c r="E16" s="104">
        <f>SUM(E17:E21)</f>
        <v>16727</v>
      </c>
      <c r="F16" s="104">
        <f t="shared" si="3"/>
        <v>33989</v>
      </c>
      <c r="G16" s="104">
        <f>SUM(G17:G21)</f>
        <v>17264</v>
      </c>
      <c r="H16" s="104">
        <f>SUM(H17:H21)</f>
        <v>16725</v>
      </c>
      <c r="I16" s="104">
        <f t="shared" si="4"/>
        <v>11244</v>
      </c>
      <c r="J16" s="104">
        <f>SUM(J17:J21)</f>
        <v>5738</v>
      </c>
      <c r="K16" s="104">
        <f>SUM(K17:K21)</f>
        <v>5506</v>
      </c>
      <c r="L16" s="104">
        <f t="shared" si="5"/>
        <v>11172</v>
      </c>
      <c r="M16" s="104">
        <f>SUM(M17:M21)</f>
        <v>5634</v>
      </c>
      <c r="N16" s="104">
        <f>SUM(N17:N21)</f>
        <v>5538</v>
      </c>
      <c r="O16" s="104">
        <f t="shared" si="6"/>
        <v>11465</v>
      </c>
      <c r="P16" s="104">
        <f>SUM(P17:P21)</f>
        <v>5807</v>
      </c>
      <c r="Q16" s="104">
        <f>SUM(Q17:Q21)</f>
        <v>5658</v>
      </c>
      <c r="R16" s="104">
        <f>SUM(S16:T16)</f>
        <v>108</v>
      </c>
      <c r="S16" s="104">
        <f>SUM(S17:S21)</f>
        <v>85</v>
      </c>
      <c r="T16" s="104">
        <f>SUM(T17:T21)</f>
        <v>23</v>
      </c>
      <c r="U16" s="104">
        <f>SUM(V16:W16)</f>
        <v>6</v>
      </c>
      <c r="V16" s="104">
        <f aca="true" t="shared" si="8" ref="V16:AC16">SUM(V17:V21)</f>
        <v>4</v>
      </c>
      <c r="W16" s="104">
        <f t="shared" si="8"/>
        <v>2</v>
      </c>
      <c r="X16" s="104">
        <f t="shared" si="8"/>
        <v>0</v>
      </c>
      <c r="Y16" s="104">
        <f t="shared" si="8"/>
        <v>12635</v>
      </c>
      <c r="Z16" s="104">
        <f t="shared" si="8"/>
        <v>17115</v>
      </c>
      <c r="AA16" s="104">
        <f t="shared" si="8"/>
        <v>16085</v>
      </c>
      <c r="AB16" s="104">
        <f t="shared" si="8"/>
        <v>5688</v>
      </c>
      <c r="AC16" s="104">
        <f t="shared" si="8"/>
        <v>5464</v>
      </c>
      <c r="AD16" s="54" t="s">
        <v>238</v>
      </c>
      <c r="AE16" s="55"/>
    </row>
    <row r="17" spans="1:31" ht="16.5" customHeight="1">
      <c r="A17" s="61"/>
      <c r="B17" s="107" t="s">
        <v>19</v>
      </c>
      <c r="C17" s="108">
        <f t="shared" si="2"/>
        <v>11446</v>
      </c>
      <c r="D17" s="99">
        <f>G17+V17</f>
        <v>4829</v>
      </c>
      <c r="E17" s="99">
        <f>H17+W17</f>
        <v>6617</v>
      </c>
      <c r="F17" s="109">
        <f t="shared" si="3"/>
        <v>11446</v>
      </c>
      <c r="G17" s="100">
        <f>J17+M17+P17+S17</f>
        <v>4829</v>
      </c>
      <c r="H17" s="100">
        <f>K17+N17+Q17+T17</f>
        <v>6617</v>
      </c>
      <c r="I17" s="109">
        <f t="shared" si="4"/>
        <v>3836</v>
      </c>
      <c r="J17" s="100">
        <v>1634</v>
      </c>
      <c r="K17" s="100">
        <v>2202</v>
      </c>
      <c r="L17" s="109">
        <f t="shared" si="5"/>
        <v>3776</v>
      </c>
      <c r="M17" s="100">
        <v>1593</v>
      </c>
      <c r="N17" s="100">
        <v>2183</v>
      </c>
      <c r="O17" s="109">
        <f t="shared" si="6"/>
        <v>3808</v>
      </c>
      <c r="P17" s="100">
        <v>1577</v>
      </c>
      <c r="Q17" s="100">
        <v>2231</v>
      </c>
      <c r="R17" s="109">
        <f aca="true" t="shared" si="9" ref="R17:R66">SUM(S17:T17)</f>
        <v>26</v>
      </c>
      <c r="S17" s="100">
        <v>25</v>
      </c>
      <c r="T17" s="100">
        <v>1</v>
      </c>
      <c r="U17" s="109">
        <f aca="true" t="shared" si="10" ref="U17:U66">SUM(V17:W17)</f>
        <v>0</v>
      </c>
      <c r="V17" s="109">
        <v>0</v>
      </c>
      <c r="W17" s="100">
        <v>0</v>
      </c>
      <c r="X17" s="100">
        <v>0</v>
      </c>
      <c r="Y17" s="100">
        <v>4620</v>
      </c>
      <c r="Z17" s="100">
        <v>3581</v>
      </c>
      <c r="AA17" s="100">
        <v>6874</v>
      </c>
      <c r="AB17" s="100">
        <v>1618</v>
      </c>
      <c r="AC17" s="100">
        <v>2193</v>
      </c>
      <c r="AD17" s="32" t="s">
        <v>19</v>
      </c>
      <c r="AE17" s="20"/>
    </row>
    <row r="18" spans="1:31" ht="16.5" customHeight="1">
      <c r="A18" s="61"/>
      <c r="B18" s="107" t="s">
        <v>20</v>
      </c>
      <c r="C18" s="108">
        <f t="shared" si="2"/>
        <v>6782</v>
      </c>
      <c r="D18" s="99">
        <f aca="true" t="shared" si="11" ref="D18:E32">G18+V18</f>
        <v>5230</v>
      </c>
      <c r="E18" s="99">
        <f t="shared" si="11"/>
        <v>1552</v>
      </c>
      <c r="F18" s="109">
        <f t="shared" si="3"/>
        <v>6776</v>
      </c>
      <c r="G18" s="100">
        <f aca="true" t="shared" si="12" ref="G18:H66">J18+M18+P18+S18</f>
        <v>5226</v>
      </c>
      <c r="H18" s="100">
        <f t="shared" si="12"/>
        <v>1550</v>
      </c>
      <c r="I18" s="109">
        <f t="shared" si="4"/>
        <v>2212</v>
      </c>
      <c r="J18" s="100">
        <v>1693</v>
      </c>
      <c r="K18" s="100">
        <v>519</v>
      </c>
      <c r="L18" s="109">
        <f t="shared" si="5"/>
        <v>2180</v>
      </c>
      <c r="M18" s="100">
        <v>1688</v>
      </c>
      <c r="N18" s="100">
        <v>492</v>
      </c>
      <c r="O18" s="109">
        <f t="shared" si="6"/>
        <v>2302</v>
      </c>
      <c r="P18" s="100">
        <v>1785</v>
      </c>
      <c r="Q18" s="100">
        <v>517</v>
      </c>
      <c r="R18" s="109">
        <f t="shared" si="9"/>
        <v>82</v>
      </c>
      <c r="S18" s="100">
        <v>60</v>
      </c>
      <c r="T18" s="100">
        <v>22</v>
      </c>
      <c r="U18" s="109">
        <f t="shared" si="10"/>
        <v>6</v>
      </c>
      <c r="V18" s="109">
        <v>4</v>
      </c>
      <c r="W18" s="100">
        <v>2</v>
      </c>
      <c r="X18" s="100">
        <v>0</v>
      </c>
      <c r="Y18" s="100">
        <v>2720</v>
      </c>
      <c r="Z18" s="100">
        <v>6548</v>
      </c>
      <c r="AA18" s="100">
        <v>2359</v>
      </c>
      <c r="AB18" s="100">
        <v>1687</v>
      </c>
      <c r="AC18" s="100">
        <v>518</v>
      </c>
      <c r="AD18" s="32" t="s">
        <v>20</v>
      </c>
      <c r="AE18" s="20"/>
    </row>
    <row r="19" spans="1:31" ht="16.5" customHeight="1">
      <c r="A19" s="61"/>
      <c r="B19" s="107" t="s">
        <v>21</v>
      </c>
      <c r="C19" s="108">
        <f t="shared" si="2"/>
        <v>4918</v>
      </c>
      <c r="D19" s="99">
        <f t="shared" si="11"/>
        <v>2026</v>
      </c>
      <c r="E19" s="99">
        <f t="shared" si="11"/>
        <v>2892</v>
      </c>
      <c r="F19" s="109">
        <f t="shared" si="3"/>
        <v>4918</v>
      </c>
      <c r="G19" s="100">
        <f t="shared" si="12"/>
        <v>2026</v>
      </c>
      <c r="H19" s="100">
        <f t="shared" si="12"/>
        <v>2892</v>
      </c>
      <c r="I19" s="109">
        <f t="shared" si="4"/>
        <v>1648</v>
      </c>
      <c r="J19" s="100">
        <v>731</v>
      </c>
      <c r="K19" s="100">
        <v>917</v>
      </c>
      <c r="L19" s="109">
        <f t="shared" si="5"/>
        <v>1655</v>
      </c>
      <c r="M19" s="100">
        <v>671</v>
      </c>
      <c r="N19" s="100">
        <v>984</v>
      </c>
      <c r="O19" s="109">
        <f t="shared" si="6"/>
        <v>1615</v>
      </c>
      <c r="P19" s="100">
        <v>624</v>
      </c>
      <c r="Q19" s="100">
        <v>991</v>
      </c>
      <c r="R19" s="109">
        <f t="shared" si="9"/>
        <v>0</v>
      </c>
      <c r="S19" s="100">
        <v>0</v>
      </c>
      <c r="T19" s="100">
        <v>0</v>
      </c>
      <c r="U19" s="109">
        <f t="shared" si="10"/>
        <v>0</v>
      </c>
      <c r="V19" s="109">
        <v>0</v>
      </c>
      <c r="W19" s="100">
        <v>0</v>
      </c>
      <c r="X19" s="100">
        <v>0</v>
      </c>
      <c r="Y19" s="100">
        <v>1720</v>
      </c>
      <c r="Z19" s="100">
        <v>1709</v>
      </c>
      <c r="AA19" s="100">
        <v>2615</v>
      </c>
      <c r="AB19" s="100">
        <v>731</v>
      </c>
      <c r="AC19" s="100">
        <v>910</v>
      </c>
      <c r="AD19" s="32" t="s">
        <v>21</v>
      </c>
      <c r="AE19" s="20"/>
    </row>
    <row r="20" spans="1:31" ht="16.5" customHeight="1">
      <c r="A20" s="61"/>
      <c r="B20" s="107" t="s">
        <v>22</v>
      </c>
      <c r="C20" s="108">
        <f t="shared" si="2"/>
        <v>4639</v>
      </c>
      <c r="D20" s="99">
        <f t="shared" si="11"/>
        <v>2267</v>
      </c>
      <c r="E20" s="99">
        <f t="shared" si="11"/>
        <v>2372</v>
      </c>
      <c r="F20" s="109">
        <f t="shared" si="3"/>
        <v>4639</v>
      </c>
      <c r="G20" s="100">
        <f t="shared" si="12"/>
        <v>2267</v>
      </c>
      <c r="H20" s="100">
        <f t="shared" si="12"/>
        <v>2372</v>
      </c>
      <c r="I20" s="109">
        <f t="shared" si="4"/>
        <v>1472</v>
      </c>
      <c r="J20" s="100">
        <v>703</v>
      </c>
      <c r="K20" s="100">
        <v>769</v>
      </c>
      <c r="L20" s="109">
        <f t="shared" si="5"/>
        <v>1539</v>
      </c>
      <c r="M20" s="100">
        <v>741</v>
      </c>
      <c r="N20" s="100">
        <v>798</v>
      </c>
      <c r="O20" s="109">
        <f t="shared" si="6"/>
        <v>1628</v>
      </c>
      <c r="P20" s="100">
        <v>823</v>
      </c>
      <c r="Q20" s="100">
        <v>805</v>
      </c>
      <c r="R20" s="109">
        <f t="shared" si="9"/>
        <v>0</v>
      </c>
      <c r="S20" s="100">
        <v>0</v>
      </c>
      <c r="T20" s="100">
        <v>0</v>
      </c>
      <c r="U20" s="109">
        <f t="shared" si="10"/>
        <v>0</v>
      </c>
      <c r="V20" s="109">
        <v>0</v>
      </c>
      <c r="W20" s="100">
        <v>0</v>
      </c>
      <c r="X20" s="100">
        <v>0</v>
      </c>
      <c r="Y20" s="100">
        <v>1570</v>
      </c>
      <c r="Z20" s="100">
        <v>1975</v>
      </c>
      <c r="AA20" s="100">
        <v>1223</v>
      </c>
      <c r="AB20" s="100">
        <v>679</v>
      </c>
      <c r="AC20" s="100">
        <v>748</v>
      </c>
      <c r="AD20" s="32" t="s">
        <v>22</v>
      </c>
      <c r="AE20" s="20"/>
    </row>
    <row r="21" spans="1:31" ht="16.5" customHeight="1">
      <c r="A21" s="61"/>
      <c r="B21" s="107" t="s">
        <v>23</v>
      </c>
      <c r="C21" s="108">
        <f t="shared" si="2"/>
        <v>6210</v>
      </c>
      <c r="D21" s="99">
        <f t="shared" si="11"/>
        <v>2916</v>
      </c>
      <c r="E21" s="99">
        <f t="shared" si="11"/>
        <v>3294</v>
      </c>
      <c r="F21" s="109">
        <f t="shared" si="3"/>
        <v>6210</v>
      </c>
      <c r="G21" s="100">
        <f t="shared" si="12"/>
        <v>2916</v>
      </c>
      <c r="H21" s="100">
        <f t="shared" si="12"/>
        <v>3294</v>
      </c>
      <c r="I21" s="109">
        <f t="shared" si="4"/>
        <v>2076</v>
      </c>
      <c r="J21" s="100">
        <v>977</v>
      </c>
      <c r="K21" s="100">
        <v>1099</v>
      </c>
      <c r="L21" s="109">
        <f t="shared" si="5"/>
        <v>2022</v>
      </c>
      <c r="M21" s="100">
        <v>941</v>
      </c>
      <c r="N21" s="100">
        <v>1081</v>
      </c>
      <c r="O21" s="109">
        <f t="shared" si="6"/>
        <v>2112</v>
      </c>
      <c r="P21" s="100">
        <v>998</v>
      </c>
      <c r="Q21" s="100">
        <v>1114</v>
      </c>
      <c r="R21" s="109">
        <f t="shared" si="9"/>
        <v>0</v>
      </c>
      <c r="S21" s="100">
        <v>0</v>
      </c>
      <c r="T21" s="100">
        <v>0</v>
      </c>
      <c r="U21" s="109">
        <f t="shared" si="10"/>
        <v>0</v>
      </c>
      <c r="V21" s="109">
        <v>0</v>
      </c>
      <c r="W21" s="100">
        <v>0</v>
      </c>
      <c r="X21" s="100">
        <v>0</v>
      </c>
      <c r="Y21" s="100">
        <v>2005</v>
      </c>
      <c r="Z21" s="100">
        <v>3302</v>
      </c>
      <c r="AA21" s="100">
        <v>3014</v>
      </c>
      <c r="AB21" s="100">
        <v>973</v>
      </c>
      <c r="AC21" s="100">
        <v>1095</v>
      </c>
      <c r="AD21" s="32" t="s">
        <v>23</v>
      </c>
      <c r="AE21" s="20"/>
    </row>
    <row r="22" spans="1:31" ht="16.5" customHeight="1">
      <c r="A22" s="61"/>
      <c r="B22" s="63" t="s">
        <v>24</v>
      </c>
      <c r="C22" s="108">
        <f t="shared" si="2"/>
        <v>4949</v>
      </c>
      <c r="D22" s="99">
        <f t="shared" si="11"/>
        <v>2632</v>
      </c>
      <c r="E22" s="99">
        <f t="shared" si="11"/>
        <v>2317</v>
      </c>
      <c r="F22" s="109">
        <f t="shared" si="3"/>
        <v>4932</v>
      </c>
      <c r="G22" s="100">
        <f t="shared" si="12"/>
        <v>2615</v>
      </c>
      <c r="H22" s="100">
        <f t="shared" si="12"/>
        <v>2317</v>
      </c>
      <c r="I22" s="109">
        <f t="shared" si="4"/>
        <v>1636</v>
      </c>
      <c r="J22" s="100">
        <v>802</v>
      </c>
      <c r="K22" s="100">
        <v>834</v>
      </c>
      <c r="L22" s="109">
        <f t="shared" si="5"/>
        <v>1644</v>
      </c>
      <c r="M22" s="100">
        <v>888</v>
      </c>
      <c r="N22" s="100">
        <v>756</v>
      </c>
      <c r="O22" s="109">
        <f t="shared" si="6"/>
        <v>1615</v>
      </c>
      <c r="P22" s="100">
        <v>907</v>
      </c>
      <c r="Q22" s="100">
        <v>708</v>
      </c>
      <c r="R22" s="109">
        <f t="shared" si="9"/>
        <v>37</v>
      </c>
      <c r="S22" s="100">
        <v>18</v>
      </c>
      <c r="T22" s="100">
        <v>19</v>
      </c>
      <c r="U22" s="109">
        <f t="shared" si="10"/>
        <v>17</v>
      </c>
      <c r="V22" s="109">
        <v>17</v>
      </c>
      <c r="W22" s="100">
        <v>0</v>
      </c>
      <c r="X22" s="100">
        <v>0</v>
      </c>
      <c r="Y22" s="100">
        <v>1800</v>
      </c>
      <c r="Z22" s="100">
        <v>998</v>
      </c>
      <c r="AA22" s="100">
        <v>941</v>
      </c>
      <c r="AB22" s="100">
        <v>799</v>
      </c>
      <c r="AC22" s="100">
        <v>832</v>
      </c>
      <c r="AD22" s="59" t="s">
        <v>24</v>
      </c>
      <c r="AE22" s="20"/>
    </row>
    <row r="23" spans="1:31" ht="16.5" customHeight="1">
      <c r="A23" s="61"/>
      <c r="B23" s="63" t="s">
        <v>165</v>
      </c>
      <c r="C23" s="108">
        <f t="shared" si="2"/>
        <v>1383</v>
      </c>
      <c r="D23" s="99">
        <f t="shared" si="11"/>
        <v>709</v>
      </c>
      <c r="E23" s="99">
        <f t="shared" si="11"/>
        <v>674</v>
      </c>
      <c r="F23" s="109">
        <f t="shared" si="3"/>
        <v>1383</v>
      </c>
      <c r="G23" s="100">
        <f t="shared" si="12"/>
        <v>709</v>
      </c>
      <c r="H23" s="100">
        <f t="shared" si="12"/>
        <v>674</v>
      </c>
      <c r="I23" s="109">
        <f t="shared" si="4"/>
        <v>440</v>
      </c>
      <c r="J23" s="100">
        <v>240</v>
      </c>
      <c r="K23" s="100">
        <v>200</v>
      </c>
      <c r="L23" s="109">
        <f t="shared" si="5"/>
        <v>473</v>
      </c>
      <c r="M23" s="100">
        <v>235</v>
      </c>
      <c r="N23" s="100">
        <v>238</v>
      </c>
      <c r="O23" s="109">
        <f t="shared" si="6"/>
        <v>470</v>
      </c>
      <c r="P23" s="100">
        <v>234</v>
      </c>
      <c r="Q23" s="100">
        <v>236</v>
      </c>
      <c r="R23" s="109">
        <f t="shared" si="9"/>
        <v>0</v>
      </c>
      <c r="S23" s="100">
        <v>0</v>
      </c>
      <c r="T23" s="100">
        <v>0</v>
      </c>
      <c r="U23" s="109">
        <f t="shared" si="10"/>
        <v>0</v>
      </c>
      <c r="V23" s="109">
        <v>0</v>
      </c>
      <c r="W23" s="100">
        <v>0</v>
      </c>
      <c r="X23" s="100">
        <v>0</v>
      </c>
      <c r="Y23" s="100">
        <v>440</v>
      </c>
      <c r="Z23" s="100">
        <v>356</v>
      </c>
      <c r="AA23" s="100">
        <v>383</v>
      </c>
      <c r="AB23" s="100">
        <v>240</v>
      </c>
      <c r="AC23" s="100">
        <v>200</v>
      </c>
      <c r="AD23" s="59" t="s">
        <v>165</v>
      </c>
      <c r="AE23" s="20"/>
    </row>
    <row r="24" spans="1:31" ht="16.5" customHeight="1">
      <c r="A24" s="61"/>
      <c r="B24" s="63" t="s">
        <v>25</v>
      </c>
      <c r="C24" s="108">
        <f t="shared" si="2"/>
        <v>2159</v>
      </c>
      <c r="D24" s="99">
        <f t="shared" si="11"/>
        <v>1085</v>
      </c>
      <c r="E24" s="99">
        <f t="shared" si="11"/>
        <v>1074</v>
      </c>
      <c r="F24" s="109">
        <f t="shared" si="3"/>
        <v>2157</v>
      </c>
      <c r="G24" s="100">
        <f t="shared" si="12"/>
        <v>1083</v>
      </c>
      <c r="H24" s="100">
        <f t="shared" si="12"/>
        <v>1074</v>
      </c>
      <c r="I24" s="109">
        <f t="shared" si="4"/>
        <v>690</v>
      </c>
      <c r="J24" s="100">
        <v>343</v>
      </c>
      <c r="K24" s="100">
        <v>347</v>
      </c>
      <c r="L24" s="109">
        <f t="shared" si="5"/>
        <v>713</v>
      </c>
      <c r="M24" s="100">
        <v>344</v>
      </c>
      <c r="N24" s="100">
        <v>369</v>
      </c>
      <c r="O24" s="109">
        <f t="shared" si="6"/>
        <v>744</v>
      </c>
      <c r="P24" s="100">
        <v>387</v>
      </c>
      <c r="Q24" s="100">
        <v>357</v>
      </c>
      <c r="R24" s="109">
        <f t="shared" si="9"/>
        <v>10</v>
      </c>
      <c r="S24" s="100">
        <v>9</v>
      </c>
      <c r="T24" s="100">
        <v>1</v>
      </c>
      <c r="U24" s="109">
        <f t="shared" si="10"/>
        <v>2</v>
      </c>
      <c r="V24" s="109">
        <v>2</v>
      </c>
      <c r="W24" s="100">
        <v>0</v>
      </c>
      <c r="X24" s="100">
        <v>0</v>
      </c>
      <c r="Y24" s="100">
        <v>800</v>
      </c>
      <c r="Z24" s="100">
        <v>592</v>
      </c>
      <c r="AA24" s="100">
        <v>595</v>
      </c>
      <c r="AB24" s="100">
        <v>343</v>
      </c>
      <c r="AC24" s="100">
        <v>347</v>
      </c>
      <c r="AD24" s="59" t="s">
        <v>25</v>
      </c>
      <c r="AE24" s="20"/>
    </row>
    <row r="25" spans="1:31" ht="16.5" customHeight="1">
      <c r="A25" s="61"/>
      <c r="B25" s="63" t="s">
        <v>26</v>
      </c>
      <c r="C25" s="108">
        <f t="shared" si="2"/>
        <v>1892</v>
      </c>
      <c r="D25" s="99">
        <f t="shared" si="11"/>
        <v>1116</v>
      </c>
      <c r="E25" s="99">
        <f t="shared" si="11"/>
        <v>776</v>
      </c>
      <c r="F25" s="109">
        <f t="shared" si="3"/>
        <v>1820</v>
      </c>
      <c r="G25" s="100">
        <f t="shared" si="12"/>
        <v>1116</v>
      </c>
      <c r="H25" s="100">
        <f t="shared" si="12"/>
        <v>704</v>
      </c>
      <c r="I25" s="109">
        <f t="shared" si="4"/>
        <v>581</v>
      </c>
      <c r="J25" s="100">
        <v>366</v>
      </c>
      <c r="K25" s="100">
        <v>215</v>
      </c>
      <c r="L25" s="109">
        <f t="shared" si="5"/>
        <v>594</v>
      </c>
      <c r="M25" s="100">
        <v>362</v>
      </c>
      <c r="N25" s="100">
        <v>232</v>
      </c>
      <c r="O25" s="109">
        <f t="shared" si="6"/>
        <v>634</v>
      </c>
      <c r="P25" s="100">
        <v>378</v>
      </c>
      <c r="Q25" s="100">
        <v>256</v>
      </c>
      <c r="R25" s="109">
        <f t="shared" si="9"/>
        <v>11</v>
      </c>
      <c r="S25" s="100">
        <v>10</v>
      </c>
      <c r="T25" s="100">
        <v>1</v>
      </c>
      <c r="U25" s="109">
        <f t="shared" si="10"/>
        <v>72</v>
      </c>
      <c r="V25" s="109">
        <v>0</v>
      </c>
      <c r="W25" s="100">
        <v>72</v>
      </c>
      <c r="X25" s="100">
        <v>0</v>
      </c>
      <c r="Y25" s="100">
        <v>640</v>
      </c>
      <c r="Z25" s="100">
        <v>400</v>
      </c>
      <c r="AA25" s="100">
        <v>246</v>
      </c>
      <c r="AB25" s="100">
        <v>364</v>
      </c>
      <c r="AC25" s="100">
        <v>215</v>
      </c>
      <c r="AD25" s="59" t="s">
        <v>26</v>
      </c>
      <c r="AE25" s="20"/>
    </row>
    <row r="26" spans="1:31" ht="16.5" customHeight="1">
      <c r="A26" s="61"/>
      <c r="B26" s="63" t="s">
        <v>27</v>
      </c>
      <c r="C26" s="108">
        <f t="shared" si="2"/>
        <v>1531</v>
      </c>
      <c r="D26" s="99">
        <f t="shared" si="11"/>
        <v>856</v>
      </c>
      <c r="E26" s="99">
        <f t="shared" si="11"/>
        <v>675</v>
      </c>
      <c r="F26" s="109">
        <f t="shared" si="3"/>
        <v>1531</v>
      </c>
      <c r="G26" s="100">
        <f t="shared" si="12"/>
        <v>856</v>
      </c>
      <c r="H26" s="100">
        <f t="shared" si="12"/>
        <v>675</v>
      </c>
      <c r="I26" s="109">
        <f t="shared" si="4"/>
        <v>521</v>
      </c>
      <c r="J26" s="100">
        <v>285</v>
      </c>
      <c r="K26" s="100">
        <v>236</v>
      </c>
      <c r="L26" s="109">
        <f t="shared" si="5"/>
        <v>515</v>
      </c>
      <c r="M26" s="100">
        <v>280</v>
      </c>
      <c r="N26" s="100">
        <v>235</v>
      </c>
      <c r="O26" s="109">
        <f t="shared" si="6"/>
        <v>495</v>
      </c>
      <c r="P26" s="100">
        <v>291</v>
      </c>
      <c r="Q26" s="100">
        <v>204</v>
      </c>
      <c r="R26" s="109">
        <f t="shared" si="9"/>
        <v>0</v>
      </c>
      <c r="S26" s="100">
        <v>0</v>
      </c>
      <c r="T26" s="100">
        <v>0</v>
      </c>
      <c r="U26" s="109">
        <f t="shared" si="10"/>
        <v>0</v>
      </c>
      <c r="V26" s="109">
        <v>0</v>
      </c>
      <c r="W26" s="100">
        <v>0</v>
      </c>
      <c r="X26" s="100">
        <v>0</v>
      </c>
      <c r="Y26" s="100">
        <v>520</v>
      </c>
      <c r="Z26" s="100">
        <v>402</v>
      </c>
      <c r="AA26" s="100">
        <v>330</v>
      </c>
      <c r="AB26" s="100">
        <v>284</v>
      </c>
      <c r="AC26" s="100">
        <v>236</v>
      </c>
      <c r="AD26" s="59" t="s">
        <v>27</v>
      </c>
      <c r="AE26" s="20"/>
    </row>
    <row r="27" spans="1:31" ht="16.5" customHeight="1">
      <c r="A27" s="61"/>
      <c r="B27" s="63" t="s">
        <v>28</v>
      </c>
      <c r="C27" s="108">
        <f t="shared" si="2"/>
        <v>720</v>
      </c>
      <c r="D27" s="99">
        <f t="shared" si="11"/>
        <v>322</v>
      </c>
      <c r="E27" s="99">
        <f t="shared" si="11"/>
        <v>398</v>
      </c>
      <c r="F27" s="109">
        <f t="shared" si="3"/>
        <v>720</v>
      </c>
      <c r="G27" s="100">
        <f t="shared" si="12"/>
        <v>322</v>
      </c>
      <c r="H27" s="100">
        <f t="shared" si="12"/>
        <v>398</v>
      </c>
      <c r="I27" s="109">
        <f t="shared" si="4"/>
        <v>232</v>
      </c>
      <c r="J27" s="100">
        <v>101</v>
      </c>
      <c r="K27" s="100">
        <v>131</v>
      </c>
      <c r="L27" s="109">
        <f t="shared" si="5"/>
        <v>231</v>
      </c>
      <c r="M27" s="100">
        <v>106</v>
      </c>
      <c r="N27" s="100">
        <v>125</v>
      </c>
      <c r="O27" s="109">
        <f t="shared" si="6"/>
        <v>257</v>
      </c>
      <c r="P27" s="100">
        <v>115</v>
      </c>
      <c r="Q27" s="100">
        <v>142</v>
      </c>
      <c r="R27" s="109">
        <f t="shared" si="9"/>
        <v>0</v>
      </c>
      <c r="S27" s="100">
        <v>0</v>
      </c>
      <c r="T27" s="100">
        <v>0</v>
      </c>
      <c r="U27" s="109">
        <f t="shared" si="10"/>
        <v>0</v>
      </c>
      <c r="V27" s="109">
        <v>0</v>
      </c>
      <c r="W27" s="100">
        <v>0</v>
      </c>
      <c r="X27" s="100">
        <v>0</v>
      </c>
      <c r="Y27" s="100">
        <v>240</v>
      </c>
      <c r="Z27" s="100">
        <v>113</v>
      </c>
      <c r="AA27" s="100">
        <v>143</v>
      </c>
      <c r="AB27" s="100">
        <v>102</v>
      </c>
      <c r="AC27" s="100">
        <v>131</v>
      </c>
      <c r="AD27" s="59" t="s">
        <v>28</v>
      </c>
      <c r="AE27" s="20"/>
    </row>
    <row r="28" spans="1:31" ht="16.5" customHeight="1">
      <c r="A28" s="61"/>
      <c r="B28" s="63" t="s">
        <v>29</v>
      </c>
      <c r="C28" s="108">
        <f t="shared" si="2"/>
        <v>1403</v>
      </c>
      <c r="D28" s="99">
        <f t="shared" si="11"/>
        <v>681</v>
      </c>
      <c r="E28" s="99">
        <f t="shared" si="11"/>
        <v>722</v>
      </c>
      <c r="F28" s="109">
        <f t="shared" si="3"/>
        <v>1403</v>
      </c>
      <c r="G28" s="100">
        <f t="shared" si="12"/>
        <v>681</v>
      </c>
      <c r="H28" s="100">
        <f t="shared" si="12"/>
        <v>722</v>
      </c>
      <c r="I28" s="109">
        <f t="shared" si="4"/>
        <v>429</v>
      </c>
      <c r="J28" s="100">
        <v>202</v>
      </c>
      <c r="K28" s="100">
        <v>227</v>
      </c>
      <c r="L28" s="109">
        <f t="shared" si="5"/>
        <v>436</v>
      </c>
      <c r="M28" s="100">
        <v>207</v>
      </c>
      <c r="N28" s="100">
        <v>229</v>
      </c>
      <c r="O28" s="109">
        <f t="shared" si="6"/>
        <v>474</v>
      </c>
      <c r="P28" s="100">
        <v>236</v>
      </c>
      <c r="Q28" s="100">
        <v>238</v>
      </c>
      <c r="R28" s="109">
        <f t="shared" si="9"/>
        <v>64</v>
      </c>
      <c r="S28" s="100">
        <v>36</v>
      </c>
      <c r="T28" s="100">
        <v>28</v>
      </c>
      <c r="U28" s="109">
        <f t="shared" si="10"/>
        <v>0</v>
      </c>
      <c r="V28" s="109">
        <v>0</v>
      </c>
      <c r="W28" s="100">
        <v>0</v>
      </c>
      <c r="X28" s="100">
        <v>0</v>
      </c>
      <c r="Y28" s="100">
        <v>440</v>
      </c>
      <c r="Z28" s="100">
        <v>276</v>
      </c>
      <c r="AA28" s="100">
        <v>266</v>
      </c>
      <c r="AB28" s="100">
        <v>202</v>
      </c>
      <c r="AC28" s="100">
        <v>226</v>
      </c>
      <c r="AD28" s="59" t="s">
        <v>29</v>
      </c>
      <c r="AE28" s="20"/>
    </row>
    <row r="29" spans="1:31" ht="16.5" customHeight="1">
      <c r="A29" s="61"/>
      <c r="B29" s="63" t="s">
        <v>30</v>
      </c>
      <c r="C29" s="108">
        <f t="shared" si="2"/>
        <v>883</v>
      </c>
      <c r="D29" s="99">
        <f t="shared" si="11"/>
        <v>299</v>
      </c>
      <c r="E29" s="99">
        <f t="shared" si="11"/>
        <v>584</v>
      </c>
      <c r="F29" s="109">
        <f t="shared" si="3"/>
        <v>883</v>
      </c>
      <c r="G29" s="100">
        <f t="shared" si="12"/>
        <v>299</v>
      </c>
      <c r="H29" s="100">
        <f t="shared" si="12"/>
        <v>584</v>
      </c>
      <c r="I29" s="109">
        <f t="shared" si="4"/>
        <v>302</v>
      </c>
      <c r="J29" s="100">
        <v>96</v>
      </c>
      <c r="K29" s="100">
        <v>206</v>
      </c>
      <c r="L29" s="109">
        <f t="shared" si="5"/>
        <v>293</v>
      </c>
      <c r="M29" s="100">
        <v>88</v>
      </c>
      <c r="N29" s="100">
        <v>205</v>
      </c>
      <c r="O29" s="109">
        <f t="shared" si="6"/>
        <v>267</v>
      </c>
      <c r="P29" s="100">
        <v>101</v>
      </c>
      <c r="Q29" s="100">
        <v>166</v>
      </c>
      <c r="R29" s="109">
        <f t="shared" si="9"/>
        <v>21</v>
      </c>
      <c r="S29" s="100">
        <v>14</v>
      </c>
      <c r="T29" s="100">
        <v>7</v>
      </c>
      <c r="U29" s="109">
        <f t="shared" si="10"/>
        <v>0</v>
      </c>
      <c r="V29" s="109">
        <v>0</v>
      </c>
      <c r="W29" s="100">
        <v>0</v>
      </c>
      <c r="X29" s="100">
        <v>0</v>
      </c>
      <c r="Y29" s="100">
        <v>320</v>
      </c>
      <c r="Z29" s="100">
        <v>155</v>
      </c>
      <c r="AA29" s="100">
        <v>265</v>
      </c>
      <c r="AB29" s="100">
        <v>93</v>
      </c>
      <c r="AC29" s="100">
        <v>206</v>
      </c>
      <c r="AD29" s="59" t="s">
        <v>30</v>
      </c>
      <c r="AE29" s="20"/>
    </row>
    <row r="30" spans="1:31" ht="16.5" customHeight="1">
      <c r="A30" s="61"/>
      <c r="B30" s="58" t="s">
        <v>60</v>
      </c>
      <c r="C30" s="108">
        <f t="shared" si="2"/>
        <v>2330</v>
      </c>
      <c r="D30" s="99">
        <f t="shared" si="11"/>
        <v>1261</v>
      </c>
      <c r="E30" s="99">
        <f t="shared" si="11"/>
        <v>1069</v>
      </c>
      <c r="F30" s="109">
        <f t="shared" si="3"/>
        <v>2330</v>
      </c>
      <c r="G30" s="100">
        <f t="shared" si="12"/>
        <v>1261</v>
      </c>
      <c r="H30" s="100">
        <f t="shared" si="12"/>
        <v>1069</v>
      </c>
      <c r="I30" s="109">
        <f t="shared" si="4"/>
        <v>786</v>
      </c>
      <c r="J30" s="100">
        <v>406</v>
      </c>
      <c r="K30" s="100">
        <v>380</v>
      </c>
      <c r="L30" s="109">
        <f t="shared" si="5"/>
        <v>763</v>
      </c>
      <c r="M30" s="100">
        <v>410</v>
      </c>
      <c r="N30" s="100">
        <v>353</v>
      </c>
      <c r="O30" s="109">
        <f t="shared" si="6"/>
        <v>769</v>
      </c>
      <c r="P30" s="100">
        <v>435</v>
      </c>
      <c r="Q30" s="100">
        <v>334</v>
      </c>
      <c r="R30" s="109">
        <f t="shared" si="9"/>
        <v>12</v>
      </c>
      <c r="S30" s="100">
        <v>10</v>
      </c>
      <c r="T30" s="100">
        <v>2</v>
      </c>
      <c r="U30" s="109">
        <f t="shared" si="10"/>
        <v>0</v>
      </c>
      <c r="V30" s="109">
        <v>0</v>
      </c>
      <c r="W30" s="100">
        <v>0</v>
      </c>
      <c r="X30" s="100">
        <v>0</v>
      </c>
      <c r="Y30" s="100">
        <v>840</v>
      </c>
      <c r="Z30" s="100">
        <v>469</v>
      </c>
      <c r="AA30" s="100">
        <v>425</v>
      </c>
      <c r="AB30" s="100">
        <v>406</v>
      </c>
      <c r="AC30" s="100">
        <v>377</v>
      </c>
      <c r="AD30" s="59" t="s">
        <v>78</v>
      </c>
      <c r="AE30" s="20"/>
    </row>
    <row r="31" spans="1:31" ht="16.5" customHeight="1">
      <c r="A31" s="61"/>
      <c r="B31" s="58" t="s">
        <v>61</v>
      </c>
      <c r="C31" s="108">
        <f t="shared" si="2"/>
        <v>2186</v>
      </c>
      <c r="D31" s="99">
        <f t="shared" si="11"/>
        <v>1065</v>
      </c>
      <c r="E31" s="99">
        <f t="shared" si="11"/>
        <v>1121</v>
      </c>
      <c r="F31" s="109">
        <f t="shared" si="3"/>
        <v>2186</v>
      </c>
      <c r="G31" s="100">
        <f t="shared" si="12"/>
        <v>1065</v>
      </c>
      <c r="H31" s="100">
        <f t="shared" si="12"/>
        <v>1121</v>
      </c>
      <c r="I31" s="109">
        <f t="shared" si="4"/>
        <v>644</v>
      </c>
      <c r="J31" s="100">
        <v>298</v>
      </c>
      <c r="K31" s="100">
        <v>346</v>
      </c>
      <c r="L31" s="109">
        <f t="shared" si="5"/>
        <v>734</v>
      </c>
      <c r="M31" s="100">
        <v>365</v>
      </c>
      <c r="N31" s="100">
        <v>369</v>
      </c>
      <c r="O31" s="109">
        <f t="shared" si="6"/>
        <v>808</v>
      </c>
      <c r="P31" s="100">
        <v>402</v>
      </c>
      <c r="Q31" s="100">
        <v>406</v>
      </c>
      <c r="R31" s="109">
        <f t="shared" si="9"/>
        <v>0</v>
      </c>
      <c r="S31" s="100">
        <v>0</v>
      </c>
      <c r="T31" s="100">
        <v>0</v>
      </c>
      <c r="U31" s="109">
        <f t="shared" si="10"/>
        <v>0</v>
      </c>
      <c r="V31" s="109">
        <v>0</v>
      </c>
      <c r="W31" s="100">
        <v>0</v>
      </c>
      <c r="X31" s="100">
        <v>0</v>
      </c>
      <c r="Y31" s="100">
        <v>760</v>
      </c>
      <c r="Z31" s="100">
        <v>347</v>
      </c>
      <c r="AA31" s="100">
        <v>384</v>
      </c>
      <c r="AB31" s="100">
        <v>297</v>
      </c>
      <c r="AC31" s="100">
        <v>346</v>
      </c>
      <c r="AD31" s="59" t="s">
        <v>79</v>
      </c>
      <c r="AE31" s="20"/>
    </row>
    <row r="32" spans="1:31" ht="16.5" customHeight="1">
      <c r="A32" s="61"/>
      <c r="B32" s="58" t="s">
        <v>62</v>
      </c>
      <c r="C32" s="108">
        <f t="shared" si="2"/>
        <v>937</v>
      </c>
      <c r="D32" s="99">
        <f t="shared" si="11"/>
        <v>379</v>
      </c>
      <c r="E32" s="99">
        <f t="shared" si="11"/>
        <v>558</v>
      </c>
      <c r="F32" s="109">
        <f t="shared" si="3"/>
        <v>937</v>
      </c>
      <c r="G32" s="100">
        <f t="shared" si="12"/>
        <v>379</v>
      </c>
      <c r="H32" s="100">
        <f t="shared" si="12"/>
        <v>558</v>
      </c>
      <c r="I32" s="109">
        <f t="shared" si="4"/>
        <v>321</v>
      </c>
      <c r="J32" s="100">
        <v>164</v>
      </c>
      <c r="K32" s="100">
        <v>157</v>
      </c>
      <c r="L32" s="109">
        <f t="shared" si="5"/>
        <v>289</v>
      </c>
      <c r="M32" s="100">
        <v>121</v>
      </c>
      <c r="N32" s="100">
        <v>168</v>
      </c>
      <c r="O32" s="109">
        <f t="shared" si="6"/>
        <v>320</v>
      </c>
      <c r="P32" s="100">
        <v>89</v>
      </c>
      <c r="Q32" s="100">
        <v>231</v>
      </c>
      <c r="R32" s="109">
        <f t="shared" si="9"/>
        <v>7</v>
      </c>
      <c r="S32" s="100">
        <v>5</v>
      </c>
      <c r="T32" s="100">
        <v>2</v>
      </c>
      <c r="U32" s="109">
        <f t="shared" si="10"/>
        <v>0</v>
      </c>
      <c r="V32" s="109">
        <v>0</v>
      </c>
      <c r="W32" s="100">
        <v>0</v>
      </c>
      <c r="X32" s="100">
        <v>0</v>
      </c>
      <c r="Y32" s="100">
        <v>320</v>
      </c>
      <c r="Z32" s="100">
        <v>181</v>
      </c>
      <c r="AA32" s="100">
        <v>165</v>
      </c>
      <c r="AB32" s="100">
        <v>163</v>
      </c>
      <c r="AC32" s="100">
        <v>157</v>
      </c>
      <c r="AD32" s="59" t="s">
        <v>80</v>
      </c>
      <c r="AE32" s="20"/>
    </row>
    <row r="33" spans="1:31" ht="16.5" customHeight="1">
      <c r="A33" s="61"/>
      <c r="B33" s="58" t="s">
        <v>204</v>
      </c>
      <c r="C33" s="108">
        <f>SUM(D33:E33)</f>
        <v>4747</v>
      </c>
      <c r="D33" s="99">
        <f>G33+V33</f>
        <v>2599</v>
      </c>
      <c r="E33" s="99">
        <f>H33+W33</f>
        <v>2148</v>
      </c>
      <c r="F33" s="109">
        <f>SUM(G33:H33)</f>
        <v>4747</v>
      </c>
      <c r="G33" s="100">
        <f>J33+M33+P33+S33</f>
        <v>2599</v>
      </c>
      <c r="H33" s="100">
        <f>K33+N33+Q33+T33</f>
        <v>2148</v>
      </c>
      <c r="I33" s="109">
        <f>SUM(J33:K33)</f>
        <v>1589</v>
      </c>
      <c r="J33" s="100">
        <v>879</v>
      </c>
      <c r="K33" s="100">
        <v>710</v>
      </c>
      <c r="L33" s="109">
        <f t="shared" si="5"/>
        <v>1570</v>
      </c>
      <c r="M33" s="100">
        <v>833</v>
      </c>
      <c r="N33" s="100">
        <v>737</v>
      </c>
      <c r="O33" s="109">
        <f t="shared" si="6"/>
        <v>1565</v>
      </c>
      <c r="P33" s="100">
        <v>870</v>
      </c>
      <c r="Q33" s="100">
        <v>695</v>
      </c>
      <c r="R33" s="109">
        <f t="shared" si="9"/>
        <v>23</v>
      </c>
      <c r="S33" s="100">
        <v>17</v>
      </c>
      <c r="T33" s="100">
        <v>6</v>
      </c>
      <c r="U33" s="109">
        <f t="shared" si="10"/>
        <v>0</v>
      </c>
      <c r="V33" s="109">
        <v>0</v>
      </c>
      <c r="W33" s="100">
        <v>0</v>
      </c>
      <c r="X33" s="100"/>
      <c r="Y33" s="100">
        <v>1905</v>
      </c>
      <c r="Z33" s="100">
        <v>1822</v>
      </c>
      <c r="AA33" s="100">
        <v>1485</v>
      </c>
      <c r="AB33" s="100">
        <v>873</v>
      </c>
      <c r="AC33" s="100">
        <v>707</v>
      </c>
      <c r="AD33" s="59" t="s">
        <v>204</v>
      </c>
      <c r="AE33" s="20"/>
    </row>
    <row r="34" spans="1:31" s="105" customFormat="1" ht="16.5" customHeight="1">
      <c r="A34" s="127" t="s">
        <v>221</v>
      </c>
      <c r="B34" s="146"/>
      <c r="C34" s="103">
        <f t="shared" si="2"/>
        <v>413</v>
      </c>
      <c r="D34" s="110">
        <f>SUM(D35:D36)</f>
        <v>175</v>
      </c>
      <c r="E34" s="110">
        <f>SUM(E35:E36)</f>
        <v>238</v>
      </c>
      <c r="F34" s="104">
        <f t="shared" si="3"/>
        <v>413</v>
      </c>
      <c r="G34" s="110">
        <f>SUM(G35:G36)</f>
        <v>175</v>
      </c>
      <c r="H34" s="110">
        <f>SUM(H35:H36)</f>
        <v>238</v>
      </c>
      <c r="I34" s="104">
        <f t="shared" si="4"/>
        <v>144</v>
      </c>
      <c r="J34" s="104">
        <f>J35+J36</f>
        <v>67</v>
      </c>
      <c r="K34" s="104">
        <f>K35+K36</f>
        <v>77</v>
      </c>
      <c r="L34" s="104">
        <f t="shared" si="5"/>
        <v>140</v>
      </c>
      <c r="M34" s="104">
        <f>M35+M36</f>
        <v>58</v>
      </c>
      <c r="N34" s="104">
        <f>N35+N36</f>
        <v>82</v>
      </c>
      <c r="O34" s="104">
        <f t="shared" si="6"/>
        <v>129</v>
      </c>
      <c r="P34" s="104">
        <f>P35+P36</f>
        <v>50</v>
      </c>
      <c r="Q34" s="104">
        <f>Q35+Q36</f>
        <v>79</v>
      </c>
      <c r="R34" s="104">
        <f t="shared" si="9"/>
        <v>0</v>
      </c>
      <c r="S34" s="104">
        <f>S35+S36</f>
        <v>0</v>
      </c>
      <c r="T34" s="104">
        <f>T35+T36</f>
        <v>0</v>
      </c>
      <c r="U34" s="104">
        <f t="shared" si="10"/>
        <v>0</v>
      </c>
      <c r="V34" s="104">
        <f aca="true" t="shared" si="13" ref="V34:AC34">SUM(V35:V36)</f>
        <v>0</v>
      </c>
      <c r="W34" s="104">
        <f t="shared" si="13"/>
        <v>0</v>
      </c>
      <c r="X34" s="104">
        <f t="shared" si="13"/>
        <v>0</v>
      </c>
      <c r="Y34" s="104">
        <f t="shared" si="13"/>
        <v>230</v>
      </c>
      <c r="Z34" s="104">
        <f t="shared" si="13"/>
        <v>89</v>
      </c>
      <c r="AA34" s="104">
        <f t="shared" si="13"/>
        <v>90</v>
      </c>
      <c r="AB34" s="104">
        <f t="shared" si="13"/>
        <v>67</v>
      </c>
      <c r="AC34" s="104">
        <f t="shared" si="13"/>
        <v>77</v>
      </c>
      <c r="AD34" s="117" t="s">
        <v>221</v>
      </c>
      <c r="AE34" s="143"/>
    </row>
    <row r="35" spans="1:31" ht="16.5" customHeight="1">
      <c r="A35" s="61"/>
      <c r="B35" s="63" t="s">
        <v>31</v>
      </c>
      <c r="C35" s="108">
        <f t="shared" si="2"/>
        <v>317</v>
      </c>
      <c r="D35" s="99">
        <f>G35+V35</f>
        <v>120</v>
      </c>
      <c r="E35" s="99">
        <f>H35+W35</f>
        <v>197</v>
      </c>
      <c r="F35" s="109">
        <f t="shared" si="3"/>
        <v>317</v>
      </c>
      <c r="G35" s="100">
        <f t="shared" si="12"/>
        <v>120</v>
      </c>
      <c r="H35" s="100">
        <f t="shared" si="12"/>
        <v>197</v>
      </c>
      <c r="I35" s="109">
        <f t="shared" si="4"/>
        <v>110</v>
      </c>
      <c r="J35" s="100">
        <v>46</v>
      </c>
      <c r="K35" s="100">
        <v>64</v>
      </c>
      <c r="L35" s="109">
        <f t="shared" si="5"/>
        <v>109</v>
      </c>
      <c r="M35" s="100">
        <v>39</v>
      </c>
      <c r="N35" s="100">
        <v>70</v>
      </c>
      <c r="O35" s="109">
        <f t="shared" si="6"/>
        <v>98</v>
      </c>
      <c r="P35" s="100">
        <v>35</v>
      </c>
      <c r="Q35" s="100">
        <v>63</v>
      </c>
      <c r="R35" s="109">
        <f t="shared" si="9"/>
        <v>0</v>
      </c>
      <c r="S35" s="100">
        <v>0</v>
      </c>
      <c r="T35" s="100">
        <v>0</v>
      </c>
      <c r="U35" s="109">
        <f t="shared" si="10"/>
        <v>0</v>
      </c>
      <c r="V35" s="109">
        <v>0</v>
      </c>
      <c r="W35" s="100">
        <v>0</v>
      </c>
      <c r="X35" s="100">
        <v>0</v>
      </c>
      <c r="Y35" s="100">
        <v>120</v>
      </c>
      <c r="Z35" s="100">
        <v>53</v>
      </c>
      <c r="AA35" s="100">
        <v>67</v>
      </c>
      <c r="AB35" s="100">
        <v>46</v>
      </c>
      <c r="AC35" s="100">
        <v>64</v>
      </c>
      <c r="AD35" s="59" t="s">
        <v>31</v>
      </c>
      <c r="AE35" s="20"/>
    </row>
    <row r="36" spans="1:31" ht="16.5" customHeight="1">
      <c r="A36" s="61"/>
      <c r="B36" s="63" t="s">
        <v>32</v>
      </c>
      <c r="C36" s="108">
        <f t="shared" si="2"/>
        <v>96</v>
      </c>
      <c r="D36" s="99">
        <f>G36+V36</f>
        <v>55</v>
      </c>
      <c r="E36" s="99">
        <f>H36+W36</f>
        <v>41</v>
      </c>
      <c r="F36" s="109">
        <f t="shared" si="3"/>
        <v>96</v>
      </c>
      <c r="G36" s="100">
        <f t="shared" si="12"/>
        <v>55</v>
      </c>
      <c r="H36" s="100">
        <f t="shared" si="12"/>
        <v>41</v>
      </c>
      <c r="I36" s="109">
        <f t="shared" si="4"/>
        <v>34</v>
      </c>
      <c r="J36" s="100">
        <v>21</v>
      </c>
      <c r="K36" s="100">
        <v>13</v>
      </c>
      <c r="L36" s="109">
        <f t="shared" si="5"/>
        <v>31</v>
      </c>
      <c r="M36" s="100">
        <v>19</v>
      </c>
      <c r="N36" s="100">
        <v>12</v>
      </c>
      <c r="O36" s="109">
        <f t="shared" si="6"/>
        <v>31</v>
      </c>
      <c r="P36" s="100">
        <v>15</v>
      </c>
      <c r="Q36" s="100">
        <v>16</v>
      </c>
      <c r="R36" s="109">
        <f t="shared" si="9"/>
        <v>0</v>
      </c>
      <c r="S36" s="100">
        <v>0</v>
      </c>
      <c r="T36" s="100">
        <v>0</v>
      </c>
      <c r="U36" s="109">
        <f t="shared" si="10"/>
        <v>0</v>
      </c>
      <c r="V36" s="109">
        <v>0</v>
      </c>
      <c r="W36" s="100">
        <v>0</v>
      </c>
      <c r="X36" s="100">
        <v>0</v>
      </c>
      <c r="Y36" s="100">
        <v>110</v>
      </c>
      <c r="Z36" s="100">
        <v>36</v>
      </c>
      <c r="AA36" s="100">
        <v>23</v>
      </c>
      <c r="AB36" s="100">
        <v>21</v>
      </c>
      <c r="AC36" s="100">
        <v>13</v>
      </c>
      <c r="AD36" s="59" t="s">
        <v>32</v>
      </c>
      <c r="AE36" s="20"/>
    </row>
    <row r="37" spans="1:31" s="105" customFormat="1" ht="16.5" customHeight="1">
      <c r="A37" s="124" t="s">
        <v>222</v>
      </c>
      <c r="B37" s="142"/>
      <c r="C37" s="103">
        <f t="shared" si="2"/>
        <v>2275</v>
      </c>
      <c r="D37" s="110">
        <f>SUM(D38:D41)</f>
        <v>1123</v>
      </c>
      <c r="E37" s="110">
        <f>SUM(E38:E41)</f>
        <v>1152</v>
      </c>
      <c r="F37" s="104">
        <f t="shared" si="3"/>
        <v>2275</v>
      </c>
      <c r="G37" s="110">
        <f>SUM(G38:G41)</f>
        <v>1123</v>
      </c>
      <c r="H37" s="110">
        <f>SUM(H38:H41)</f>
        <v>1152</v>
      </c>
      <c r="I37" s="104">
        <f t="shared" si="4"/>
        <v>732</v>
      </c>
      <c r="J37" s="104">
        <f>SUM(J38:J41)</f>
        <v>334</v>
      </c>
      <c r="K37" s="104">
        <f>SUM(K38:K41)</f>
        <v>398</v>
      </c>
      <c r="L37" s="104">
        <f t="shared" si="5"/>
        <v>783</v>
      </c>
      <c r="M37" s="104">
        <f>SUM(M38:M41)</f>
        <v>386</v>
      </c>
      <c r="N37" s="104">
        <f>SUM(N38:N41)</f>
        <v>397</v>
      </c>
      <c r="O37" s="104">
        <f t="shared" si="6"/>
        <v>738</v>
      </c>
      <c r="P37" s="104">
        <f>SUM(P38:P41)</f>
        <v>385</v>
      </c>
      <c r="Q37" s="104">
        <f>SUM(Q38:Q41)</f>
        <v>353</v>
      </c>
      <c r="R37" s="104">
        <f t="shared" si="9"/>
        <v>22</v>
      </c>
      <c r="S37" s="104">
        <f>SUM(S38:S41)</f>
        <v>18</v>
      </c>
      <c r="T37" s="104">
        <f>SUM(T38:T41)</f>
        <v>4</v>
      </c>
      <c r="U37" s="104">
        <f t="shared" si="10"/>
        <v>0</v>
      </c>
      <c r="V37" s="104">
        <f aca="true" t="shared" si="14" ref="V37:AC37">SUM(V38:V41)</f>
        <v>0</v>
      </c>
      <c r="W37" s="104">
        <f t="shared" si="14"/>
        <v>0</v>
      </c>
      <c r="X37" s="104">
        <f t="shared" si="14"/>
        <v>0</v>
      </c>
      <c r="Y37" s="104">
        <f t="shared" si="14"/>
        <v>800</v>
      </c>
      <c r="Z37" s="104">
        <f t="shared" si="14"/>
        <v>398</v>
      </c>
      <c r="AA37" s="104">
        <f t="shared" si="14"/>
        <v>432</v>
      </c>
      <c r="AB37" s="104">
        <f t="shared" si="14"/>
        <v>333</v>
      </c>
      <c r="AC37" s="104">
        <f t="shared" si="14"/>
        <v>397</v>
      </c>
      <c r="AD37" s="117" t="s">
        <v>222</v>
      </c>
      <c r="AE37" s="143"/>
    </row>
    <row r="38" spans="1:31" ht="16.5" customHeight="1">
      <c r="A38" s="61"/>
      <c r="B38" s="63" t="s">
        <v>48</v>
      </c>
      <c r="C38" s="108">
        <f t="shared" si="2"/>
        <v>1178</v>
      </c>
      <c r="D38" s="99">
        <f aca="true" t="shared" si="15" ref="D38:E41">G38+V38</f>
        <v>578</v>
      </c>
      <c r="E38" s="99">
        <f t="shared" si="15"/>
        <v>600</v>
      </c>
      <c r="F38" s="109">
        <f t="shared" si="3"/>
        <v>1178</v>
      </c>
      <c r="G38" s="100">
        <f t="shared" si="12"/>
        <v>578</v>
      </c>
      <c r="H38" s="100">
        <f t="shared" si="12"/>
        <v>600</v>
      </c>
      <c r="I38" s="109">
        <f t="shared" si="4"/>
        <v>383</v>
      </c>
      <c r="J38" s="100">
        <v>169</v>
      </c>
      <c r="K38" s="100">
        <v>214</v>
      </c>
      <c r="L38" s="109">
        <f t="shared" si="5"/>
        <v>403</v>
      </c>
      <c r="M38" s="100">
        <v>196</v>
      </c>
      <c r="N38" s="100">
        <v>207</v>
      </c>
      <c r="O38" s="109">
        <f t="shared" si="6"/>
        <v>370</v>
      </c>
      <c r="P38" s="100">
        <v>195</v>
      </c>
      <c r="Q38" s="100">
        <v>175</v>
      </c>
      <c r="R38" s="109">
        <f t="shared" si="9"/>
        <v>22</v>
      </c>
      <c r="S38" s="100">
        <v>18</v>
      </c>
      <c r="T38" s="100">
        <v>4</v>
      </c>
      <c r="U38" s="109">
        <f t="shared" si="10"/>
        <v>0</v>
      </c>
      <c r="V38" s="109">
        <v>0</v>
      </c>
      <c r="W38" s="100">
        <v>0</v>
      </c>
      <c r="X38" s="100">
        <v>0</v>
      </c>
      <c r="Y38" s="100">
        <v>400</v>
      </c>
      <c r="Z38" s="100">
        <v>205</v>
      </c>
      <c r="AA38" s="100">
        <v>237</v>
      </c>
      <c r="AB38" s="100">
        <v>168</v>
      </c>
      <c r="AC38" s="100">
        <v>213</v>
      </c>
      <c r="AD38" s="59" t="s">
        <v>47</v>
      </c>
      <c r="AE38" s="20"/>
    </row>
    <row r="39" spans="1:31" ht="16.5" customHeight="1">
      <c r="A39" s="61"/>
      <c r="B39" s="63" t="s">
        <v>50</v>
      </c>
      <c r="C39" s="108">
        <f t="shared" si="2"/>
        <v>387</v>
      </c>
      <c r="D39" s="99">
        <f t="shared" si="15"/>
        <v>165</v>
      </c>
      <c r="E39" s="99">
        <f t="shared" si="15"/>
        <v>222</v>
      </c>
      <c r="F39" s="109">
        <f t="shared" si="3"/>
        <v>387</v>
      </c>
      <c r="G39" s="100">
        <f t="shared" si="12"/>
        <v>165</v>
      </c>
      <c r="H39" s="100">
        <f t="shared" si="12"/>
        <v>222</v>
      </c>
      <c r="I39" s="109">
        <f t="shared" si="4"/>
        <v>114</v>
      </c>
      <c r="J39" s="100">
        <v>47</v>
      </c>
      <c r="K39" s="100">
        <v>67</v>
      </c>
      <c r="L39" s="109">
        <f t="shared" si="5"/>
        <v>144</v>
      </c>
      <c r="M39" s="100">
        <v>66</v>
      </c>
      <c r="N39" s="100">
        <v>78</v>
      </c>
      <c r="O39" s="109">
        <f t="shared" si="6"/>
        <v>129</v>
      </c>
      <c r="P39" s="100">
        <v>52</v>
      </c>
      <c r="Q39" s="100">
        <v>77</v>
      </c>
      <c r="R39" s="109">
        <f t="shared" si="9"/>
        <v>0</v>
      </c>
      <c r="S39" s="100">
        <v>0</v>
      </c>
      <c r="T39" s="100">
        <v>0</v>
      </c>
      <c r="U39" s="109">
        <f t="shared" si="10"/>
        <v>0</v>
      </c>
      <c r="V39" s="109">
        <v>0</v>
      </c>
      <c r="W39" s="100">
        <v>0</v>
      </c>
      <c r="X39" s="100">
        <v>0</v>
      </c>
      <c r="Y39" s="100">
        <v>120</v>
      </c>
      <c r="Z39" s="100">
        <v>53</v>
      </c>
      <c r="AA39" s="100">
        <v>69</v>
      </c>
      <c r="AB39" s="100">
        <v>46</v>
      </c>
      <c r="AC39" s="100">
        <v>67</v>
      </c>
      <c r="AD39" s="59" t="s">
        <v>49</v>
      </c>
      <c r="AE39" s="20"/>
    </row>
    <row r="40" spans="1:31" ht="16.5" customHeight="1">
      <c r="A40" s="61"/>
      <c r="B40" s="63" t="s">
        <v>52</v>
      </c>
      <c r="C40" s="108">
        <f t="shared" si="2"/>
        <v>570</v>
      </c>
      <c r="D40" s="99">
        <f t="shared" si="15"/>
        <v>309</v>
      </c>
      <c r="E40" s="99">
        <f t="shared" si="15"/>
        <v>261</v>
      </c>
      <c r="F40" s="109">
        <f t="shared" si="3"/>
        <v>570</v>
      </c>
      <c r="G40" s="100">
        <f t="shared" si="12"/>
        <v>309</v>
      </c>
      <c r="H40" s="100">
        <f t="shared" si="12"/>
        <v>261</v>
      </c>
      <c r="I40" s="109">
        <f t="shared" si="4"/>
        <v>201</v>
      </c>
      <c r="J40" s="100">
        <v>103</v>
      </c>
      <c r="K40" s="100">
        <v>98</v>
      </c>
      <c r="L40" s="109">
        <f t="shared" si="5"/>
        <v>186</v>
      </c>
      <c r="M40" s="100">
        <v>102</v>
      </c>
      <c r="N40" s="100">
        <v>84</v>
      </c>
      <c r="O40" s="109">
        <f t="shared" si="6"/>
        <v>183</v>
      </c>
      <c r="P40" s="100">
        <v>104</v>
      </c>
      <c r="Q40" s="100">
        <v>79</v>
      </c>
      <c r="R40" s="109">
        <f t="shared" si="9"/>
        <v>0</v>
      </c>
      <c r="S40" s="100">
        <v>0</v>
      </c>
      <c r="T40" s="100">
        <v>0</v>
      </c>
      <c r="U40" s="109">
        <f t="shared" si="10"/>
        <v>0</v>
      </c>
      <c r="V40" s="109">
        <v>0</v>
      </c>
      <c r="W40" s="100">
        <v>0</v>
      </c>
      <c r="X40" s="100">
        <v>0</v>
      </c>
      <c r="Y40" s="100">
        <v>200</v>
      </c>
      <c r="Z40" s="100">
        <v>120</v>
      </c>
      <c r="AA40" s="100">
        <v>106</v>
      </c>
      <c r="AB40" s="100">
        <v>103</v>
      </c>
      <c r="AC40" s="100">
        <v>98</v>
      </c>
      <c r="AD40" s="59" t="s">
        <v>51</v>
      </c>
      <c r="AE40" s="20"/>
    </row>
    <row r="41" spans="1:31" ht="16.5" customHeight="1">
      <c r="A41" s="61"/>
      <c r="B41" s="63" t="s">
        <v>54</v>
      </c>
      <c r="C41" s="108">
        <f t="shared" si="2"/>
        <v>140</v>
      </c>
      <c r="D41" s="99">
        <f t="shared" si="15"/>
        <v>71</v>
      </c>
      <c r="E41" s="99">
        <f t="shared" si="15"/>
        <v>69</v>
      </c>
      <c r="F41" s="109">
        <f t="shared" si="3"/>
        <v>140</v>
      </c>
      <c r="G41" s="100">
        <f t="shared" si="12"/>
        <v>71</v>
      </c>
      <c r="H41" s="100">
        <f t="shared" si="12"/>
        <v>69</v>
      </c>
      <c r="I41" s="109">
        <f t="shared" si="4"/>
        <v>34</v>
      </c>
      <c r="J41" s="100">
        <v>15</v>
      </c>
      <c r="K41" s="100">
        <v>19</v>
      </c>
      <c r="L41" s="109">
        <f t="shared" si="5"/>
        <v>50</v>
      </c>
      <c r="M41" s="100">
        <v>22</v>
      </c>
      <c r="N41" s="100">
        <v>28</v>
      </c>
      <c r="O41" s="109">
        <f t="shared" si="6"/>
        <v>56</v>
      </c>
      <c r="P41" s="100">
        <v>34</v>
      </c>
      <c r="Q41" s="100">
        <v>22</v>
      </c>
      <c r="R41" s="109">
        <f t="shared" si="9"/>
        <v>0</v>
      </c>
      <c r="S41" s="100">
        <v>0</v>
      </c>
      <c r="T41" s="100">
        <v>0</v>
      </c>
      <c r="U41" s="109">
        <f t="shared" si="10"/>
        <v>0</v>
      </c>
      <c r="V41" s="109">
        <v>0</v>
      </c>
      <c r="W41" s="100">
        <v>0</v>
      </c>
      <c r="X41" s="100">
        <v>0</v>
      </c>
      <c r="Y41" s="100">
        <v>80</v>
      </c>
      <c r="Z41" s="100">
        <v>20</v>
      </c>
      <c r="AA41" s="100">
        <v>20</v>
      </c>
      <c r="AB41" s="100">
        <v>16</v>
      </c>
      <c r="AC41" s="100">
        <v>19</v>
      </c>
      <c r="AD41" s="59" t="s">
        <v>53</v>
      </c>
      <c r="AE41" s="20"/>
    </row>
    <row r="42" spans="1:31" s="105" customFormat="1" ht="16.5" customHeight="1">
      <c r="A42" s="124" t="s">
        <v>223</v>
      </c>
      <c r="B42" s="142"/>
      <c r="C42" s="103">
        <f t="shared" si="2"/>
        <v>468</v>
      </c>
      <c r="D42" s="110">
        <f>SUM(D43)</f>
        <v>242</v>
      </c>
      <c r="E42" s="110">
        <f>SUM(E43)</f>
        <v>226</v>
      </c>
      <c r="F42" s="104">
        <f t="shared" si="3"/>
        <v>468</v>
      </c>
      <c r="G42" s="110">
        <f>SUM(G43)</f>
        <v>242</v>
      </c>
      <c r="H42" s="110">
        <f>SUM(H43)</f>
        <v>226</v>
      </c>
      <c r="I42" s="104">
        <f t="shared" si="4"/>
        <v>161</v>
      </c>
      <c r="J42" s="104">
        <f>J43</f>
        <v>94</v>
      </c>
      <c r="K42" s="104">
        <f>K43</f>
        <v>67</v>
      </c>
      <c r="L42" s="104">
        <f t="shared" si="5"/>
        <v>156</v>
      </c>
      <c r="M42" s="104">
        <f>M43</f>
        <v>73</v>
      </c>
      <c r="N42" s="104">
        <f>N43</f>
        <v>83</v>
      </c>
      <c r="O42" s="104">
        <f t="shared" si="6"/>
        <v>151</v>
      </c>
      <c r="P42" s="104">
        <f>P43</f>
        <v>75</v>
      </c>
      <c r="Q42" s="104">
        <f>Q43</f>
        <v>76</v>
      </c>
      <c r="R42" s="104">
        <f t="shared" si="9"/>
        <v>0</v>
      </c>
      <c r="S42" s="104">
        <f>S43</f>
        <v>0</v>
      </c>
      <c r="T42" s="104">
        <f>T43</f>
        <v>0</v>
      </c>
      <c r="U42" s="104">
        <f t="shared" si="10"/>
        <v>0</v>
      </c>
      <c r="V42" s="104">
        <f aca="true" t="shared" si="16" ref="V42:AC42">SUM(V43)</f>
        <v>0</v>
      </c>
      <c r="W42" s="104">
        <f t="shared" si="16"/>
        <v>0</v>
      </c>
      <c r="X42" s="104">
        <f t="shared" si="16"/>
        <v>0</v>
      </c>
      <c r="Y42" s="104">
        <f t="shared" si="16"/>
        <v>160</v>
      </c>
      <c r="Z42" s="104">
        <f t="shared" si="16"/>
        <v>96</v>
      </c>
      <c r="AA42" s="104">
        <f t="shared" si="16"/>
        <v>67</v>
      </c>
      <c r="AB42" s="104">
        <f t="shared" si="16"/>
        <v>93</v>
      </c>
      <c r="AC42" s="104">
        <f t="shared" si="16"/>
        <v>67</v>
      </c>
      <c r="AD42" s="122" t="s">
        <v>33</v>
      </c>
      <c r="AE42" s="145"/>
    </row>
    <row r="43" spans="1:31" ht="16.5" customHeight="1">
      <c r="A43" s="61"/>
      <c r="B43" s="63" t="s">
        <v>34</v>
      </c>
      <c r="C43" s="108">
        <f t="shared" si="2"/>
        <v>468</v>
      </c>
      <c r="D43" s="99">
        <f>G43+V43</f>
        <v>242</v>
      </c>
      <c r="E43" s="99">
        <f>H43+W43</f>
        <v>226</v>
      </c>
      <c r="F43" s="109">
        <f t="shared" si="3"/>
        <v>468</v>
      </c>
      <c r="G43" s="100">
        <f t="shared" si="12"/>
        <v>242</v>
      </c>
      <c r="H43" s="100">
        <f t="shared" si="12"/>
        <v>226</v>
      </c>
      <c r="I43" s="109">
        <f t="shared" si="4"/>
        <v>161</v>
      </c>
      <c r="J43" s="100">
        <v>94</v>
      </c>
      <c r="K43" s="100">
        <v>67</v>
      </c>
      <c r="L43" s="109">
        <f t="shared" si="5"/>
        <v>156</v>
      </c>
      <c r="M43" s="100">
        <v>73</v>
      </c>
      <c r="N43" s="100">
        <v>83</v>
      </c>
      <c r="O43" s="109">
        <f t="shared" si="6"/>
        <v>151</v>
      </c>
      <c r="P43" s="100">
        <v>75</v>
      </c>
      <c r="Q43" s="100">
        <v>76</v>
      </c>
      <c r="R43" s="109">
        <f t="shared" si="9"/>
        <v>0</v>
      </c>
      <c r="S43" s="100">
        <v>0</v>
      </c>
      <c r="T43" s="100">
        <v>0</v>
      </c>
      <c r="U43" s="109">
        <f t="shared" si="10"/>
        <v>0</v>
      </c>
      <c r="V43" s="109">
        <v>0</v>
      </c>
      <c r="W43" s="100">
        <v>0</v>
      </c>
      <c r="X43" s="100">
        <v>0</v>
      </c>
      <c r="Y43" s="100">
        <v>160</v>
      </c>
      <c r="Z43" s="100">
        <v>96</v>
      </c>
      <c r="AA43" s="100">
        <v>67</v>
      </c>
      <c r="AB43" s="100">
        <v>93</v>
      </c>
      <c r="AC43" s="100">
        <v>67</v>
      </c>
      <c r="AD43" s="59" t="s">
        <v>34</v>
      </c>
      <c r="AE43" s="20"/>
    </row>
    <row r="44" spans="1:31" s="105" customFormat="1" ht="16.5" customHeight="1">
      <c r="A44" s="124" t="s">
        <v>224</v>
      </c>
      <c r="B44" s="142"/>
      <c r="C44" s="103">
        <f t="shared" si="2"/>
        <v>586</v>
      </c>
      <c r="D44" s="104">
        <f>D45+D46</f>
        <v>260</v>
      </c>
      <c r="E44" s="104">
        <f>E45+E46</f>
        <v>326</v>
      </c>
      <c r="F44" s="104">
        <f t="shared" si="3"/>
        <v>586</v>
      </c>
      <c r="G44" s="104">
        <f>G45+G46</f>
        <v>260</v>
      </c>
      <c r="H44" s="104">
        <f>H45+H46</f>
        <v>326</v>
      </c>
      <c r="I44" s="104">
        <f t="shared" si="4"/>
        <v>198</v>
      </c>
      <c r="J44" s="104">
        <f>J45+J46</f>
        <v>93</v>
      </c>
      <c r="K44" s="104">
        <f>K45+K46</f>
        <v>105</v>
      </c>
      <c r="L44" s="104">
        <f t="shared" si="5"/>
        <v>186</v>
      </c>
      <c r="M44" s="104">
        <f>M45+M46</f>
        <v>81</v>
      </c>
      <c r="N44" s="104">
        <f>N45+N46</f>
        <v>105</v>
      </c>
      <c r="O44" s="104">
        <f t="shared" si="6"/>
        <v>202</v>
      </c>
      <c r="P44" s="104">
        <f>P45+P46</f>
        <v>86</v>
      </c>
      <c r="Q44" s="104">
        <f>Q45+Q46</f>
        <v>116</v>
      </c>
      <c r="R44" s="104">
        <f t="shared" si="9"/>
        <v>0</v>
      </c>
      <c r="S44" s="104">
        <f>S45+S46</f>
        <v>0</v>
      </c>
      <c r="T44" s="104">
        <f>T45+T46</f>
        <v>0</v>
      </c>
      <c r="U44" s="104">
        <f t="shared" si="10"/>
        <v>0</v>
      </c>
      <c r="V44" s="104">
        <f aca="true" t="shared" si="17" ref="V44:AC44">SUM(V45:V46)</f>
        <v>0</v>
      </c>
      <c r="W44" s="104">
        <f t="shared" si="17"/>
        <v>0</v>
      </c>
      <c r="X44" s="104">
        <f t="shared" si="17"/>
        <v>0</v>
      </c>
      <c r="Y44" s="104">
        <f t="shared" si="17"/>
        <v>200</v>
      </c>
      <c r="Z44" s="104">
        <f t="shared" si="17"/>
        <v>113</v>
      </c>
      <c r="AA44" s="104">
        <f t="shared" si="17"/>
        <v>123</v>
      </c>
      <c r="AB44" s="104">
        <f t="shared" si="17"/>
        <v>93</v>
      </c>
      <c r="AC44" s="104">
        <f t="shared" si="17"/>
        <v>104</v>
      </c>
      <c r="AD44" s="117" t="s">
        <v>224</v>
      </c>
      <c r="AE44" s="143"/>
    </row>
    <row r="45" spans="1:31" ht="16.5" customHeight="1">
      <c r="A45" s="61"/>
      <c r="B45" s="63" t="s">
        <v>35</v>
      </c>
      <c r="C45" s="108">
        <f t="shared" si="2"/>
        <v>586</v>
      </c>
      <c r="D45" s="99">
        <f>G45+V45</f>
        <v>260</v>
      </c>
      <c r="E45" s="99">
        <f>H45+W45</f>
        <v>326</v>
      </c>
      <c r="F45" s="109">
        <f t="shared" si="3"/>
        <v>586</v>
      </c>
      <c r="G45" s="100">
        <f t="shared" si="12"/>
        <v>260</v>
      </c>
      <c r="H45" s="100">
        <f t="shared" si="12"/>
        <v>326</v>
      </c>
      <c r="I45" s="109">
        <f t="shared" si="4"/>
        <v>198</v>
      </c>
      <c r="J45" s="100">
        <v>93</v>
      </c>
      <c r="K45" s="100">
        <v>105</v>
      </c>
      <c r="L45" s="109">
        <f t="shared" si="5"/>
        <v>186</v>
      </c>
      <c r="M45" s="100">
        <v>81</v>
      </c>
      <c r="N45" s="100">
        <v>105</v>
      </c>
      <c r="O45" s="109">
        <f t="shared" si="6"/>
        <v>202</v>
      </c>
      <c r="P45" s="100">
        <v>86</v>
      </c>
      <c r="Q45" s="100">
        <v>116</v>
      </c>
      <c r="R45" s="109">
        <f t="shared" si="9"/>
        <v>0</v>
      </c>
      <c r="S45" s="100">
        <v>0</v>
      </c>
      <c r="T45" s="100">
        <v>0</v>
      </c>
      <c r="U45" s="109">
        <f t="shared" si="10"/>
        <v>0</v>
      </c>
      <c r="V45" s="109">
        <v>0</v>
      </c>
      <c r="W45" s="100">
        <v>0</v>
      </c>
      <c r="X45" s="100">
        <v>0</v>
      </c>
      <c r="Y45" s="100">
        <v>200</v>
      </c>
      <c r="Z45" s="100">
        <v>113</v>
      </c>
      <c r="AA45" s="100">
        <v>123</v>
      </c>
      <c r="AB45" s="100">
        <v>93</v>
      </c>
      <c r="AC45" s="100">
        <v>104</v>
      </c>
      <c r="AD45" s="59" t="s">
        <v>35</v>
      </c>
      <c r="AE45" s="20"/>
    </row>
    <row r="46" spans="1:31" ht="16.5" customHeight="1">
      <c r="A46" s="61"/>
      <c r="B46" s="63" t="s">
        <v>36</v>
      </c>
      <c r="C46" s="108">
        <f t="shared" si="2"/>
        <v>0</v>
      </c>
      <c r="D46" s="99">
        <f>G46+V46</f>
        <v>0</v>
      </c>
      <c r="E46" s="99">
        <f>H46+W46</f>
        <v>0</v>
      </c>
      <c r="F46" s="109">
        <f t="shared" si="3"/>
        <v>0</v>
      </c>
      <c r="G46" s="100">
        <f t="shared" si="12"/>
        <v>0</v>
      </c>
      <c r="H46" s="100">
        <f t="shared" si="12"/>
        <v>0</v>
      </c>
      <c r="I46" s="109">
        <f t="shared" si="4"/>
        <v>0</v>
      </c>
      <c r="J46" s="100">
        <v>0</v>
      </c>
      <c r="K46" s="100">
        <v>0</v>
      </c>
      <c r="L46" s="109">
        <f t="shared" si="5"/>
        <v>0</v>
      </c>
      <c r="M46" s="100">
        <v>0</v>
      </c>
      <c r="N46" s="100">
        <v>0</v>
      </c>
      <c r="O46" s="109">
        <f t="shared" si="6"/>
        <v>0</v>
      </c>
      <c r="P46" s="100">
        <v>0</v>
      </c>
      <c r="Q46" s="100">
        <v>0</v>
      </c>
      <c r="R46" s="109">
        <f t="shared" si="9"/>
        <v>0</v>
      </c>
      <c r="S46" s="100">
        <v>0</v>
      </c>
      <c r="T46" s="100">
        <v>0</v>
      </c>
      <c r="U46" s="109">
        <f t="shared" si="10"/>
        <v>0</v>
      </c>
      <c r="V46" s="109">
        <v>0</v>
      </c>
      <c r="W46" s="100">
        <v>0</v>
      </c>
      <c r="X46" s="100">
        <v>0</v>
      </c>
      <c r="Y46" s="100">
        <v>0</v>
      </c>
      <c r="Z46" s="100">
        <v>0</v>
      </c>
      <c r="AA46" s="100">
        <v>0</v>
      </c>
      <c r="AB46" s="100">
        <v>0</v>
      </c>
      <c r="AC46" s="100">
        <v>0</v>
      </c>
      <c r="AD46" s="59" t="s">
        <v>36</v>
      </c>
      <c r="AE46" s="20"/>
    </row>
    <row r="47" spans="1:31" s="94" customFormat="1" ht="16.5" customHeight="1">
      <c r="A47" s="124" t="s">
        <v>225</v>
      </c>
      <c r="B47" s="142"/>
      <c r="C47" s="103">
        <f t="shared" si="2"/>
        <v>1536</v>
      </c>
      <c r="D47" s="93">
        <f>SUM(D48:D50)</f>
        <v>659</v>
      </c>
      <c r="E47" s="93">
        <f>SUM(E48:E50)</f>
        <v>877</v>
      </c>
      <c r="F47" s="104">
        <f t="shared" si="3"/>
        <v>1536</v>
      </c>
      <c r="G47" s="93">
        <f>SUM(G48:G50)</f>
        <v>659</v>
      </c>
      <c r="H47" s="93">
        <f>SUM(H48:H50)</f>
        <v>877</v>
      </c>
      <c r="I47" s="104">
        <f t="shared" si="4"/>
        <v>481</v>
      </c>
      <c r="J47" s="93">
        <f>SUM(J48:J50)</f>
        <v>205</v>
      </c>
      <c r="K47" s="93">
        <f>SUM(K48:K50)</f>
        <v>276</v>
      </c>
      <c r="L47" s="104">
        <f t="shared" si="5"/>
        <v>515</v>
      </c>
      <c r="M47" s="93">
        <f>SUM(M48:M50)</f>
        <v>225</v>
      </c>
      <c r="N47" s="93">
        <f>SUM(N48:N50)</f>
        <v>290</v>
      </c>
      <c r="O47" s="104">
        <f t="shared" si="6"/>
        <v>540</v>
      </c>
      <c r="P47" s="93">
        <f>SUM(P48:P50)</f>
        <v>229</v>
      </c>
      <c r="Q47" s="93">
        <f>SUM(Q48:Q50)</f>
        <v>311</v>
      </c>
      <c r="R47" s="104">
        <f t="shared" si="9"/>
        <v>0</v>
      </c>
      <c r="S47" s="93">
        <f>SUM(S48:S50)</f>
        <v>0</v>
      </c>
      <c r="T47" s="93">
        <f>SUM(T48:T50)</f>
        <v>0</v>
      </c>
      <c r="U47" s="104">
        <f t="shared" si="10"/>
        <v>0</v>
      </c>
      <c r="V47" s="104">
        <f aca="true" t="shared" si="18" ref="V47:AC47">SUM(V48:V50)</f>
        <v>0</v>
      </c>
      <c r="W47" s="104">
        <f t="shared" si="18"/>
        <v>0</v>
      </c>
      <c r="X47" s="104">
        <f t="shared" si="18"/>
        <v>0</v>
      </c>
      <c r="Y47" s="104">
        <f t="shared" si="18"/>
        <v>480</v>
      </c>
      <c r="Z47" s="104">
        <f t="shared" si="18"/>
        <v>402</v>
      </c>
      <c r="AA47" s="104">
        <f t="shared" si="18"/>
        <v>397</v>
      </c>
      <c r="AB47" s="104">
        <f t="shared" si="18"/>
        <v>206</v>
      </c>
      <c r="AC47" s="104">
        <f t="shared" si="18"/>
        <v>276</v>
      </c>
      <c r="AD47" s="117" t="s">
        <v>225</v>
      </c>
      <c r="AE47" s="143"/>
    </row>
    <row r="48" spans="1:31" ht="16.5" customHeight="1">
      <c r="A48" s="61"/>
      <c r="B48" s="63" t="s">
        <v>37</v>
      </c>
      <c r="C48" s="108">
        <f t="shared" si="2"/>
        <v>620</v>
      </c>
      <c r="D48" s="99">
        <f aca="true" t="shared" si="19" ref="D48:E50">G48+V48</f>
        <v>219</v>
      </c>
      <c r="E48" s="99">
        <f t="shared" si="19"/>
        <v>401</v>
      </c>
      <c r="F48" s="109">
        <f t="shared" si="3"/>
        <v>620</v>
      </c>
      <c r="G48" s="100">
        <f t="shared" si="12"/>
        <v>219</v>
      </c>
      <c r="H48" s="100">
        <f t="shared" si="12"/>
        <v>401</v>
      </c>
      <c r="I48" s="109">
        <f t="shared" si="4"/>
        <v>199</v>
      </c>
      <c r="J48" s="100">
        <v>58</v>
      </c>
      <c r="K48" s="100">
        <v>141</v>
      </c>
      <c r="L48" s="109">
        <f t="shared" si="5"/>
        <v>197</v>
      </c>
      <c r="M48" s="100">
        <v>81</v>
      </c>
      <c r="N48" s="100">
        <v>116</v>
      </c>
      <c r="O48" s="109">
        <f t="shared" si="6"/>
        <v>224</v>
      </c>
      <c r="P48" s="100">
        <v>80</v>
      </c>
      <c r="Q48" s="100">
        <v>144</v>
      </c>
      <c r="R48" s="109">
        <f t="shared" si="9"/>
        <v>0</v>
      </c>
      <c r="S48" s="100">
        <v>0</v>
      </c>
      <c r="T48" s="100">
        <v>0</v>
      </c>
      <c r="U48" s="109">
        <f t="shared" si="10"/>
        <v>0</v>
      </c>
      <c r="V48" s="109">
        <v>0</v>
      </c>
      <c r="W48" s="100">
        <v>0</v>
      </c>
      <c r="X48" s="100">
        <v>0</v>
      </c>
      <c r="Y48" s="100">
        <v>200</v>
      </c>
      <c r="Z48" s="100">
        <v>159</v>
      </c>
      <c r="AA48" s="100">
        <v>188</v>
      </c>
      <c r="AB48" s="100">
        <v>59</v>
      </c>
      <c r="AC48" s="100">
        <v>141</v>
      </c>
      <c r="AD48" s="59" t="s">
        <v>37</v>
      </c>
      <c r="AE48" s="20"/>
    </row>
    <row r="49" spans="1:31" ht="16.5" customHeight="1">
      <c r="A49" s="61"/>
      <c r="B49" s="63" t="s">
        <v>38</v>
      </c>
      <c r="C49" s="108">
        <f t="shared" si="2"/>
        <v>0</v>
      </c>
      <c r="D49" s="99">
        <f t="shared" si="19"/>
        <v>0</v>
      </c>
      <c r="E49" s="99">
        <f t="shared" si="19"/>
        <v>0</v>
      </c>
      <c r="F49" s="109">
        <f t="shared" si="3"/>
        <v>0</v>
      </c>
      <c r="G49" s="100">
        <f t="shared" si="12"/>
        <v>0</v>
      </c>
      <c r="H49" s="100">
        <f t="shared" si="12"/>
        <v>0</v>
      </c>
      <c r="I49" s="109">
        <f t="shared" si="4"/>
        <v>0</v>
      </c>
      <c r="J49" s="100">
        <v>0</v>
      </c>
      <c r="K49" s="100">
        <v>0</v>
      </c>
      <c r="L49" s="109">
        <f t="shared" si="5"/>
        <v>0</v>
      </c>
      <c r="M49" s="100">
        <v>0</v>
      </c>
      <c r="N49" s="100">
        <v>0</v>
      </c>
      <c r="O49" s="109">
        <f t="shared" si="6"/>
        <v>0</v>
      </c>
      <c r="P49" s="100">
        <v>0</v>
      </c>
      <c r="Q49" s="100">
        <v>0</v>
      </c>
      <c r="R49" s="109">
        <f t="shared" si="9"/>
        <v>0</v>
      </c>
      <c r="S49" s="100">
        <v>0</v>
      </c>
      <c r="T49" s="100">
        <v>0</v>
      </c>
      <c r="U49" s="109">
        <f t="shared" si="10"/>
        <v>0</v>
      </c>
      <c r="V49" s="109">
        <v>0</v>
      </c>
      <c r="W49" s="100">
        <v>0</v>
      </c>
      <c r="X49" s="100">
        <v>0</v>
      </c>
      <c r="Y49" s="100">
        <v>0</v>
      </c>
      <c r="Z49" s="100">
        <v>0</v>
      </c>
      <c r="AA49" s="100">
        <v>0</v>
      </c>
      <c r="AB49" s="100">
        <v>0</v>
      </c>
      <c r="AC49" s="100">
        <v>0</v>
      </c>
      <c r="AD49" s="59" t="s">
        <v>38</v>
      </c>
      <c r="AE49" s="20"/>
    </row>
    <row r="50" spans="1:31" ht="16.5" customHeight="1">
      <c r="A50" s="61"/>
      <c r="B50" s="63" t="s">
        <v>39</v>
      </c>
      <c r="C50" s="108">
        <f t="shared" si="2"/>
        <v>916</v>
      </c>
      <c r="D50" s="99">
        <f t="shared" si="19"/>
        <v>440</v>
      </c>
      <c r="E50" s="99">
        <f t="shared" si="19"/>
        <v>476</v>
      </c>
      <c r="F50" s="109">
        <f t="shared" si="3"/>
        <v>916</v>
      </c>
      <c r="G50" s="100">
        <f t="shared" si="12"/>
        <v>440</v>
      </c>
      <c r="H50" s="100">
        <f t="shared" si="12"/>
        <v>476</v>
      </c>
      <c r="I50" s="109">
        <f t="shared" si="4"/>
        <v>282</v>
      </c>
      <c r="J50" s="100">
        <v>147</v>
      </c>
      <c r="K50" s="100">
        <v>135</v>
      </c>
      <c r="L50" s="109">
        <f t="shared" si="5"/>
        <v>318</v>
      </c>
      <c r="M50" s="100">
        <v>144</v>
      </c>
      <c r="N50" s="100">
        <v>174</v>
      </c>
      <c r="O50" s="109">
        <f t="shared" si="6"/>
        <v>316</v>
      </c>
      <c r="P50" s="100">
        <v>149</v>
      </c>
      <c r="Q50" s="100">
        <v>167</v>
      </c>
      <c r="R50" s="109">
        <f t="shared" si="9"/>
        <v>0</v>
      </c>
      <c r="S50" s="100">
        <v>0</v>
      </c>
      <c r="T50" s="100">
        <v>0</v>
      </c>
      <c r="U50" s="109">
        <f t="shared" si="10"/>
        <v>0</v>
      </c>
      <c r="V50" s="109">
        <v>0</v>
      </c>
      <c r="W50" s="100">
        <v>0</v>
      </c>
      <c r="X50" s="100">
        <v>0</v>
      </c>
      <c r="Y50" s="100">
        <v>280</v>
      </c>
      <c r="Z50" s="100">
        <v>243</v>
      </c>
      <c r="AA50" s="100">
        <v>209</v>
      </c>
      <c r="AB50" s="100">
        <v>147</v>
      </c>
      <c r="AC50" s="100">
        <v>135</v>
      </c>
      <c r="AD50" s="59" t="s">
        <v>39</v>
      </c>
      <c r="AE50" s="20"/>
    </row>
    <row r="51" spans="1:31" s="105" customFormat="1" ht="16.5" customHeight="1">
      <c r="A51" s="124" t="s">
        <v>226</v>
      </c>
      <c r="B51" s="142"/>
      <c r="C51" s="103">
        <f t="shared" si="2"/>
        <v>1612</v>
      </c>
      <c r="D51" s="104">
        <f>SUM(D52:D55)</f>
        <v>795</v>
      </c>
      <c r="E51" s="104">
        <f>SUM(E52:E55)</f>
        <v>817</v>
      </c>
      <c r="F51" s="104">
        <f t="shared" si="3"/>
        <v>1612</v>
      </c>
      <c r="G51" s="104">
        <f>SUM(G52:G55)</f>
        <v>795</v>
      </c>
      <c r="H51" s="104">
        <f>SUM(H52:H55)</f>
        <v>817</v>
      </c>
      <c r="I51" s="104">
        <f t="shared" si="4"/>
        <v>530</v>
      </c>
      <c r="J51" s="104">
        <f>SUM(J52:J55)</f>
        <v>273</v>
      </c>
      <c r="K51" s="104">
        <f>SUM(K52:K55)</f>
        <v>257</v>
      </c>
      <c r="L51" s="104">
        <f t="shared" si="5"/>
        <v>526</v>
      </c>
      <c r="M51" s="104">
        <f>SUM(M52:M55)</f>
        <v>273</v>
      </c>
      <c r="N51" s="104">
        <f>SUM(N52:N55)</f>
        <v>253</v>
      </c>
      <c r="O51" s="104">
        <f t="shared" si="6"/>
        <v>556</v>
      </c>
      <c r="P51" s="104">
        <f>SUM(P52:P55)</f>
        <v>249</v>
      </c>
      <c r="Q51" s="104">
        <f>SUM(Q52:Q55)</f>
        <v>307</v>
      </c>
      <c r="R51" s="104">
        <f t="shared" si="9"/>
        <v>0</v>
      </c>
      <c r="S51" s="104">
        <f>SUM(S52:S55)</f>
        <v>0</v>
      </c>
      <c r="T51" s="104">
        <f>SUM(T52:T55)</f>
        <v>0</v>
      </c>
      <c r="U51" s="104">
        <f t="shared" si="10"/>
        <v>0</v>
      </c>
      <c r="V51" s="104">
        <f aca="true" t="shared" si="20" ref="V51:AC51">SUM(V52:V55)</f>
        <v>0</v>
      </c>
      <c r="W51" s="104">
        <f t="shared" si="20"/>
        <v>0</v>
      </c>
      <c r="X51" s="104">
        <f t="shared" si="20"/>
        <v>0</v>
      </c>
      <c r="Y51" s="104">
        <f t="shared" si="20"/>
        <v>560</v>
      </c>
      <c r="Z51" s="104">
        <f t="shared" si="20"/>
        <v>353</v>
      </c>
      <c r="AA51" s="104">
        <f t="shared" si="20"/>
        <v>322</v>
      </c>
      <c r="AB51" s="104">
        <f t="shared" si="20"/>
        <v>271</v>
      </c>
      <c r="AC51" s="104">
        <f t="shared" si="20"/>
        <v>256</v>
      </c>
      <c r="AD51" s="117" t="s">
        <v>226</v>
      </c>
      <c r="AE51" s="143"/>
    </row>
    <row r="52" spans="1:31" ht="16.5" customHeight="1">
      <c r="A52" s="61"/>
      <c r="B52" s="63" t="s">
        <v>40</v>
      </c>
      <c r="C52" s="108">
        <f t="shared" si="2"/>
        <v>647</v>
      </c>
      <c r="D52" s="99">
        <f aca="true" t="shared" si="21" ref="D52:E55">G52+V52</f>
        <v>398</v>
      </c>
      <c r="E52" s="99">
        <f t="shared" si="21"/>
        <v>249</v>
      </c>
      <c r="F52" s="109">
        <f t="shared" si="3"/>
        <v>647</v>
      </c>
      <c r="G52" s="100">
        <f t="shared" si="12"/>
        <v>398</v>
      </c>
      <c r="H52" s="100">
        <f t="shared" si="12"/>
        <v>249</v>
      </c>
      <c r="I52" s="109">
        <f t="shared" si="4"/>
        <v>219</v>
      </c>
      <c r="J52" s="100">
        <v>137</v>
      </c>
      <c r="K52" s="100">
        <v>82</v>
      </c>
      <c r="L52" s="109">
        <f t="shared" si="5"/>
        <v>218</v>
      </c>
      <c r="M52" s="100">
        <v>146</v>
      </c>
      <c r="N52" s="100">
        <v>72</v>
      </c>
      <c r="O52" s="109">
        <f t="shared" si="6"/>
        <v>210</v>
      </c>
      <c r="P52" s="100">
        <v>115</v>
      </c>
      <c r="Q52" s="100">
        <v>95</v>
      </c>
      <c r="R52" s="109">
        <f t="shared" si="9"/>
        <v>0</v>
      </c>
      <c r="S52" s="100">
        <v>0</v>
      </c>
      <c r="T52" s="100">
        <v>0</v>
      </c>
      <c r="U52" s="109">
        <f t="shared" si="10"/>
        <v>0</v>
      </c>
      <c r="V52" s="109">
        <v>0</v>
      </c>
      <c r="W52" s="100">
        <v>0</v>
      </c>
      <c r="X52" s="100">
        <v>0</v>
      </c>
      <c r="Y52" s="100">
        <v>240</v>
      </c>
      <c r="Z52" s="100">
        <v>159</v>
      </c>
      <c r="AA52" s="100">
        <v>95</v>
      </c>
      <c r="AB52" s="100">
        <v>136</v>
      </c>
      <c r="AC52" s="100">
        <v>82</v>
      </c>
      <c r="AD52" s="59" t="s">
        <v>40</v>
      </c>
      <c r="AE52" s="20"/>
    </row>
    <row r="53" spans="1:31" ht="16.5" customHeight="1">
      <c r="A53" s="61"/>
      <c r="B53" s="63" t="s">
        <v>41</v>
      </c>
      <c r="C53" s="108">
        <f t="shared" si="2"/>
        <v>94</v>
      </c>
      <c r="D53" s="99">
        <f t="shared" si="21"/>
        <v>50</v>
      </c>
      <c r="E53" s="99">
        <f t="shared" si="21"/>
        <v>44</v>
      </c>
      <c r="F53" s="109">
        <f t="shared" si="3"/>
        <v>94</v>
      </c>
      <c r="G53" s="100">
        <f t="shared" si="12"/>
        <v>50</v>
      </c>
      <c r="H53" s="100">
        <f t="shared" si="12"/>
        <v>44</v>
      </c>
      <c r="I53" s="109">
        <f t="shared" si="4"/>
        <v>31</v>
      </c>
      <c r="J53" s="100">
        <v>15</v>
      </c>
      <c r="K53" s="100">
        <v>16</v>
      </c>
      <c r="L53" s="109">
        <f t="shared" si="5"/>
        <v>30</v>
      </c>
      <c r="M53" s="100">
        <v>19</v>
      </c>
      <c r="N53" s="100">
        <v>11</v>
      </c>
      <c r="O53" s="109">
        <f t="shared" si="6"/>
        <v>33</v>
      </c>
      <c r="P53" s="100">
        <v>16</v>
      </c>
      <c r="Q53" s="100">
        <v>17</v>
      </c>
      <c r="R53" s="109">
        <f t="shared" si="9"/>
        <v>0</v>
      </c>
      <c r="S53" s="100">
        <v>0</v>
      </c>
      <c r="T53" s="100">
        <v>0</v>
      </c>
      <c r="U53" s="109">
        <f t="shared" si="10"/>
        <v>0</v>
      </c>
      <c r="V53" s="109">
        <v>0</v>
      </c>
      <c r="W53" s="100">
        <v>0</v>
      </c>
      <c r="X53" s="100">
        <v>0</v>
      </c>
      <c r="Y53" s="100">
        <v>40</v>
      </c>
      <c r="Z53" s="100">
        <v>21</v>
      </c>
      <c r="AA53" s="100">
        <v>19</v>
      </c>
      <c r="AB53" s="100">
        <v>15</v>
      </c>
      <c r="AC53" s="100">
        <v>16</v>
      </c>
      <c r="AD53" s="59" t="s">
        <v>41</v>
      </c>
      <c r="AE53" s="20"/>
    </row>
    <row r="54" spans="1:31" ht="16.5" customHeight="1">
      <c r="A54" s="61"/>
      <c r="B54" s="63" t="s">
        <v>42</v>
      </c>
      <c r="C54" s="108">
        <f t="shared" si="2"/>
        <v>871</v>
      </c>
      <c r="D54" s="99">
        <f t="shared" si="21"/>
        <v>347</v>
      </c>
      <c r="E54" s="99">
        <f t="shared" si="21"/>
        <v>524</v>
      </c>
      <c r="F54" s="109">
        <f t="shared" si="3"/>
        <v>871</v>
      </c>
      <c r="G54" s="100">
        <f t="shared" si="12"/>
        <v>347</v>
      </c>
      <c r="H54" s="100">
        <f t="shared" si="12"/>
        <v>524</v>
      </c>
      <c r="I54" s="109">
        <f t="shared" si="4"/>
        <v>280</v>
      </c>
      <c r="J54" s="100">
        <v>121</v>
      </c>
      <c r="K54" s="100">
        <v>159</v>
      </c>
      <c r="L54" s="109">
        <f t="shared" si="5"/>
        <v>278</v>
      </c>
      <c r="M54" s="100">
        <v>108</v>
      </c>
      <c r="N54" s="100">
        <v>170</v>
      </c>
      <c r="O54" s="109">
        <f t="shared" si="6"/>
        <v>313</v>
      </c>
      <c r="P54" s="100">
        <v>118</v>
      </c>
      <c r="Q54" s="100">
        <v>195</v>
      </c>
      <c r="R54" s="109">
        <f t="shared" si="9"/>
        <v>0</v>
      </c>
      <c r="S54" s="100">
        <v>0</v>
      </c>
      <c r="T54" s="100">
        <v>0</v>
      </c>
      <c r="U54" s="109">
        <f t="shared" si="10"/>
        <v>0</v>
      </c>
      <c r="V54" s="109">
        <v>0</v>
      </c>
      <c r="W54" s="100">
        <v>0</v>
      </c>
      <c r="X54" s="100">
        <v>0</v>
      </c>
      <c r="Y54" s="100">
        <v>280</v>
      </c>
      <c r="Z54" s="100">
        <v>173</v>
      </c>
      <c r="AA54" s="100">
        <v>208</v>
      </c>
      <c r="AB54" s="100">
        <v>120</v>
      </c>
      <c r="AC54" s="100">
        <v>158</v>
      </c>
      <c r="AD54" s="59" t="s">
        <v>42</v>
      </c>
      <c r="AE54" s="20"/>
    </row>
    <row r="55" spans="1:31" ht="16.5" customHeight="1">
      <c r="A55" s="61"/>
      <c r="B55" s="63" t="s">
        <v>43</v>
      </c>
      <c r="C55" s="108">
        <f t="shared" si="2"/>
        <v>0</v>
      </c>
      <c r="D55" s="99">
        <f t="shared" si="21"/>
        <v>0</v>
      </c>
      <c r="E55" s="99">
        <f t="shared" si="21"/>
        <v>0</v>
      </c>
      <c r="F55" s="109">
        <f t="shared" si="3"/>
        <v>0</v>
      </c>
      <c r="G55" s="100">
        <f t="shared" si="12"/>
        <v>0</v>
      </c>
      <c r="H55" s="100">
        <f t="shared" si="12"/>
        <v>0</v>
      </c>
      <c r="I55" s="109">
        <f t="shared" si="4"/>
        <v>0</v>
      </c>
      <c r="J55" s="100">
        <v>0</v>
      </c>
      <c r="K55" s="100">
        <v>0</v>
      </c>
      <c r="L55" s="109">
        <f t="shared" si="5"/>
        <v>0</v>
      </c>
      <c r="M55" s="100">
        <v>0</v>
      </c>
      <c r="N55" s="100">
        <v>0</v>
      </c>
      <c r="O55" s="109">
        <f t="shared" si="6"/>
        <v>0</v>
      </c>
      <c r="P55" s="100">
        <v>0</v>
      </c>
      <c r="Q55" s="100">
        <v>0</v>
      </c>
      <c r="R55" s="109">
        <f t="shared" si="9"/>
        <v>0</v>
      </c>
      <c r="S55" s="100">
        <v>0</v>
      </c>
      <c r="T55" s="100">
        <v>0</v>
      </c>
      <c r="U55" s="109">
        <f t="shared" si="10"/>
        <v>0</v>
      </c>
      <c r="V55" s="109">
        <v>0</v>
      </c>
      <c r="W55" s="100">
        <v>0</v>
      </c>
      <c r="X55" s="100">
        <v>0</v>
      </c>
      <c r="Y55" s="100">
        <v>0</v>
      </c>
      <c r="Z55" s="100">
        <v>0</v>
      </c>
      <c r="AA55" s="100">
        <v>0</v>
      </c>
      <c r="AB55" s="100">
        <v>0</v>
      </c>
      <c r="AC55" s="100">
        <v>0</v>
      </c>
      <c r="AD55" s="59" t="s">
        <v>43</v>
      </c>
      <c r="AE55" s="20"/>
    </row>
    <row r="56" spans="1:31" s="111" customFormat="1" ht="16.5" customHeight="1">
      <c r="A56" s="124" t="s">
        <v>227</v>
      </c>
      <c r="B56" s="142"/>
      <c r="C56" s="103">
        <f t="shared" si="2"/>
        <v>792</v>
      </c>
      <c r="D56" s="104">
        <f>SUM(D57:D58)</f>
        <v>380</v>
      </c>
      <c r="E56" s="104">
        <f>SUM(E57:E58)</f>
        <v>412</v>
      </c>
      <c r="F56" s="104">
        <f t="shared" si="3"/>
        <v>792</v>
      </c>
      <c r="G56" s="104">
        <f>SUM(G57:G58)</f>
        <v>380</v>
      </c>
      <c r="H56" s="104">
        <f>SUM(H57:H58)</f>
        <v>412</v>
      </c>
      <c r="I56" s="104">
        <f t="shared" si="4"/>
        <v>281</v>
      </c>
      <c r="J56" s="104">
        <f>SUM(J57:J58)</f>
        <v>139</v>
      </c>
      <c r="K56" s="104">
        <f>SUM(K57:K58)</f>
        <v>142</v>
      </c>
      <c r="L56" s="104">
        <f t="shared" si="5"/>
        <v>259</v>
      </c>
      <c r="M56" s="104">
        <f>SUM(M57:M58)</f>
        <v>134</v>
      </c>
      <c r="N56" s="104">
        <f>SUM(N57:N58)</f>
        <v>125</v>
      </c>
      <c r="O56" s="104">
        <f t="shared" si="6"/>
        <v>252</v>
      </c>
      <c r="P56" s="104">
        <f>SUM(P57:P58)</f>
        <v>107</v>
      </c>
      <c r="Q56" s="104">
        <f>SUM(Q57:Q58)</f>
        <v>145</v>
      </c>
      <c r="R56" s="104">
        <f t="shared" si="9"/>
        <v>0</v>
      </c>
      <c r="S56" s="104">
        <f>SUM(S57:S58)</f>
        <v>0</v>
      </c>
      <c r="T56" s="104">
        <f>SUM(T57:T58)</f>
        <v>0</v>
      </c>
      <c r="U56" s="104">
        <f t="shared" si="10"/>
        <v>0</v>
      </c>
      <c r="V56" s="104">
        <f aca="true" t="shared" si="22" ref="V56:AC56">SUM(V57:V58)</f>
        <v>0</v>
      </c>
      <c r="W56" s="104">
        <f t="shared" si="22"/>
        <v>0</v>
      </c>
      <c r="X56" s="104">
        <f t="shared" si="22"/>
        <v>0</v>
      </c>
      <c r="Y56" s="104">
        <f t="shared" si="22"/>
        <v>280</v>
      </c>
      <c r="Z56" s="104">
        <f t="shared" si="22"/>
        <v>149</v>
      </c>
      <c r="AA56" s="104">
        <f t="shared" si="22"/>
        <v>148</v>
      </c>
      <c r="AB56" s="104">
        <f t="shared" si="22"/>
        <v>139</v>
      </c>
      <c r="AC56" s="104">
        <f t="shared" si="22"/>
        <v>142</v>
      </c>
      <c r="AD56" s="117" t="s">
        <v>227</v>
      </c>
      <c r="AE56" s="143"/>
    </row>
    <row r="57" spans="1:31" ht="16.5" customHeight="1">
      <c r="A57" s="61"/>
      <c r="B57" s="63" t="s">
        <v>44</v>
      </c>
      <c r="C57" s="108">
        <f t="shared" si="2"/>
        <v>321</v>
      </c>
      <c r="D57" s="99">
        <f>G57+V57</f>
        <v>194</v>
      </c>
      <c r="E57" s="99">
        <f>H57+W57</f>
        <v>127</v>
      </c>
      <c r="F57" s="109">
        <f t="shared" si="3"/>
        <v>321</v>
      </c>
      <c r="G57" s="100">
        <f t="shared" si="12"/>
        <v>194</v>
      </c>
      <c r="H57" s="100">
        <f t="shared" si="12"/>
        <v>127</v>
      </c>
      <c r="I57" s="109">
        <f t="shared" si="4"/>
        <v>121</v>
      </c>
      <c r="J57" s="100">
        <v>77</v>
      </c>
      <c r="K57" s="100">
        <v>44</v>
      </c>
      <c r="L57" s="109">
        <f t="shared" si="5"/>
        <v>100</v>
      </c>
      <c r="M57" s="100">
        <v>63</v>
      </c>
      <c r="N57" s="100">
        <v>37</v>
      </c>
      <c r="O57" s="109">
        <f t="shared" si="6"/>
        <v>100</v>
      </c>
      <c r="P57" s="100">
        <v>54</v>
      </c>
      <c r="Q57" s="100">
        <v>46</v>
      </c>
      <c r="R57" s="109">
        <f t="shared" si="9"/>
        <v>0</v>
      </c>
      <c r="S57" s="100">
        <v>0</v>
      </c>
      <c r="T57" s="100">
        <v>0</v>
      </c>
      <c r="U57" s="109">
        <f t="shared" si="10"/>
        <v>0</v>
      </c>
      <c r="V57" s="109">
        <v>0</v>
      </c>
      <c r="W57" s="100">
        <v>0</v>
      </c>
      <c r="X57" s="100">
        <v>0</v>
      </c>
      <c r="Y57" s="100">
        <v>120</v>
      </c>
      <c r="Z57" s="100">
        <v>83</v>
      </c>
      <c r="AA57" s="100">
        <v>44</v>
      </c>
      <c r="AB57" s="100">
        <v>77</v>
      </c>
      <c r="AC57" s="100">
        <v>44</v>
      </c>
      <c r="AD57" s="59" t="s">
        <v>44</v>
      </c>
      <c r="AE57" s="20"/>
    </row>
    <row r="58" spans="1:31" s="2" customFormat="1" ht="16.5" customHeight="1">
      <c r="A58" s="61"/>
      <c r="B58" s="63" t="s">
        <v>56</v>
      </c>
      <c r="C58" s="108">
        <f t="shared" si="2"/>
        <v>471</v>
      </c>
      <c r="D58" s="99">
        <f>G58+V58</f>
        <v>186</v>
      </c>
      <c r="E58" s="99">
        <f>H58+W58</f>
        <v>285</v>
      </c>
      <c r="F58" s="109">
        <f t="shared" si="3"/>
        <v>471</v>
      </c>
      <c r="G58" s="100">
        <f t="shared" si="12"/>
        <v>186</v>
      </c>
      <c r="H58" s="100">
        <f t="shared" si="12"/>
        <v>285</v>
      </c>
      <c r="I58" s="109">
        <f t="shared" si="4"/>
        <v>160</v>
      </c>
      <c r="J58" s="100">
        <v>62</v>
      </c>
      <c r="K58" s="100">
        <v>98</v>
      </c>
      <c r="L58" s="109">
        <f t="shared" si="5"/>
        <v>159</v>
      </c>
      <c r="M58" s="100">
        <v>71</v>
      </c>
      <c r="N58" s="100">
        <v>88</v>
      </c>
      <c r="O58" s="109">
        <f t="shared" si="6"/>
        <v>152</v>
      </c>
      <c r="P58" s="100">
        <v>53</v>
      </c>
      <c r="Q58" s="100">
        <v>99</v>
      </c>
      <c r="R58" s="109">
        <f t="shared" si="9"/>
        <v>0</v>
      </c>
      <c r="S58" s="100">
        <v>0</v>
      </c>
      <c r="T58" s="100">
        <v>0</v>
      </c>
      <c r="U58" s="109">
        <f t="shared" si="10"/>
        <v>0</v>
      </c>
      <c r="V58" s="109">
        <v>0</v>
      </c>
      <c r="W58" s="100">
        <v>0</v>
      </c>
      <c r="X58" s="100">
        <v>0</v>
      </c>
      <c r="Y58" s="100">
        <v>160</v>
      </c>
      <c r="Z58" s="100">
        <v>66</v>
      </c>
      <c r="AA58" s="100">
        <v>104</v>
      </c>
      <c r="AB58" s="100">
        <v>62</v>
      </c>
      <c r="AC58" s="100">
        <v>98</v>
      </c>
      <c r="AD58" s="59" t="s">
        <v>56</v>
      </c>
      <c r="AE58" s="20"/>
    </row>
    <row r="59" spans="1:31" s="105" customFormat="1" ht="16.5" customHeight="1">
      <c r="A59" s="124" t="s">
        <v>228</v>
      </c>
      <c r="B59" s="125"/>
      <c r="C59" s="103">
        <f t="shared" si="2"/>
        <v>1288</v>
      </c>
      <c r="D59" s="104">
        <f>SUM(D60:D61)</f>
        <v>608</v>
      </c>
      <c r="E59" s="104">
        <f>SUM(E60:E61)</f>
        <v>680</v>
      </c>
      <c r="F59" s="104">
        <f t="shared" si="3"/>
        <v>1288</v>
      </c>
      <c r="G59" s="104">
        <f>SUM(G60:G61)</f>
        <v>608</v>
      </c>
      <c r="H59" s="104">
        <f>SUM(H60:H61)</f>
        <v>680</v>
      </c>
      <c r="I59" s="104">
        <f t="shared" si="4"/>
        <v>407</v>
      </c>
      <c r="J59" s="104">
        <f>SUM(J60:J61)</f>
        <v>190</v>
      </c>
      <c r="K59" s="104">
        <f>SUM(K60:K61)</f>
        <v>217</v>
      </c>
      <c r="L59" s="104">
        <f t="shared" si="5"/>
        <v>434</v>
      </c>
      <c r="M59" s="104">
        <f>SUM(M60:M61)</f>
        <v>219</v>
      </c>
      <c r="N59" s="104">
        <f>SUM(N60:N61)</f>
        <v>215</v>
      </c>
      <c r="O59" s="104">
        <f t="shared" si="6"/>
        <v>447</v>
      </c>
      <c r="P59" s="104">
        <f>SUM(P60:P61)</f>
        <v>199</v>
      </c>
      <c r="Q59" s="104">
        <f>SUM(Q60:Q61)</f>
        <v>248</v>
      </c>
      <c r="R59" s="104">
        <f t="shared" si="9"/>
        <v>0</v>
      </c>
      <c r="S59" s="104">
        <f>SUM(S60:S61)</f>
        <v>0</v>
      </c>
      <c r="T59" s="104">
        <f>SUM(T60:T61)</f>
        <v>0</v>
      </c>
      <c r="U59" s="104">
        <f t="shared" si="10"/>
        <v>0</v>
      </c>
      <c r="V59" s="104">
        <f aca="true" t="shared" si="23" ref="V59:AC59">SUM(V60:V61)</f>
        <v>0</v>
      </c>
      <c r="W59" s="104">
        <f t="shared" si="23"/>
        <v>0</v>
      </c>
      <c r="X59" s="104">
        <f t="shared" si="23"/>
        <v>0</v>
      </c>
      <c r="Y59" s="104">
        <f t="shared" si="23"/>
        <v>440</v>
      </c>
      <c r="Z59" s="104">
        <f t="shared" si="23"/>
        <v>266</v>
      </c>
      <c r="AA59" s="104">
        <f t="shared" si="23"/>
        <v>272</v>
      </c>
      <c r="AB59" s="104">
        <f t="shared" si="23"/>
        <v>190</v>
      </c>
      <c r="AC59" s="104">
        <f t="shared" si="23"/>
        <v>217</v>
      </c>
      <c r="AD59" s="117" t="s">
        <v>228</v>
      </c>
      <c r="AE59" s="118"/>
    </row>
    <row r="60" spans="1:31" ht="16.5" customHeight="1">
      <c r="A60" s="62"/>
      <c r="B60" s="63" t="s">
        <v>45</v>
      </c>
      <c r="C60" s="108">
        <f t="shared" si="2"/>
        <v>524</v>
      </c>
      <c r="D60" s="99">
        <f>G60+V60</f>
        <v>198</v>
      </c>
      <c r="E60" s="99">
        <f>H60+W60</f>
        <v>326</v>
      </c>
      <c r="F60" s="109">
        <f t="shared" si="3"/>
        <v>524</v>
      </c>
      <c r="G60" s="100">
        <f t="shared" si="12"/>
        <v>198</v>
      </c>
      <c r="H60" s="100">
        <f t="shared" si="12"/>
        <v>326</v>
      </c>
      <c r="I60" s="109">
        <f t="shared" si="4"/>
        <v>160</v>
      </c>
      <c r="J60" s="100">
        <v>62</v>
      </c>
      <c r="K60" s="100">
        <v>98</v>
      </c>
      <c r="L60" s="109">
        <f t="shared" si="5"/>
        <v>176</v>
      </c>
      <c r="M60" s="100">
        <v>75</v>
      </c>
      <c r="N60" s="100">
        <v>101</v>
      </c>
      <c r="O60" s="109">
        <f t="shared" si="6"/>
        <v>188</v>
      </c>
      <c r="P60" s="100">
        <v>61</v>
      </c>
      <c r="Q60" s="100">
        <v>127</v>
      </c>
      <c r="R60" s="109">
        <f t="shared" si="9"/>
        <v>0</v>
      </c>
      <c r="S60" s="100">
        <v>0</v>
      </c>
      <c r="T60" s="100">
        <v>0</v>
      </c>
      <c r="U60" s="109">
        <f t="shared" si="10"/>
        <v>0</v>
      </c>
      <c r="V60" s="109">
        <v>0</v>
      </c>
      <c r="W60" s="100">
        <v>0</v>
      </c>
      <c r="X60" s="100">
        <v>0</v>
      </c>
      <c r="Y60" s="100">
        <v>160</v>
      </c>
      <c r="Z60" s="100">
        <v>96</v>
      </c>
      <c r="AA60" s="100">
        <v>123</v>
      </c>
      <c r="AB60" s="100">
        <v>62</v>
      </c>
      <c r="AC60" s="100">
        <v>98</v>
      </c>
      <c r="AD60" s="59" t="s">
        <v>45</v>
      </c>
      <c r="AE60" s="20"/>
    </row>
    <row r="61" spans="1:31" ht="16.5" customHeight="1">
      <c r="A61" s="62"/>
      <c r="B61" s="63" t="s">
        <v>205</v>
      </c>
      <c r="C61" s="108">
        <f t="shared" si="2"/>
        <v>764</v>
      </c>
      <c r="D61" s="99">
        <f>G61+V61</f>
        <v>410</v>
      </c>
      <c r="E61" s="99">
        <f>H61+W61</f>
        <v>354</v>
      </c>
      <c r="F61" s="109">
        <f t="shared" si="3"/>
        <v>764</v>
      </c>
      <c r="G61" s="100">
        <f t="shared" si="12"/>
        <v>410</v>
      </c>
      <c r="H61" s="100">
        <f t="shared" si="12"/>
        <v>354</v>
      </c>
      <c r="I61" s="109">
        <f t="shared" si="4"/>
        <v>247</v>
      </c>
      <c r="J61" s="100">
        <v>128</v>
      </c>
      <c r="K61" s="100">
        <v>119</v>
      </c>
      <c r="L61" s="109">
        <f t="shared" si="5"/>
        <v>258</v>
      </c>
      <c r="M61" s="100">
        <v>144</v>
      </c>
      <c r="N61" s="100">
        <v>114</v>
      </c>
      <c r="O61" s="109">
        <f t="shared" si="6"/>
        <v>259</v>
      </c>
      <c r="P61" s="100">
        <v>138</v>
      </c>
      <c r="Q61" s="100">
        <v>121</v>
      </c>
      <c r="R61" s="109">
        <f t="shared" si="9"/>
        <v>0</v>
      </c>
      <c r="S61" s="100">
        <v>0</v>
      </c>
      <c r="T61" s="100">
        <v>0</v>
      </c>
      <c r="U61" s="109">
        <f t="shared" si="10"/>
        <v>0</v>
      </c>
      <c r="V61" s="109">
        <v>0</v>
      </c>
      <c r="W61" s="100">
        <v>0</v>
      </c>
      <c r="X61" s="100">
        <v>0</v>
      </c>
      <c r="Y61" s="100">
        <v>280</v>
      </c>
      <c r="Z61" s="100">
        <v>170</v>
      </c>
      <c r="AA61" s="100">
        <v>149</v>
      </c>
      <c r="AB61" s="100">
        <v>128</v>
      </c>
      <c r="AC61" s="100">
        <v>119</v>
      </c>
      <c r="AD61" s="59" t="s">
        <v>205</v>
      </c>
      <c r="AE61" s="20"/>
    </row>
    <row r="62" spans="1:31" s="105" customFormat="1" ht="16.5" customHeight="1">
      <c r="A62" s="124" t="s">
        <v>229</v>
      </c>
      <c r="B62" s="142"/>
      <c r="C62" s="103">
        <f t="shared" si="2"/>
        <v>186</v>
      </c>
      <c r="D62" s="104">
        <f>D63</f>
        <v>97</v>
      </c>
      <c r="E62" s="104">
        <f>E63</f>
        <v>89</v>
      </c>
      <c r="F62" s="104">
        <f t="shared" si="3"/>
        <v>186</v>
      </c>
      <c r="G62" s="104">
        <f>G63</f>
        <v>97</v>
      </c>
      <c r="H62" s="104">
        <f>H63</f>
        <v>89</v>
      </c>
      <c r="I62" s="104">
        <f t="shared" si="4"/>
        <v>80</v>
      </c>
      <c r="J62" s="104">
        <f>J63</f>
        <v>41</v>
      </c>
      <c r="K62" s="104">
        <f>K63</f>
        <v>39</v>
      </c>
      <c r="L62" s="104">
        <f t="shared" si="5"/>
        <v>46</v>
      </c>
      <c r="M62" s="104">
        <f>M63</f>
        <v>24</v>
      </c>
      <c r="N62" s="104">
        <f>N63</f>
        <v>22</v>
      </c>
      <c r="O62" s="104">
        <f t="shared" si="6"/>
        <v>60</v>
      </c>
      <c r="P62" s="104">
        <f>P63</f>
        <v>32</v>
      </c>
      <c r="Q62" s="104">
        <f>Q63</f>
        <v>28</v>
      </c>
      <c r="R62" s="104">
        <f t="shared" si="9"/>
        <v>0</v>
      </c>
      <c r="S62" s="104">
        <f>S63</f>
        <v>0</v>
      </c>
      <c r="T62" s="104">
        <f>T63</f>
        <v>0</v>
      </c>
      <c r="U62" s="104">
        <f t="shared" si="10"/>
        <v>0</v>
      </c>
      <c r="V62" s="104">
        <f aca="true" t="shared" si="24" ref="V62:AC62">SUM(V63)</f>
        <v>0</v>
      </c>
      <c r="W62" s="104">
        <f t="shared" si="24"/>
        <v>0</v>
      </c>
      <c r="X62" s="104">
        <f t="shared" si="24"/>
        <v>0</v>
      </c>
      <c r="Y62" s="104">
        <f t="shared" si="24"/>
        <v>80</v>
      </c>
      <c r="Z62" s="104">
        <f t="shared" si="24"/>
        <v>53</v>
      </c>
      <c r="AA62" s="104">
        <f t="shared" si="24"/>
        <v>45</v>
      </c>
      <c r="AB62" s="104">
        <f t="shared" si="24"/>
        <v>41</v>
      </c>
      <c r="AC62" s="104">
        <f t="shared" si="24"/>
        <v>39</v>
      </c>
      <c r="AD62" s="117" t="s">
        <v>229</v>
      </c>
      <c r="AE62" s="143"/>
    </row>
    <row r="63" spans="1:31" ht="16.5" customHeight="1">
      <c r="A63" s="62"/>
      <c r="B63" s="63" t="s">
        <v>46</v>
      </c>
      <c r="C63" s="108">
        <f t="shared" si="2"/>
        <v>186</v>
      </c>
      <c r="D63" s="99">
        <f>G63+V63</f>
        <v>97</v>
      </c>
      <c r="E63" s="99">
        <f>H63+W63</f>
        <v>89</v>
      </c>
      <c r="F63" s="109">
        <f t="shared" si="3"/>
        <v>186</v>
      </c>
      <c r="G63" s="100">
        <f t="shared" si="12"/>
        <v>97</v>
      </c>
      <c r="H63" s="100">
        <f t="shared" si="12"/>
        <v>89</v>
      </c>
      <c r="I63" s="109">
        <f t="shared" si="4"/>
        <v>80</v>
      </c>
      <c r="J63" s="100">
        <v>41</v>
      </c>
      <c r="K63" s="100">
        <v>39</v>
      </c>
      <c r="L63" s="109">
        <f t="shared" si="5"/>
        <v>46</v>
      </c>
      <c r="M63" s="100">
        <v>24</v>
      </c>
      <c r="N63" s="100">
        <v>22</v>
      </c>
      <c r="O63" s="109">
        <f t="shared" si="6"/>
        <v>60</v>
      </c>
      <c r="P63" s="100">
        <v>32</v>
      </c>
      <c r="Q63" s="100">
        <v>28</v>
      </c>
      <c r="R63" s="109">
        <f t="shared" si="9"/>
        <v>0</v>
      </c>
      <c r="S63" s="100">
        <v>0</v>
      </c>
      <c r="T63" s="100">
        <v>0</v>
      </c>
      <c r="U63" s="109">
        <f t="shared" si="10"/>
        <v>0</v>
      </c>
      <c r="V63" s="109">
        <v>0</v>
      </c>
      <c r="W63" s="100">
        <v>0</v>
      </c>
      <c r="X63" s="100">
        <v>0</v>
      </c>
      <c r="Y63" s="100">
        <v>80</v>
      </c>
      <c r="Z63" s="100">
        <v>53</v>
      </c>
      <c r="AA63" s="100">
        <v>45</v>
      </c>
      <c r="AB63" s="100">
        <v>41</v>
      </c>
      <c r="AC63" s="100">
        <v>39</v>
      </c>
      <c r="AD63" s="59" t="s">
        <v>46</v>
      </c>
      <c r="AE63" s="20"/>
    </row>
    <row r="64" spans="1:31" s="111" customFormat="1" ht="16.5" customHeight="1">
      <c r="A64" s="124" t="s">
        <v>230</v>
      </c>
      <c r="B64" s="125"/>
      <c r="C64" s="103">
        <f t="shared" si="2"/>
        <v>866</v>
      </c>
      <c r="D64" s="104">
        <f>SUM(D65:D66)</f>
        <v>429</v>
      </c>
      <c r="E64" s="104">
        <f>SUM(E65:E66)</f>
        <v>437</v>
      </c>
      <c r="F64" s="104">
        <f t="shared" si="3"/>
        <v>866</v>
      </c>
      <c r="G64" s="104">
        <f>SUM(G65:G66)</f>
        <v>429</v>
      </c>
      <c r="H64" s="104">
        <f>SUM(H65:H66)</f>
        <v>437</v>
      </c>
      <c r="I64" s="104">
        <f t="shared" si="4"/>
        <v>284</v>
      </c>
      <c r="J64" s="104">
        <f>SUM(J65:J66)</f>
        <v>148</v>
      </c>
      <c r="K64" s="104">
        <f>SUM(K65:K66)</f>
        <v>136</v>
      </c>
      <c r="L64" s="104">
        <f t="shared" si="5"/>
        <v>299</v>
      </c>
      <c r="M64" s="104">
        <f>SUM(M65:M66)</f>
        <v>148</v>
      </c>
      <c r="N64" s="104">
        <f>SUM(N65:N66)</f>
        <v>151</v>
      </c>
      <c r="O64" s="104">
        <f t="shared" si="6"/>
        <v>283</v>
      </c>
      <c r="P64" s="104">
        <f>SUM(P65:P66)</f>
        <v>133</v>
      </c>
      <c r="Q64" s="104">
        <f>SUM(Q65:Q66)</f>
        <v>150</v>
      </c>
      <c r="R64" s="104">
        <f t="shared" si="9"/>
        <v>0</v>
      </c>
      <c r="S64" s="104">
        <f>SUM(S65:S66)</f>
        <v>0</v>
      </c>
      <c r="T64" s="104">
        <f>SUM(T65:T66)</f>
        <v>0</v>
      </c>
      <c r="U64" s="104">
        <f t="shared" si="10"/>
        <v>0</v>
      </c>
      <c r="V64" s="104">
        <f aca="true" t="shared" si="25" ref="V64:AC64">SUM(V65:V66)</f>
        <v>0</v>
      </c>
      <c r="W64" s="104">
        <f t="shared" si="25"/>
        <v>0</v>
      </c>
      <c r="X64" s="104">
        <f t="shared" si="25"/>
        <v>0</v>
      </c>
      <c r="Y64" s="104">
        <f t="shared" si="25"/>
        <v>320</v>
      </c>
      <c r="Z64" s="104">
        <f t="shared" si="25"/>
        <v>176</v>
      </c>
      <c r="AA64" s="104">
        <f t="shared" si="25"/>
        <v>150</v>
      </c>
      <c r="AB64" s="104">
        <f t="shared" si="25"/>
        <v>148</v>
      </c>
      <c r="AC64" s="104">
        <f t="shared" si="25"/>
        <v>136</v>
      </c>
      <c r="AD64" s="117" t="s">
        <v>230</v>
      </c>
      <c r="AE64" s="118"/>
    </row>
    <row r="65" spans="1:31" ht="16.5" customHeight="1">
      <c r="A65" s="62"/>
      <c r="B65" s="63" t="s">
        <v>206</v>
      </c>
      <c r="C65" s="108">
        <f t="shared" si="2"/>
        <v>412</v>
      </c>
      <c r="D65" s="99">
        <f>G65+V65</f>
        <v>215</v>
      </c>
      <c r="E65" s="99">
        <f>H65+W65</f>
        <v>197</v>
      </c>
      <c r="F65" s="109">
        <f t="shared" si="3"/>
        <v>412</v>
      </c>
      <c r="G65" s="100">
        <f t="shared" si="12"/>
        <v>215</v>
      </c>
      <c r="H65" s="100">
        <f t="shared" si="12"/>
        <v>197</v>
      </c>
      <c r="I65" s="109">
        <f t="shared" si="4"/>
        <v>133</v>
      </c>
      <c r="J65" s="100">
        <v>74</v>
      </c>
      <c r="K65" s="100">
        <v>59</v>
      </c>
      <c r="L65" s="109">
        <f t="shared" si="5"/>
        <v>150</v>
      </c>
      <c r="M65" s="100">
        <v>80</v>
      </c>
      <c r="N65" s="100">
        <v>70</v>
      </c>
      <c r="O65" s="109">
        <f t="shared" si="6"/>
        <v>129</v>
      </c>
      <c r="P65" s="100">
        <v>61</v>
      </c>
      <c r="Q65" s="100">
        <v>68</v>
      </c>
      <c r="R65" s="109">
        <f t="shared" si="9"/>
        <v>0</v>
      </c>
      <c r="S65" s="100">
        <v>0</v>
      </c>
      <c r="T65" s="100">
        <v>0</v>
      </c>
      <c r="U65" s="109">
        <f t="shared" si="10"/>
        <v>0</v>
      </c>
      <c r="V65" s="109">
        <v>0</v>
      </c>
      <c r="W65" s="100">
        <v>0</v>
      </c>
      <c r="X65" s="100">
        <v>0</v>
      </c>
      <c r="Y65" s="100">
        <v>160</v>
      </c>
      <c r="Z65" s="100">
        <v>80</v>
      </c>
      <c r="AA65" s="100">
        <v>61</v>
      </c>
      <c r="AB65" s="100">
        <v>74</v>
      </c>
      <c r="AC65" s="100">
        <v>59</v>
      </c>
      <c r="AD65" s="59" t="s">
        <v>206</v>
      </c>
      <c r="AE65" s="20"/>
    </row>
    <row r="66" spans="1:31" s="2" customFormat="1" ht="16.5" customHeight="1">
      <c r="A66" s="62"/>
      <c r="B66" s="63" t="s">
        <v>207</v>
      </c>
      <c r="C66" s="108">
        <f t="shared" si="2"/>
        <v>454</v>
      </c>
      <c r="D66" s="99">
        <f>G66+V66</f>
        <v>214</v>
      </c>
      <c r="E66" s="99">
        <f>H66+W66</f>
        <v>240</v>
      </c>
      <c r="F66" s="109">
        <f t="shared" si="3"/>
        <v>454</v>
      </c>
      <c r="G66" s="100">
        <f t="shared" si="12"/>
        <v>214</v>
      </c>
      <c r="H66" s="100">
        <f t="shared" si="12"/>
        <v>240</v>
      </c>
      <c r="I66" s="109">
        <f t="shared" si="4"/>
        <v>151</v>
      </c>
      <c r="J66" s="100">
        <v>74</v>
      </c>
      <c r="K66" s="100">
        <v>77</v>
      </c>
      <c r="L66" s="109">
        <f t="shared" si="5"/>
        <v>149</v>
      </c>
      <c r="M66" s="100">
        <v>68</v>
      </c>
      <c r="N66" s="100">
        <v>81</v>
      </c>
      <c r="O66" s="109">
        <f t="shared" si="6"/>
        <v>154</v>
      </c>
      <c r="P66" s="100">
        <v>72</v>
      </c>
      <c r="Q66" s="100">
        <v>82</v>
      </c>
      <c r="R66" s="109">
        <f t="shared" si="9"/>
        <v>0</v>
      </c>
      <c r="S66" s="100">
        <v>0</v>
      </c>
      <c r="T66" s="100">
        <v>0</v>
      </c>
      <c r="U66" s="109">
        <f t="shared" si="10"/>
        <v>0</v>
      </c>
      <c r="V66" s="109">
        <v>0</v>
      </c>
      <c r="W66" s="100">
        <v>0</v>
      </c>
      <c r="X66" s="100">
        <v>0</v>
      </c>
      <c r="Y66" s="100">
        <v>160</v>
      </c>
      <c r="Z66" s="100">
        <v>96</v>
      </c>
      <c r="AA66" s="100">
        <v>89</v>
      </c>
      <c r="AB66" s="100">
        <v>74</v>
      </c>
      <c r="AC66" s="100">
        <v>77</v>
      </c>
      <c r="AD66" s="59" t="s">
        <v>207</v>
      </c>
      <c r="AE66" s="20"/>
    </row>
    <row r="67" spans="1:31" s="2" customFormat="1" ht="16.5" customHeight="1">
      <c r="A67" s="72"/>
      <c r="B67" s="11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89"/>
      <c r="AE67" s="72"/>
    </row>
    <row r="68" spans="2:29" ht="11.25" customHeight="1">
      <c r="B68" s="3"/>
      <c r="C68" s="3"/>
      <c r="D68" s="3"/>
      <c r="E68" s="3"/>
      <c r="F68" s="3"/>
      <c r="G68" s="3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</row>
    <row r="69" spans="2:7" ht="11.25" customHeight="1">
      <c r="B69" s="3"/>
      <c r="C69" s="3"/>
      <c r="D69" s="3"/>
      <c r="E69" s="3"/>
      <c r="F69" s="2"/>
      <c r="G69" s="2"/>
    </row>
    <row r="70" spans="2:5" ht="11.25" customHeight="1">
      <c r="B70" s="162"/>
      <c r="C70" s="162"/>
      <c r="D70" s="162"/>
      <c r="E70" s="162"/>
    </row>
    <row r="71" spans="2:5" ht="11.25" customHeight="1">
      <c r="B71" s="162"/>
      <c r="C71" s="162"/>
      <c r="D71" s="162"/>
      <c r="E71" s="162"/>
    </row>
    <row r="72" spans="2:5" ht="11.25" customHeight="1">
      <c r="B72" s="162"/>
      <c r="C72" s="162"/>
      <c r="D72" s="162"/>
      <c r="E72" s="162"/>
    </row>
    <row r="73" spans="2:5" ht="11.25" customHeight="1">
      <c r="B73" s="162"/>
      <c r="C73" s="162"/>
      <c r="D73" s="162"/>
      <c r="E73" s="162"/>
    </row>
    <row r="74" spans="2:5" ht="11.25" customHeight="1">
      <c r="B74" s="162"/>
      <c r="C74" s="162"/>
      <c r="D74" s="162"/>
      <c r="E74" s="162"/>
    </row>
    <row r="75" spans="2:5" ht="11.25" customHeight="1">
      <c r="B75" s="162"/>
      <c r="C75" s="162"/>
      <c r="D75" s="162"/>
      <c r="E75" s="162"/>
    </row>
    <row r="76" spans="2:5" ht="11.25" customHeight="1">
      <c r="B76" s="162"/>
      <c r="C76" s="162"/>
      <c r="D76" s="162"/>
      <c r="E76" s="162"/>
    </row>
    <row r="77" spans="2:5" ht="11.25" customHeight="1">
      <c r="B77" s="162"/>
      <c r="C77" s="162"/>
      <c r="D77" s="162"/>
      <c r="E77" s="162"/>
    </row>
    <row r="78" spans="2:5" ht="11.25" customHeight="1">
      <c r="B78" s="162"/>
      <c r="C78" s="162"/>
      <c r="D78" s="162"/>
      <c r="E78" s="162"/>
    </row>
    <row r="79" spans="2:5" ht="11.25" customHeight="1">
      <c r="B79" s="162"/>
      <c r="C79" s="162"/>
      <c r="D79" s="162"/>
      <c r="E79" s="162"/>
    </row>
    <row r="80" spans="2:5" ht="11.25" customHeight="1">
      <c r="B80" s="162"/>
      <c r="C80" s="162"/>
      <c r="D80" s="162"/>
      <c r="E80" s="162"/>
    </row>
    <row r="81" spans="2:5" ht="11.25" customHeight="1">
      <c r="B81" s="162"/>
      <c r="C81" s="162"/>
      <c r="D81" s="162"/>
      <c r="E81" s="162"/>
    </row>
    <row r="82" spans="2:5" ht="11.25" customHeight="1">
      <c r="B82" s="162"/>
      <c r="C82" s="162"/>
      <c r="D82" s="162"/>
      <c r="E82" s="162"/>
    </row>
  </sheetData>
  <mergeCells count="36">
    <mergeCell ref="AD64:AE64"/>
    <mergeCell ref="Y4:AC4"/>
    <mergeCell ref="Y5:Y7"/>
    <mergeCell ref="Z5:AA6"/>
    <mergeCell ref="AB5:AC6"/>
    <mergeCell ref="AD56:AE56"/>
    <mergeCell ref="AD59:AE59"/>
    <mergeCell ref="A37:B37"/>
    <mergeCell ref="AD51:AE51"/>
    <mergeCell ref="AD15:AE15"/>
    <mergeCell ref="AD34:AE34"/>
    <mergeCell ref="AD37:AE37"/>
    <mergeCell ref="AD42:AE42"/>
    <mergeCell ref="A42:B42"/>
    <mergeCell ref="AD44:AE44"/>
    <mergeCell ref="AD47:AE47"/>
    <mergeCell ref="A34:B34"/>
    <mergeCell ref="A62:B62"/>
    <mergeCell ref="AD62:AE62"/>
    <mergeCell ref="A64:B64"/>
    <mergeCell ref="A1:N1"/>
    <mergeCell ref="A59:B59"/>
    <mergeCell ref="A44:B44"/>
    <mergeCell ref="A47:B47"/>
    <mergeCell ref="A51:B51"/>
    <mergeCell ref="A56:B56"/>
    <mergeCell ref="A15:B15"/>
    <mergeCell ref="X5:X7"/>
    <mergeCell ref="C4:X4"/>
    <mergeCell ref="F6:H6"/>
    <mergeCell ref="I6:K6"/>
    <mergeCell ref="L6:N6"/>
    <mergeCell ref="O6:Q6"/>
    <mergeCell ref="R6:T6"/>
    <mergeCell ref="F5:T5"/>
    <mergeCell ref="U5:W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82"/>
  <sheetViews>
    <sheetView showGridLines="0" workbookViewId="0" topLeftCell="T1">
      <selection activeCell="AC17" sqref="AC17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17" width="8.58203125" style="1" customWidth="1"/>
    <col min="18" max="21" width="5.58203125" style="1" customWidth="1"/>
    <col min="22" max="26" width="7.58203125" style="1" customWidth="1"/>
    <col min="27" max="27" width="8.75" style="1" customWidth="1"/>
    <col min="28" max="28" width="1.328125" style="1" customWidth="1"/>
    <col min="29" max="16384" width="8.75" style="1" customWidth="1"/>
  </cols>
  <sheetData>
    <row r="1" spans="1:26" ht="16.5" customHeight="1">
      <c r="A1" s="144" t="s">
        <v>180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69"/>
      <c r="P1" s="69"/>
      <c r="Q1" s="69"/>
      <c r="R1" s="69"/>
      <c r="S1" s="69"/>
      <c r="T1" s="70" t="s">
        <v>210</v>
      </c>
      <c r="U1" s="69"/>
      <c r="V1" s="69"/>
      <c r="W1" s="69"/>
      <c r="X1" s="69"/>
      <c r="Y1" s="69"/>
      <c r="Z1" s="69"/>
    </row>
    <row r="2" spans="1:26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69"/>
      <c r="Q2" s="69"/>
      <c r="R2" s="69"/>
      <c r="S2" s="69"/>
      <c r="T2" s="70"/>
      <c r="U2" s="69"/>
      <c r="V2" s="69"/>
      <c r="W2" s="69"/>
      <c r="X2" s="69"/>
      <c r="Y2" s="69"/>
      <c r="Z2" s="69"/>
    </row>
    <row r="3" spans="1:28" ht="16.5" customHeight="1">
      <c r="A3" s="70" t="s">
        <v>161</v>
      </c>
      <c r="C3" s="156"/>
      <c r="D3" s="156"/>
      <c r="E3" s="156"/>
      <c r="F3" s="71"/>
      <c r="G3" s="71"/>
      <c r="H3" s="71"/>
      <c r="I3" s="71"/>
      <c r="J3" s="71"/>
      <c r="K3" s="71"/>
      <c r="L3" s="71"/>
      <c r="M3" s="72"/>
      <c r="N3" s="71" t="s">
        <v>137</v>
      </c>
      <c r="O3" s="71"/>
      <c r="P3" s="71"/>
      <c r="Q3" s="71"/>
      <c r="R3" s="71"/>
      <c r="S3" s="71"/>
      <c r="T3" s="72"/>
      <c r="U3" s="71"/>
      <c r="V3" s="73"/>
      <c r="W3" s="73"/>
      <c r="X3" s="73"/>
      <c r="Y3" s="73"/>
      <c r="Z3" s="73"/>
      <c r="AA3" s="2"/>
      <c r="AB3" s="74" t="s">
        <v>0</v>
      </c>
    </row>
    <row r="4" spans="1:28" ht="16.5" customHeight="1">
      <c r="A4" s="75"/>
      <c r="B4" s="76" t="s">
        <v>88</v>
      </c>
      <c r="C4" s="130" t="s">
        <v>176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2"/>
      <c r="V4" s="130" t="s">
        <v>178</v>
      </c>
      <c r="W4" s="131"/>
      <c r="X4" s="131"/>
      <c r="Y4" s="131"/>
      <c r="Z4" s="132"/>
      <c r="AA4" s="77" t="s">
        <v>66</v>
      </c>
      <c r="AB4" s="75"/>
    </row>
    <row r="5" spans="1:28" ht="16.5" customHeight="1">
      <c r="A5" s="2"/>
      <c r="B5" s="78"/>
      <c r="C5" s="79"/>
      <c r="D5" s="80" t="s">
        <v>4</v>
      </c>
      <c r="E5" s="71"/>
      <c r="F5" s="163" t="s">
        <v>168</v>
      </c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5"/>
      <c r="R5" s="166" t="s">
        <v>135</v>
      </c>
      <c r="S5" s="167"/>
      <c r="T5" s="168"/>
      <c r="U5" s="128" t="s">
        <v>136</v>
      </c>
      <c r="V5" s="147" t="s">
        <v>177</v>
      </c>
      <c r="W5" s="148" t="s">
        <v>143</v>
      </c>
      <c r="X5" s="149"/>
      <c r="Y5" s="148" t="s">
        <v>145</v>
      </c>
      <c r="Z5" s="149"/>
      <c r="AA5" s="81"/>
      <c r="AB5" s="2"/>
    </row>
    <row r="6" spans="1:28" ht="16.5" customHeight="1">
      <c r="A6" s="2"/>
      <c r="B6" s="82" t="s">
        <v>231</v>
      </c>
      <c r="C6" s="81"/>
      <c r="D6" s="81"/>
      <c r="E6" s="81"/>
      <c r="F6" s="133" t="s">
        <v>57</v>
      </c>
      <c r="G6" s="134"/>
      <c r="H6" s="135"/>
      <c r="I6" s="133" t="s">
        <v>13</v>
      </c>
      <c r="J6" s="134"/>
      <c r="K6" s="135"/>
      <c r="L6" s="133" t="s">
        <v>14</v>
      </c>
      <c r="M6" s="134"/>
      <c r="N6" s="135"/>
      <c r="O6" s="133" t="s">
        <v>15</v>
      </c>
      <c r="P6" s="134"/>
      <c r="Q6" s="135"/>
      <c r="R6" s="139"/>
      <c r="S6" s="140"/>
      <c r="T6" s="141"/>
      <c r="U6" s="128"/>
      <c r="V6" s="128"/>
      <c r="W6" s="150"/>
      <c r="X6" s="151"/>
      <c r="Y6" s="150"/>
      <c r="Z6" s="151"/>
      <c r="AA6" s="85" t="s">
        <v>200</v>
      </c>
      <c r="AB6" s="2"/>
    </row>
    <row r="7" spans="1:28" ht="16.5" customHeight="1">
      <c r="A7" s="72"/>
      <c r="B7" s="86" t="s">
        <v>232</v>
      </c>
      <c r="C7" s="87" t="s">
        <v>4</v>
      </c>
      <c r="D7" s="87" t="s">
        <v>2</v>
      </c>
      <c r="E7" s="87" t="s">
        <v>3</v>
      </c>
      <c r="F7" s="87" t="s">
        <v>4</v>
      </c>
      <c r="G7" s="87" t="s">
        <v>2</v>
      </c>
      <c r="H7" s="87" t="s">
        <v>3</v>
      </c>
      <c r="I7" s="87" t="s">
        <v>4</v>
      </c>
      <c r="J7" s="87" t="s">
        <v>2</v>
      </c>
      <c r="K7" s="87" t="s">
        <v>3</v>
      </c>
      <c r="L7" s="88" t="s">
        <v>4</v>
      </c>
      <c r="M7" s="80" t="s">
        <v>2</v>
      </c>
      <c r="N7" s="88" t="s">
        <v>3</v>
      </c>
      <c r="O7" s="87" t="s">
        <v>4</v>
      </c>
      <c r="P7" s="87" t="s">
        <v>2</v>
      </c>
      <c r="Q7" s="87" t="s">
        <v>3</v>
      </c>
      <c r="R7" s="87" t="s">
        <v>4</v>
      </c>
      <c r="S7" s="87" t="s">
        <v>2</v>
      </c>
      <c r="T7" s="87" t="s">
        <v>3</v>
      </c>
      <c r="U7" s="129"/>
      <c r="V7" s="129"/>
      <c r="W7" s="87" t="s">
        <v>2</v>
      </c>
      <c r="X7" s="87" t="s">
        <v>3</v>
      </c>
      <c r="Y7" s="87" t="s">
        <v>2</v>
      </c>
      <c r="Z7" s="87" t="s">
        <v>3</v>
      </c>
      <c r="AA7" s="89"/>
      <c r="AB7" s="72"/>
    </row>
    <row r="8" spans="1:28" ht="16.5" customHeight="1">
      <c r="A8" s="2"/>
      <c r="B8" s="78"/>
      <c r="C8" s="81"/>
      <c r="D8" s="157"/>
      <c r="E8" s="157"/>
      <c r="F8" s="73"/>
      <c r="G8" s="157"/>
      <c r="H8" s="157"/>
      <c r="I8" s="73"/>
      <c r="J8" s="157"/>
      <c r="K8" s="157"/>
      <c r="L8" s="73"/>
      <c r="M8" s="157"/>
      <c r="N8" s="157"/>
      <c r="O8" s="73"/>
      <c r="P8" s="157"/>
      <c r="Q8" s="157"/>
      <c r="R8" s="157"/>
      <c r="S8" s="73"/>
      <c r="T8" s="157"/>
      <c r="U8" s="157"/>
      <c r="V8" s="157"/>
      <c r="W8" s="157"/>
      <c r="X8" s="157"/>
      <c r="Y8" s="157"/>
      <c r="Z8" s="157"/>
      <c r="AA8" s="90"/>
      <c r="AB8" s="91"/>
    </row>
    <row r="9" spans="1:28" ht="16.5" customHeight="1">
      <c r="A9" s="3"/>
      <c r="B9" s="158" t="s">
        <v>233</v>
      </c>
      <c r="C9" s="159">
        <v>51621</v>
      </c>
      <c r="D9" s="100">
        <v>25726</v>
      </c>
      <c r="E9" s="100">
        <v>25895</v>
      </c>
      <c r="F9" s="100">
        <v>51559</v>
      </c>
      <c r="G9" s="100">
        <v>25701</v>
      </c>
      <c r="H9" s="100">
        <v>25858</v>
      </c>
      <c r="I9" s="100">
        <v>16918</v>
      </c>
      <c r="J9" s="100">
        <v>8432</v>
      </c>
      <c r="K9" s="100">
        <v>8486</v>
      </c>
      <c r="L9" s="100">
        <v>17245</v>
      </c>
      <c r="M9" s="100">
        <v>8644</v>
      </c>
      <c r="N9" s="100">
        <v>8601</v>
      </c>
      <c r="O9" s="100">
        <v>17396</v>
      </c>
      <c r="P9" s="100">
        <v>8625</v>
      </c>
      <c r="Q9" s="100">
        <v>8771</v>
      </c>
      <c r="R9" s="100">
        <v>62</v>
      </c>
      <c r="S9" s="100">
        <v>25</v>
      </c>
      <c r="T9" s="100">
        <v>37</v>
      </c>
      <c r="U9" s="100">
        <v>0</v>
      </c>
      <c r="V9" s="100">
        <v>17280</v>
      </c>
      <c r="W9" s="100">
        <v>12062</v>
      </c>
      <c r="X9" s="100">
        <v>11446</v>
      </c>
      <c r="Y9" s="100">
        <v>8416</v>
      </c>
      <c r="Z9" s="100">
        <v>8450</v>
      </c>
      <c r="AA9" s="49" t="s">
        <v>234</v>
      </c>
      <c r="AB9" s="20"/>
    </row>
    <row r="10" spans="1:28" s="94" customFormat="1" ht="16.5" customHeight="1">
      <c r="A10" s="160"/>
      <c r="B10" s="161" t="s">
        <v>235</v>
      </c>
      <c r="C10" s="92">
        <f>C13+C32+C35+C40+C42+C45+C49+C54+C57+C60+C62</f>
        <v>49729</v>
      </c>
      <c r="D10" s="93">
        <f>D13+D32+D35+D40+D42+D45+D49+D54+D57+D60+D62</f>
        <v>24819</v>
      </c>
      <c r="E10" s="93">
        <f aca="true" t="shared" si="0" ref="E10:Z10">E13+E32+E35+E40+E42+E45+E49+E54+E57+E60+E62</f>
        <v>24910</v>
      </c>
      <c r="F10" s="93">
        <f t="shared" si="0"/>
        <v>49638</v>
      </c>
      <c r="G10" s="93">
        <f t="shared" si="0"/>
        <v>24800</v>
      </c>
      <c r="H10" s="93">
        <f t="shared" si="0"/>
        <v>24838</v>
      </c>
      <c r="I10" s="93">
        <f t="shared" si="0"/>
        <v>16245</v>
      </c>
      <c r="J10" s="93">
        <f t="shared" si="0"/>
        <v>8126</v>
      </c>
      <c r="K10" s="93">
        <f t="shared" si="0"/>
        <v>8119</v>
      </c>
      <c r="L10" s="93">
        <f t="shared" si="0"/>
        <v>16540</v>
      </c>
      <c r="M10" s="93">
        <f t="shared" si="0"/>
        <v>8236</v>
      </c>
      <c r="N10" s="93">
        <f t="shared" si="0"/>
        <v>8304</v>
      </c>
      <c r="O10" s="93">
        <f t="shared" si="0"/>
        <v>16853</v>
      </c>
      <c r="P10" s="93">
        <f t="shared" si="0"/>
        <v>8438</v>
      </c>
      <c r="Q10" s="93">
        <f t="shared" si="0"/>
        <v>8415</v>
      </c>
      <c r="R10" s="93">
        <f t="shared" si="0"/>
        <v>91</v>
      </c>
      <c r="S10" s="93">
        <f t="shared" si="0"/>
        <v>19</v>
      </c>
      <c r="T10" s="93">
        <f t="shared" si="0"/>
        <v>72</v>
      </c>
      <c r="U10" s="93">
        <f t="shared" si="0"/>
        <v>0</v>
      </c>
      <c r="V10" s="93">
        <f t="shared" si="0"/>
        <v>16760</v>
      </c>
      <c r="W10" s="93">
        <f t="shared" si="0"/>
        <v>11335</v>
      </c>
      <c r="X10" s="93">
        <f t="shared" si="0"/>
        <v>10647</v>
      </c>
      <c r="Y10" s="93">
        <f t="shared" si="0"/>
        <v>8084</v>
      </c>
      <c r="Z10" s="93">
        <f t="shared" si="0"/>
        <v>8079</v>
      </c>
      <c r="AA10" s="41" t="s">
        <v>236</v>
      </c>
      <c r="AB10" s="42"/>
    </row>
    <row r="11" spans="1:28" ht="16.5" customHeight="1">
      <c r="A11" s="2"/>
      <c r="B11" s="78"/>
      <c r="C11" s="95" t="str">
        <f aca="true" t="shared" si="1" ref="C11:Z11">IF(C10=SUM(C67),"","no")</f>
        <v>no</v>
      </c>
      <c r="D11" s="96" t="str">
        <f t="shared" si="1"/>
        <v>no</v>
      </c>
      <c r="E11" s="96" t="str">
        <f t="shared" si="1"/>
        <v>no</v>
      </c>
      <c r="F11" s="96" t="str">
        <f t="shared" si="1"/>
        <v>no</v>
      </c>
      <c r="G11" s="96" t="str">
        <f t="shared" si="1"/>
        <v>no</v>
      </c>
      <c r="H11" s="96" t="str">
        <f t="shared" si="1"/>
        <v>no</v>
      </c>
      <c r="I11" s="96" t="str">
        <f t="shared" si="1"/>
        <v>no</v>
      </c>
      <c r="J11" s="96" t="str">
        <f t="shared" si="1"/>
        <v>no</v>
      </c>
      <c r="K11" s="96" t="str">
        <f t="shared" si="1"/>
        <v>no</v>
      </c>
      <c r="L11" s="96" t="str">
        <f t="shared" si="1"/>
        <v>no</v>
      </c>
      <c r="M11" s="96" t="str">
        <f t="shared" si="1"/>
        <v>no</v>
      </c>
      <c r="N11" s="96" t="str">
        <f t="shared" si="1"/>
        <v>no</v>
      </c>
      <c r="O11" s="96" t="str">
        <f t="shared" si="1"/>
        <v>no</v>
      </c>
      <c r="P11" s="96" t="str">
        <f t="shared" si="1"/>
        <v>no</v>
      </c>
      <c r="Q11" s="96" t="str">
        <f t="shared" si="1"/>
        <v>no</v>
      </c>
      <c r="R11" s="96" t="str">
        <f t="shared" si="1"/>
        <v>no</v>
      </c>
      <c r="S11" s="96" t="str">
        <f t="shared" si="1"/>
        <v>no</v>
      </c>
      <c r="T11" s="96" t="str">
        <f t="shared" si="1"/>
        <v>no</v>
      </c>
      <c r="U11" s="96">
        <f t="shared" si="1"/>
      </c>
      <c r="V11" s="96" t="str">
        <f t="shared" si="1"/>
        <v>no</v>
      </c>
      <c r="W11" s="96" t="str">
        <f t="shared" si="1"/>
        <v>no</v>
      </c>
      <c r="X11" s="96" t="str">
        <f t="shared" si="1"/>
        <v>no</v>
      </c>
      <c r="Y11" s="96" t="str">
        <f t="shared" si="1"/>
        <v>no</v>
      </c>
      <c r="Z11" s="96" t="str">
        <f t="shared" si="1"/>
        <v>no</v>
      </c>
      <c r="AA11" s="50"/>
      <c r="AB11" s="20"/>
    </row>
    <row r="12" spans="1:28" ht="16.5" customHeight="1">
      <c r="A12" s="2"/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50"/>
      <c r="AB12" s="20"/>
    </row>
    <row r="13" spans="1:28" s="105" customFormat="1" ht="16.5" customHeight="1">
      <c r="A13" s="65" t="s">
        <v>237</v>
      </c>
      <c r="B13" s="46"/>
      <c r="C13" s="103">
        <f aca="true" t="shared" si="2" ref="C13:C64">SUM(D13:E13)</f>
        <v>39898</v>
      </c>
      <c r="D13" s="104">
        <f>SUM(D15:D31)</f>
        <v>20159</v>
      </c>
      <c r="E13" s="104">
        <f>SUM(E15:E31)</f>
        <v>19739</v>
      </c>
      <c r="F13" s="104">
        <f>SUM(G13:H13)</f>
        <v>39807</v>
      </c>
      <c r="G13" s="104">
        <f>SUM(G15:G31)</f>
        <v>20140</v>
      </c>
      <c r="H13" s="104">
        <f>SUM(H15:H31)</f>
        <v>19667</v>
      </c>
      <c r="I13" s="104">
        <f aca="true" t="shared" si="3" ref="I13:I64">SUM(J13:K13)</f>
        <v>13008</v>
      </c>
      <c r="J13" s="104">
        <f>SUM(J15:J31)</f>
        <v>6574</v>
      </c>
      <c r="K13" s="104">
        <f>SUM(K15:K31)</f>
        <v>6434</v>
      </c>
      <c r="L13" s="104">
        <f aca="true" t="shared" si="4" ref="L13:L64">SUM(M13:N13)</f>
        <v>13250</v>
      </c>
      <c r="M13" s="104">
        <f>SUM(M15:M31)</f>
        <v>6644</v>
      </c>
      <c r="N13" s="104">
        <f>SUM(N15:N31)</f>
        <v>6606</v>
      </c>
      <c r="O13" s="104">
        <f aca="true" t="shared" si="5" ref="O13:O64">SUM(P13:Q13)</f>
        <v>13549</v>
      </c>
      <c r="P13" s="104">
        <f>SUM(P15:P31)</f>
        <v>6922</v>
      </c>
      <c r="Q13" s="104">
        <f>SUM(Q15:Q31)</f>
        <v>6627</v>
      </c>
      <c r="R13" s="104">
        <f aca="true" t="shared" si="6" ref="R13:R64">SUM(S13:T13)</f>
        <v>91</v>
      </c>
      <c r="S13" s="104">
        <f aca="true" t="shared" si="7" ref="S13:Z13">SUM(S15:S31)</f>
        <v>19</v>
      </c>
      <c r="T13" s="104">
        <f t="shared" si="7"/>
        <v>72</v>
      </c>
      <c r="U13" s="104">
        <f t="shared" si="7"/>
        <v>0</v>
      </c>
      <c r="V13" s="104">
        <f t="shared" si="7"/>
        <v>13360</v>
      </c>
      <c r="W13" s="104">
        <f t="shared" si="7"/>
        <v>9292</v>
      </c>
      <c r="X13" s="104">
        <f t="shared" si="7"/>
        <v>8641</v>
      </c>
      <c r="Y13" s="104">
        <f t="shared" si="7"/>
        <v>6535</v>
      </c>
      <c r="Z13" s="104">
        <f t="shared" si="7"/>
        <v>6396</v>
      </c>
      <c r="AA13" s="119" t="s">
        <v>237</v>
      </c>
      <c r="AB13" s="120"/>
    </row>
    <row r="14" spans="1:28" s="105" customFormat="1" ht="16.5" customHeight="1">
      <c r="A14" s="55"/>
      <c r="B14" s="106" t="s">
        <v>238</v>
      </c>
      <c r="C14" s="103">
        <f t="shared" si="2"/>
        <v>17658</v>
      </c>
      <c r="D14" s="104">
        <f>SUM(D15:D19)</f>
        <v>8851</v>
      </c>
      <c r="E14" s="104">
        <f>SUM(E15:E19)</f>
        <v>8807</v>
      </c>
      <c r="F14" s="104">
        <f aca="true" t="shared" si="8" ref="F14:F64">SUM(G14:H14)</f>
        <v>17658</v>
      </c>
      <c r="G14" s="104">
        <f>SUM(G15:G19)</f>
        <v>8851</v>
      </c>
      <c r="H14" s="104">
        <f>SUM(H15:H19)</f>
        <v>8807</v>
      </c>
      <c r="I14" s="104">
        <f t="shared" si="3"/>
        <v>5791</v>
      </c>
      <c r="J14" s="104">
        <f>SUM(J15:J19)</f>
        <v>2960</v>
      </c>
      <c r="K14" s="104">
        <f>SUM(K15:K19)</f>
        <v>2831</v>
      </c>
      <c r="L14" s="104">
        <f t="shared" si="4"/>
        <v>5916</v>
      </c>
      <c r="M14" s="104">
        <f>SUM(M15:M19)</f>
        <v>2910</v>
      </c>
      <c r="N14" s="104">
        <f>SUM(N15:N19)</f>
        <v>3006</v>
      </c>
      <c r="O14" s="104">
        <f t="shared" si="5"/>
        <v>5951</v>
      </c>
      <c r="P14" s="104">
        <f>SUM(P15:P19)</f>
        <v>2981</v>
      </c>
      <c r="Q14" s="104">
        <f>SUM(Q15:Q19)</f>
        <v>2970</v>
      </c>
      <c r="R14" s="104">
        <f t="shared" si="6"/>
        <v>0</v>
      </c>
      <c r="S14" s="104">
        <f aca="true" t="shared" si="9" ref="S14:Z14">SUM(S15:S19)</f>
        <v>0</v>
      </c>
      <c r="T14" s="104">
        <f t="shared" si="9"/>
        <v>0</v>
      </c>
      <c r="U14" s="104">
        <f t="shared" si="9"/>
        <v>0</v>
      </c>
      <c r="V14" s="104">
        <f t="shared" si="9"/>
        <v>5760</v>
      </c>
      <c r="W14" s="104">
        <f t="shared" si="9"/>
        <v>4704</v>
      </c>
      <c r="X14" s="104">
        <f t="shared" si="9"/>
        <v>4266</v>
      </c>
      <c r="Y14" s="104">
        <f t="shared" si="9"/>
        <v>2928</v>
      </c>
      <c r="Z14" s="104">
        <f t="shared" si="9"/>
        <v>2796</v>
      </c>
      <c r="AA14" s="54" t="s">
        <v>238</v>
      </c>
      <c r="AB14" s="55"/>
    </row>
    <row r="15" spans="1:28" ht="16.5" customHeight="1">
      <c r="A15" s="61"/>
      <c r="B15" s="107" t="s">
        <v>19</v>
      </c>
      <c r="C15" s="108">
        <f t="shared" si="2"/>
        <v>5378</v>
      </c>
      <c r="D15" s="99">
        <f>G15+S15</f>
        <v>2579</v>
      </c>
      <c r="E15" s="99">
        <f>H15+T15</f>
        <v>2799</v>
      </c>
      <c r="F15" s="109">
        <f>SUM(G15:H15)</f>
        <v>5378</v>
      </c>
      <c r="G15" s="100">
        <f>J15+M15+P15</f>
        <v>2579</v>
      </c>
      <c r="H15" s="100">
        <f>K15+N15+Q15</f>
        <v>2799</v>
      </c>
      <c r="I15" s="109">
        <f t="shared" si="3"/>
        <v>1806</v>
      </c>
      <c r="J15" s="100">
        <v>867</v>
      </c>
      <c r="K15" s="100">
        <v>939</v>
      </c>
      <c r="L15" s="109">
        <f t="shared" si="4"/>
        <v>1798</v>
      </c>
      <c r="M15" s="100">
        <v>848</v>
      </c>
      <c r="N15" s="100">
        <v>950</v>
      </c>
      <c r="O15" s="109">
        <f t="shared" si="5"/>
        <v>1774</v>
      </c>
      <c r="P15" s="100">
        <v>864</v>
      </c>
      <c r="Q15" s="100">
        <v>910</v>
      </c>
      <c r="R15" s="109">
        <f t="shared" si="6"/>
        <v>0</v>
      </c>
      <c r="S15" s="109">
        <v>0</v>
      </c>
      <c r="T15" s="100">
        <v>0</v>
      </c>
      <c r="U15" s="100">
        <v>0</v>
      </c>
      <c r="V15" s="100">
        <v>1800</v>
      </c>
      <c r="W15" s="100">
        <v>1342</v>
      </c>
      <c r="X15" s="100">
        <v>1413</v>
      </c>
      <c r="Y15" s="100">
        <v>865</v>
      </c>
      <c r="Z15" s="100">
        <v>934</v>
      </c>
      <c r="AA15" s="32" t="s">
        <v>19</v>
      </c>
      <c r="AB15" s="20"/>
    </row>
    <row r="16" spans="1:28" ht="16.5" customHeight="1">
      <c r="A16" s="61"/>
      <c r="B16" s="107" t="s">
        <v>20</v>
      </c>
      <c r="C16" s="108">
        <f t="shared" si="2"/>
        <v>2500</v>
      </c>
      <c r="D16" s="99">
        <f aca="true" t="shared" si="10" ref="D16:E30">G16+S16</f>
        <v>1863</v>
      </c>
      <c r="E16" s="99">
        <f t="shared" si="10"/>
        <v>637</v>
      </c>
      <c r="F16" s="109">
        <f t="shared" si="8"/>
        <v>2500</v>
      </c>
      <c r="G16" s="100">
        <f aca="true" t="shared" si="11" ref="G16:H30">J16+M16+P16</f>
        <v>1863</v>
      </c>
      <c r="H16" s="100">
        <f t="shared" si="11"/>
        <v>637</v>
      </c>
      <c r="I16" s="109">
        <f t="shared" si="3"/>
        <v>844</v>
      </c>
      <c r="J16" s="100">
        <v>621</v>
      </c>
      <c r="K16" s="100">
        <v>223</v>
      </c>
      <c r="L16" s="109">
        <f t="shared" si="4"/>
        <v>841</v>
      </c>
      <c r="M16" s="100">
        <v>626</v>
      </c>
      <c r="N16" s="100">
        <v>215</v>
      </c>
      <c r="O16" s="109">
        <f t="shared" si="5"/>
        <v>815</v>
      </c>
      <c r="P16" s="100">
        <v>616</v>
      </c>
      <c r="Q16" s="100">
        <v>199</v>
      </c>
      <c r="R16" s="109">
        <f t="shared" si="6"/>
        <v>0</v>
      </c>
      <c r="S16" s="109">
        <v>0</v>
      </c>
      <c r="T16" s="100">
        <v>0</v>
      </c>
      <c r="U16" s="100">
        <v>0</v>
      </c>
      <c r="V16" s="100">
        <v>840</v>
      </c>
      <c r="W16" s="100">
        <v>1049</v>
      </c>
      <c r="X16" s="100">
        <v>331</v>
      </c>
      <c r="Y16" s="100">
        <v>618</v>
      </c>
      <c r="Z16" s="100">
        <v>222</v>
      </c>
      <c r="AA16" s="32" t="s">
        <v>20</v>
      </c>
      <c r="AB16" s="20"/>
    </row>
    <row r="17" spans="1:28" ht="16.5" customHeight="1">
      <c r="A17" s="61"/>
      <c r="B17" s="107" t="s">
        <v>21</v>
      </c>
      <c r="C17" s="108">
        <f t="shared" si="2"/>
        <v>2775</v>
      </c>
      <c r="D17" s="99">
        <f t="shared" si="10"/>
        <v>1388</v>
      </c>
      <c r="E17" s="99">
        <f t="shared" si="10"/>
        <v>1387</v>
      </c>
      <c r="F17" s="109">
        <f t="shared" si="8"/>
        <v>2775</v>
      </c>
      <c r="G17" s="100">
        <f t="shared" si="11"/>
        <v>1388</v>
      </c>
      <c r="H17" s="100">
        <f t="shared" si="11"/>
        <v>1387</v>
      </c>
      <c r="I17" s="109">
        <f t="shared" si="3"/>
        <v>887</v>
      </c>
      <c r="J17" s="100">
        <v>472</v>
      </c>
      <c r="K17" s="100">
        <v>415</v>
      </c>
      <c r="L17" s="109">
        <f t="shared" si="4"/>
        <v>929</v>
      </c>
      <c r="M17" s="100">
        <v>452</v>
      </c>
      <c r="N17" s="100">
        <v>477</v>
      </c>
      <c r="O17" s="109">
        <f t="shared" si="5"/>
        <v>959</v>
      </c>
      <c r="P17" s="100">
        <v>464</v>
      </c>
      <c r="Q17" s="100">
        <v>495</v>
      </c>
      <c r="R17" s="109">
        <f t="shared" si="6"/>
        <v>0</v>
      </c>
      <c r="S17" s="109">
        <v>0</v>
      </c>
      <c r="T17" s="100">
        <v>0</v>
      </c>
      <c r="U17" s="100">
        <v>0</v>
      </c>
      <c r="V17" s="100">
        <v>880</v>
      </c>
      <c r="W17" s="100">
        <v>727</v>
      </c>
      <c r="X17" s="100">
        <v>701</v>
      </c>
      <c r="Y17" s="100">
        <v>472</v>
      </c>
      <c r="Z17" s="100">
        <v>410</v>
      </c>
      <c r="AA17" s="32" t="s">
        <v>21</v>
      </c>
      <c r="AB17" s="20"/>
    </row>
    <row r="18" spans="1:28" ht="16.5" customHeight="1">
      <c r="A18" s="61"/>
      <c r="B18" s="107" t="s">
        <v>22</v>
      </c>
      <c r="C18" s="108">
        <f t="shared" si="2"/>
        <v>3454</v>
      </c>
      <c r="D18" s="99">
        <f t="shared" si="10"/>
        <v>1135</v>
      </c>
      <c r="E18" s="99">
        <f t="shared" si="10"/>
        <v>2319</v>
      </c>
      <c r="F18" s="109">
        <f t="shared" si="8"/>
        <v>3454</v>
      </c>
      <c r="G18" s="100">
        <f t="shared" si="11"/>
        <v>1135</v>
      </c>
      <c r="H18" s="100">
        <f t="shared" si="11"/>
        <v>2319</v>
      </c>
      <c r="I18" s="109">
        <f t="shared" si="3"/>
        <v>1125</v>
      </c>
      <c r="J18" s="100">
        <v>379</v>
      </c>
      <c r="K18" s="100">
        <v>746</v>
      </c>
      <c r="L18" s="109">
        <f t="shared" si="4"/>
        <v>1152</v>
      </c>
      <c r="M18" s="100">
        <v>368</v>
      </c>
      <c r="N18" s="100">
        <v>784</v>
      </c>
      <c r="O18" s="109">
        <f t="shared" si="5"/>
        <v>1177</v>
      </c>
      <c r="P18" s="100">
        <v>388</v>
      </c>
      <c r="Q18" s="100">
        <v>789</v>
      </c>
      <c r="R18" s="109">
        <f t="shared" si="6"/>
        <v>0</v>
      </c>
      <c r="S18" s="109">
        <v>0</v>
      </c>
      <c r="T18" s="100">
        <v>0</v>
      </c>
      <c r="U18" s="100">
        <v>0</v>
      </c>
      <c r="V18" s="100">
        <v>1120</v>
      </c>
      <c r="W18" s="100">
        <v>580</v>
      </c>
      <c r="X18" s="100">
        <v>1140</v>
      </c>
      <c r="Y18" s="100">
        <v>356</v>
      </c>
      <c r="Z18" s="100">
        <v>725</v>
      </c>
      <c r="AA18" s="32" t="s">
        <v>22</v>
      </c>
      <c r="AB18" s="20"/>
    </row>
    <row r="19" spans="1:28" ht="16.5" customHeight="1">
      <c r="A19" s="61"/>
      <c r="B19" s="107" t="s">
        <v>23</v>
      </c>
      <c r="C19" s="108">
        <f t="shared" si="2"/>
        <v>3551</v>
      </c>
      <c r="D19" s="99">
        <f t="shared" si="10"/>
        <v>1886</v>
      </c>
      <c r="E19" s="99">
        <f t="shared" si="10"/>
        <v>1665</v>
      </c>
      <c r="F19" s="109">
        <f t="shared" si="8"/>
        <v>3551</v>
      </c>
      <c r="G19" s="100">
        <f t="shared" si="11"/>
        <v>1886</v>
      </c>
      <c r="H19" s="100">
        <f t="shared" si="11"/>
        <v>1665</v>
      </c>
      <c r="I19" s="109">
        <f t="shared" si="3"/>
        <v>1129</v>
      </c>
      <c r="J19" s="100">
        <v>621</v>
      </c>
      <c r="K19" s="100">
        <v>508</v>
      </c>
      <c r="L19" s="109">
        <f t="shared" si="4"/>
        <v>1196</v>
      </c>
      <c r="M19" s="100">
        <v>616</v>
      </c>
      <c r="N19" s="100">
        <v>580</v>
      </c>
      <c r="O19" s="109">
        <f t="shared" si="5"/>
        <v>1226</v>
      </c>
      <c r="P19" s="100">
        <v>649</v>
      </c>
      <c r="Q19" s="100">
        <v>577</v>
      </c>
      <c r="R19" s="109">
        <f t="shared" si="6"/>
        <v>0</v>
      </c>
      <c r="S19" s="109">
        <v>0</v>
      </c>
      <c r="T19" s="100">
        <v>0</v>
      </c>
      <c r="U19" s="100">
        <v>0</v>
      </c>
      <c r="V19" s="100">
        <v>1120</v>
      </c>
      <c r="W19" s="100">
        <v>1006</v>
      </c>
      <c r="X19" s="100">
        <v>681</v>
      </c>
      <c r="Y19" s="100">
        <v>617</v>
      </c>
      <c r="Z19" s="100">
        <v>505</v>
      </c>
      <c r="AA19" s="32" t="s">
        <v>23</v>
      </c>
      <c r="AB19" s="20"/>
    </row>
    <row r="20" spans="1:28" ht="16.5" customHeight="1">
      <c r="A20" s="61"/>
      <c r="B20" s="63" t="s">
        <v>24</v>
      </c>
      <c r="C20" s="108">
        <f t="shared" si="2"/>
        <v>4866</v>
      </c>
      <c r="D20" s="99">
        <f t="shared" si="10"/>
        <v>2582</v>
      </c>
      <c r="E20" s="99">
        <f t="shared" si="10"/>
        <v>2284</v>
      </c>
      <c r="F20" s="109">
        <f t="shared" si="8"/>
        <v>4849</v>
      </c>
      <c r="G20" s="100">
        <f t="shared" si="11"/>
        <v>2565</v>
      </c>
      <c r="H20" s="100">
        <f t="shared" si="11"/>
        <v>2284</v>
      </c>
      <c r="I20" s="109">
        <f t="shared" si="3"/>
        <v>1627</v>
      </c>
      <c r="J20" s="100">
        <v>795</v>
      </c>
      <c r="K20" s="100">
        <v>832</v>
      </c>
      <c r="L20" s="109">
        <f t="shared" si="4"/>
        <v>1635</v>
      </c>
      <c r="M20" s="100">
        <v>881</v>
      </c>
      <c r="N20" s="100">
        <v>754</v>
      </c>
      <c r="O20" s="109">
        <f t="shared" si="5"/>
        <v>1587</v>
      </c>
      <c r="P20" s="100">
        <v>889</v>
      </c>
      <c r="Q20" s="100">
        <v>698</v>
      </c>
      <c r="R20" s="109">
        <f t="shared" si="6"/>
        <v>17</v>
      </c>
      <c r="S20" s="109">
        <v>17</v>
      </c>
      <c r="T20" s="100">
        <v>0</v>
      </c>
      <c r="U20" s="100">
        <v>0</v>
      </c>
      <c r="V20" s="100">
        <v>1760</v>
      </c>
      <c r="W20" s="100">
        <v>989</v>
      </c>
      <c r="X20" s="100">
        <v>935</v>
      </c>
      <c r="Y20" s="100">
        <v>792</v>
      </c>
      <c r="Z20" s="100">
        <v>830</v>
      </c>
      <c r="AA20" s="59" t="s">
        <v>24</v>
      </c>
      <c r="AB20" s="20"/>
    </row>
    <row r="21" spans="1:28" ht="16.5" customHeight="1">
      <c r="A21" s="61"/>
      <c r="B21" s="63" t="s">
        <v>165</v>
      </c>
      <c r="C21" s="108">
        <f t="shared" si="2"/>
        <v>1383</v>
      </c>
      <c r="D21" s="99">
        <f t="shared" si="10"/>
        <v>709</v>
      </c>
      <c r="E21" s="99">
        <f t="shared" si="10"/>
        <v>674</v>
      </c>
      <c r="F21" s="109">
        <f t="shared" si="8"/>
        <v>1383</v>
      </c>
      <c r="G21" s="100">
        <f t="shared" si="11"/>
        <v>709</v>
      </c>
      <c r="H21" s="100">
        <f t="shared" si="11"/>
        <v>674</v>
      </c>
      <c r="I21" s="109">
        <f t="shared" si="3"/>
        <v>440</v>
      </c>
      <c r="J21" s="100">
        <v>240</v>
      </c>
      <c r="K21" s="100">
        <v>200</v>
      </c>
      <c r="L21" s="109">
        <f t="shared" si="4"/>
        <v>473</v>
      </c>
      <c r="M21" s="100">
        <v>235</v>
      </c>
      <c r="N21" s="100">
        <v>238</v>
      </c>
      <c r="O21" s="109">
        <f t="shared" si="5"/>
        <v>470</v>
      </c>
      <c r="P21" s="100">
        <v>234</v>
      </c>
      <c r="Q21" s="100">
        <v>236</v>
      </c>
      <c r="R21" s="109">
        <f t="shared" si="6"/>
        <v>0</v>
      </c>
      <c r="S21" s="109">
        <v>0</v>
      </c>
      <c r="T21" s="100">
        <v>0</v>
      </c>
      <c r="U21" s="100">
        <v>0</v>
      </c>
      <c r="V21" s="100">
        <v>440</v>
      </c>
      <c r="W21" s="100">
        <v>356</v>
      </c>
      <c r="X21" s="100">
        <v>383</v>
      </c>
      <c r="Y21" s="100">
        <v>240</v>
      </c>
      <c r="Z21" s="100">
        <v>200</v>
      </c>
      <c r="AA21" s="59" t="s">
        <v>165</v>
      </c>
      <c r="AB21" s="20"/>
    </row>
    <row r="22" spans="1:28" ht="16.5" customHeight="1">
      <c r="A22" s="61"/>
      <c r="B22" s="63" t="s">
        <v>25</v>
      </c>
      <c r="C22" s="108">
        <f t="shared" si="2"/>
        <v>1611</v>
      </c>
      <c r="D22" s="99">
        <f t="shared" si="10"/>
        <v>761</v>
      </c>
      <c r="E22" s="99">
        <f t="shared" si="10"/>
        <v>850</v>
      </c>
      <c r="F22" s="109">
        <f t="shared" si="8"/>
        <v>1609</v>
      </c>
      <c r="G22" s="100">
        <f t="shared" si="11"/>
        <v>759</v>
      </c>
      <c r="H22" s="100">
        <f t="shared" si="11"/>
        <v>850</v>
      </c>
      <c r="I22" s="109">
        <f t="shared" si="3"/>
        <v>520</v>
      </c>
      <c r="J22" s="100">
        <v>248</v>
      </c>
      <c r="K22" s="100">
        <v>272</v>
      </c>
      <c r="L22" s="109">
        <f t="shared" si="4"/>
        <v>521</v>
      </c>
      <c r="M22" s="100">
        <v>237</v>
      </c>
      <c r="N22" s="100">
        <v>284</v>
      </c>
      <c r="O22" s="109">
        <f t="shared" si="5"/>
        <v>568</v>
      </c>
      <c r="P22" s="100">
        <v>274</v>
      </c>
      <c r="Q22" s="100">
        <v>294</v>
      </c>
      <c r="R22" s="109">
        <f t="shared" si="6"/>
        <v>2</v>
      </c>
      <c r="S22" s="109">
        <v>2</v>
      </c>
      <c r="T22" s="100">
        <v>0</v>
      </c>
      <c r="U22" s="100">
        <v>0</v>
      </c>
      <c r="V22" s="100">
        <v>520</v>
      </c>
      <c r="W22" s="100">
        <v>320</v>
      </c>
      <c r="X22" s="100">
        <v>328</v>
      </c>
      <c r="Y22" s="100">
        <v>249</v>
      </c>
      <c r="Z22" s="100">
        <v>272</v>
      </c>
      <c r="AA22" s="59" t="s">
        <v>25</v>
      </c>
      <c r="AB22" s="20"/>
    </row>
    <row r="23" spans="1:28" ht="16.5" customHeight="1">
      <c r="A23" s="61"/>
      <c r="B23" s="63" t="s">
        <v>26</v>
      </c>
      <c r="C23" s="108">
        <f t="shared" si="2"/>
        <v>1842</v>
      </c>
      <c r="D23" s="99">
        <f t="shared" si="10"/>
        <v>1079</v>
      </c>
      <c r="E23" s="99">
        <f t="shared" si="10"/>
        <v>763</v>
      </c>
      <c r="F23" s="109">
        <f t="shared" si="8"/>
        <v>1770</v>
      </c>
      <c r="G23" s="100">
        <f t="shared" si="11"/>
        <v>1079</v>
      </c>
      <c r="H23" s="100">
        <f t="shared" si="11"/>
        <v>691</v>
      </c>
      <c r="I23" s="109">
        <f t="shared" si="3"/>
        <v>569</v>
      </c>
      <c r="J23" s="100">
        <v>358</v>
      </c>
      <c r="K23" s="100">
        <v>211</v>
      </c>
      <c r="L23" s="109">
        <f t="shared" si="4"/>
        <v>580</v>
      </c>
      <c r="M23" s="100">
        <v>355</v>
      </c>
      <c r="N23" s="100">
        <v>225</v>
      </c>
      <c r="O23" s="109">
        <f t="shared" si="5"/>
        <v>621</v>
      </c>
      <c r="P23" s="100">
        <v>366</v>
      </c>
      <c r="Q23" s="100">
        <v>255</v>
      </c>
      <c r="R23" s="109">
        <f t="shared" si="6"/>
        <v>72</v>
      </c>
      <c r="S23" s="109">
        <v>0</v>
      </c>
      <c r="T23" s="100">
        <v>72</v>
      </c>
      <c r="U23" s="100">
        <v>0</v>
      </c>
      <c r="V23" s="100">
        <v>600</v>
      </c>
      <c r="W23" s="100">
        <v>392</v>
      </c>
      <c r="X23" s="100">
        <v>242</v>
      </c>
      <c r="Y23" s="100">
        <v>357</v>
      </c>
      <c r="Z23" s="100">
        <v>211</v>
      </c>
      <c r="AA23" s="59" t="s">
        <v>26</v>
      </c>
      <c r="AB23" s="20"/>
    </row>
    <row r="24" spans="1:28" ht="16.5" customHeight="1">
      <c r="A24" s="61"/>
      <c r="B24" s="63" t="s">
        <v>27</v>
      </c>
      <c r="C24" s="108">
        <f t="shared" si="2"/>
        <v>1531</v>
      </c>
      <c r="D24" s="99">
        <f t="shared" si="10"/>
        <v>856</v>
      </c>
      <c r="E24" s="99">
        <f t="shared" si="10"/>
        <v>675</v>
      </c>
      <c r="F24" s="109">
        <f t="shared" si="8"/>
        <v>1531</v>
      </c>
      <c r="G24" s="100">
        <f t="shared" si="11"/>
        <v>856</v>
      </c>
      <c r="H24" s="100">
        <f t="shared" si="11"/>
        <v>675</v>
      </c>
      <c r="I24" s="109">
        <f t="shared" si="3"/>
        <v>521</v>
      </c>
      <c r="J24" s="100">
        <v>285</v>
      </c>
      <c r="K24" s="100">
        <v>236</v>
      </c>
      <c r="L24" s="109">
        <f t="shared" si="4"/>
        <v>515</v>
      </c>
      <c r="M24" s="100">
        <v>280</v>
      </c>
      <c r="N24" s="100">
        <v>235</v>
      </c>
      <c r="O24" s="109">
        <f t="shared" si="5"/>
        <v>495</v>
      </c>
      <c r="P24" s="100">
        <v>291</v>
      </c>
      <c r="Q24" s="100">
        <v>204</v>
      </c>
      <c r="R24" s="109">
        <f t="shared" si="6"/>
        <v>0</v>
      </c>
      <c r="S24" s="109">
        <v>0</v>
      </c>
      <c r="T24" s="100">
        <v>0</v>
      </c>
      <c r="U24" s="100">
        <v>0</v>
      </c>
      <c r="V24" s="100">
        <v>520</v>
      </c>
      <c r="W24" s="100">
        <v>402</v>
      </c>
      <c r="X24" s="100">
        <v>330</v>
      </c>
      <c r="Y24" s="100">
        <v>284</v>
      </c>
      <c r="Z24" s="100">
        <v>236</v>
      </c>
      <c r="AA24" s="59" t="s">
        <v>27</v>
      </c>
      <c r="AB24" s="20"/>
    </row>
    <row r="25" spans="1:28" ht="16.5" customHeight="1">
      <c r="A25" s="61"/>
      <c r="B25" s="63" t="s">
        <v>28</v>
      </c>
      <c r="C25" s="108">
        <f t="shared" si="2"/>
        <v>720</v>
      </c>
      <c r="D25" s="99">
        <f t="shared" si="10"/>
        <v>322</v>
      </c>
      <c r="E25" s="99">
        <f t="shared" si="10"/>
        <v>398</v>
      </c>
      <c r="F25" s="109">
        <f t="shared" si="8"/>
        <v>720</v>
      </c>
      <c r="G25" s="100">
        <f t="shared" si="11"/>
        <v>322</v>
      </c>
      <c r="H25" s="100">
        <f t="shared" si="11"/>
        <v>398</v>
      </c>
      <c r="I25" s="109">
        <f t="shared" si="3"/>
        <v>232</v>
      </c>
      <c r="J25" s="100">
        <v>101</v>
      </c>
      <c r="K25" s="100">
        <v>131</v>
      </c>
      <c r="L25" s="109">
        <f t="shared" si="4"/>
        <v>231</v>
      </c>
      <c r="M25" s="100">
        <v>106</v>
      </c>
      <c r="N25" s="100">
        <v>125</v>
      </c>
      <c r="O25" s="109">
        <f t="shared" si="5"/>
        <v>257</v>
      </c>
      <c r="P25" s="100">
        <v>115</v>
      </c>
      <c r="Q25" s="100">
        <v>142</v>
      </c>
      <c r="R25" s="109">
        <f t="shared" si="6"/>
        <v>0</v>
      </c>
      <c r="S25" s="109">
        <v>0</v>
      </c>
      <c r="T25" s="100">
        <v>0</v>
      </c>
      <c r="U25" s="100">
        <v>0</v>
      </c>
      <c r="V25" s="100">
        <v>240</v>
      </c>
      <c r="W25" s="100">
        <v>113</v>
      </c>
      <c r="X25" s="100">
        <v>143</v>
      </c>
      <c r="Y25" s="100">
        <v>102</v>
      </c>
      <c r="Z25" s="100">
        <v>131</v>
      </c>
      <c r="AA25" s="59" t="s">
        <v>28</v>
      </c>
      <c r="AB25" s="20"/>
    </row>
    <row r="26" spans="1:28" ht="16.5" customHeight="1">
      <c r="A26" s="61"/>
      <c r="B26" s="63" t="s">
        <v>29</v>
      </c>
      <c r="C26" s="108">
        <f t="shared" si="2"/>
        <v>883</v>
      </c>
      <c r="D26" s="99">
        <f t="shared" si="10"/>
        <v>409</v>
      </c>
      <c r="E26" s="99">
        <f t="shared" si="10"/>
        <v>474</v>
      </c>
      <c r="F26" s="109">
        <f t="shared" si="8"/>
        <v>883</v>
      </c>
      <c r="G26" s="100">
        <f t="shared" si="11"/>
        <v>409</v>
      </c>
      <c r="H26" s="100">
        <f t="shared" si="11"/>
        <v>474</v>
      </c>
      <c r="I26" s="109">
        <f t="shared" si="3"/>
        <v>280</v>
      </c>
      <c r="J26" s="100">
        <v>123</v>
      </c>
      <c r="K26" s="100">
        <v>157</v>
      </c>
      <c r="L26" s="109">
        <f t="shared" si="4"/>
        <v>282</v>
      </c>
      <c r="M26" s="100">
        <v>134</v>
      </c>
      <c r="N26" s="100">
        <v>148</v>
      </c>
      <c r="O26" s="109">
        <f t="shared" si="5"/>
        <v>321</v>
      </c>
      <c r="P26" s="100">
        <v>152</v>
      </c>
      <c r="Q26" s="100">
        <v>169</v>
      </c>
      <c r="R26" s="109">
        <f t="shared" si="6"/>
        <v>0</v>
      </c>
      <c r="S26" s="109">
        <v>0</v>
      </c>
      <c r="T26" s="100">
        <v>0</v>
      </c>
      <c r="U26" s="100">
        <v>0</v>
      </c>
      <c r="V26" s="100">
        <v>280</v>
      </c>
      <c r="W26" s="100">
        <v>166</v>
      </c>
      <c r="X26" s="100">
        <v>177</v>
      </c>
      <c r="Y26" s="100">
        <v>123</v>
      </c>
      <c r="Z26" s="100">
        <v>157</v>
      </c>
      <c r="AA26" s="59" t="s">
        <v>29</v>
      </c>
      <c r="AB26" s="20"/>
    </row>
    <row r="27" spans="1:28" ht="16.5" customHeight="1">
      <c r="A27" s="61"/>
      <c r="B27" s="63" t="s">
        <v>30</v>
      </c>
      <c r="C27" s="108">
        <f t="shared" si="2"/>
        <v>808</v>
      </c>
      <c r="D27" s="99">
        <f t="shared" si="10"/>
        <v>254</v>
      </c>
      <c r="E27" s="99">
        <f t="shared" si="10"/>
        <v>554</v>
      </c>
      <c r="F27" s="109">
        <f t="shared" si="8"/>
        <v>808</v>
      </c>
      <c r="G27" s="100">
        <f t="shared" si="11"/>
        <v>254</v>
      </c>
      <c r="H27" s="100">
        <f t="shared" si="11"/>
        <v>554</v>
      </c>
      <c r="I27" s="109">
        <f t="shared" si="3"/>
        <v>280</v>
      </c>
      <c r="J27" s="100">
        <v>86</v>
      </c>
      <c r="K27" s="100">
        <v>194</v>
      </c>
      <c r="L27" s="109">
        <f t="shared" si="4"/>
        <v>272</v>
      </c>
      <c r="M27" s="100">
        <v>76</v>
      </c>
      <c r="N27" s="100">
        <v>196</v>
      </c>
      <c r="O27" s="109">
        <f t="shared" si="5"/>
        <v>256</v>
      </c>
      <c r="P27" s="100">
        <v>92</v>
      </c>
      <c r="Q27" s="100">
        <v>164</v>
      </c>
      <c r="R27" s="109">
        <f t="shared" si="6"/>
        <v>0</v>
      </c>
      <c r="S27" s="109">
        <v>0</v>
      </c>
      <c r="T27" s="100">
        <v>0</v>
      </c>
      <c r="U27" s="100">
        <v>0</v>
      </c>
      <c r="V27" s="100">
        <v>280</v>
      </c>
      <c r="W27" s="100">
        <v>138</v>
      </c>
      <c r="X27" s="100">
        <v>249</v>
      </c>
      <c r="Y27" s="100">
        <v>85</v>
      </c>
      <c r="Z27" s="100">
        <v>195</v>
      </c>
      <c r="AA27" s="59" t="s">
        <v>30</v>
      </c>
      <c r="AB27" s="20"/>
    </row>
    <row r="28" spans="1:28" ht="16.5" customHeight="1">
      <c r="A28" s="61"/>
      <c r="B28" s="58" t="s">
        <v>60</v>
      </c>
      <c r="C28" s="108">
        <f t="shared" si="2"/>
        <v>2261</v>
      </c>
      <c r="D28" s="99">
        <f t="shared" si="10"/>
        <v>1214</v>
      </c>
      <c r="E28" s="99">
        <f t="shared" si="10"/>
        <v>1047</v>
      </c>
      <c r="F28" s="109">
        <f t="shared" si="8"/>
        <v>2261</v>
      </c>
      <c r="G28" s="100">
        <f t="shared" si="11"/>
        <v>1214</v>
      </c>
      <c r="H28" s="100">
        <f t="shared" si="11"/>
        <v>1047</v>
      </c>
      <c r="I28" s="109">
        <f t="shared" si="3"/>
        <v>767</v>
      </c>
      <c r="J28" s="100">
        <v>396</v>
      </c>
      <c r="K28" s="100">
        <v>371</v>
      </c>
      <c r="L28" s="109">
        <f t="shared" si="4"/>
        <v>745</v>
      </c>
      <c r="M28" s="100">
        <v>397</v>
      </c>
      <c r="N28" s="100">
        <v>348</v>
      </c>
      <c r="O28" s="109">
        <f t="shared" si="5"/>
        <v>749</v>
      </c>
      <c r="P28" s="100">
        <v>421</v>
      </c>
      <c r="Q28" s="100">
        <v>328</v>
      </c>
      <c r="R28" s="109">
        <f t="shared" si="6"/>
        <v>0</v>
      </c>
      <c r="S28" s="109">
        <v>0</v>
      </c>
      <c r="T28" s="100">
        <v>0</v>
      </c>
      <c r="U28" s="100">
        <v>0</v>
      </c>
      <c r="V28" s="100">
        <v>800</v>
      </c>
      <c r="W28" s="100">
        <v>456</v>
      </c>
      <c r="X28" s="100">
        <v>417</v>
      </c>
      <c r="Y28" s="100">
        <v>396</v>
      </c>
      <c r="Z28" s="100">
        <v>370</v>
      </c>
      <c r="AA28" s="59" t="s">
        <v>78</v>
      </c>
      <c r="AB28" s="20"/>
    </row>
    <row r="29" spans="1:28" ht="16.5" customHeight="1">
      <c r="A29" s="61"/>
      <c r="B29" s="58" t="s">
        <v>61</v>
      </c>
      <c r="C29" s="108">
        <f t="shared" si="2"/>
        <v>2186</v>
      </c>
      <c r="D29" s="99">
        <f t="shared" si="10"/>
        <v>1065</v>
      </c>
      <c r="E29" s="99">
        <f t="shared" si="10"/>
        <v>1121</v>
      </c>
      <c r="F29" s="109">
        <f t="shared" si="8"/>
        <v>2186</v>
      </c>
      <c r="G29" s="100">
        <f t="shared" si="11"/>
        <v>1065</v>
      </c>
      <c r="H29" s="100">
        <f t="shared" si="11"/>
        <v>1121</v>
      </c>
      <c r="I29" s="109">
        <f t="shared" si="3"/>
        <v>644</v>
      </c>
      <c r="J29" s="100">
        <v>298</v>
      </c>
      <c r="K29" s="100">
        <v>346</v>
      </c>
      <c r="L29" s="109">
        <f t="shared" si="4"/>
        <v>734</v>
      </c>
      <c r="M29" s="100">
        <v>365</v>
      </c>
      <c r="N29" s="100">
        <v>369</v>
      </c>
      <c r="O29" s="109">
        <f t="shared" si="5"/>
        <v>808</v>
      </c>
      <c r="P29" s="100">
        <v>402</v>
      </c>
      <c r="Q29" s="100">
        <v>406</v>
      </c>
      <c r="R29" s="109">
        <f t="shared" si="6"/>
        <v>0</v>
      </c>
      <c r="S29" s="109">
        <v>0</v>
      </c>
      <c r="T29" s="100">
        <v>0</v>
      </c>
      <c r="U29" s="100">
        <v>0</v>
      </c>
      <c r="V29" s="100">
        <v>760</v>
      </c>
      <c r="W29" s="100">
        <v>347</v>
      </c>
      <c r="X29" s="100">
        <v>384</v>
      </c>
      <c r="Y29" s="100">
        <v>297</v>
      </c>
      <c r="Z29" s="100">
        <v>346</v>
      </c>
      <c r="AA29" s="59" t="s">
        <v>79</v>
      </c>
      <c r="AB29" s="20"/>
    </row>
    <row r="30" spans="1:28" ht="16.5" customHeight="1">
      <c r="A30" s="61"/>
      <c r="B30" s="58" t="s">
        <v>62</v>
      </c>
      <c r="C30" s="108">
        <f t="shared" si="2"/>
        <v>693</v>
      </c>
      <c r="D30" s="99">
        <f t="shared" si="10"/>
        <v>279</v>
      </c>
      <c r="E30" s="99">
        <f t="shared" si="10"/>
        <v>414</v>
      </c>
      <c r="F30" s="109">
        <f t="shared" si="8"/>
        <v>693</v>
      </c>
      <c r="G30" s="100">
        <f t="shared" si="11"/>
        <v>279</v>
      </c>
      <c r="H30" s="100">
        <f t="shared" si="11"/>
        <v>414</v>
      </c>
      <c r="I30" s="109">
        <f t="shared" si="3"/>
        <v>200</v>
      </c>
      <c r="J30" s="100">
        <v>110</v>
      </c>
      <c r="K30" s="100">
        <v>90</v>
      </c>
      <c r="L30" s="109">
        <f t="shared" si="4"/>
        <v>191</v>
      </c>
      <c r="M30" s="100">
        <v>89</v>
      </c>
      <c r="N30" s="100">
        <v>102</v>
      </c>
      <c r="O30" s="109">
        <f t="shared" si="5"/>
        <v>302</v>
      </c>
      <c r="P30" s="100">
        <v>80</v>
      </c>
      <c r="Q30" s="100">
        <v>222</v>
      </c>
      <c r="R30" s="109">
        <f t="shared" si="6"/>
        <v>0</v>
      </c>
      <c r="S30" s="109">
        <v>0</v>
      </c>
      <c r="T30" s="100">
        <v>0</v>
      </c>
      <c r="U30" s="100">
        <v>0</v>
      </c>
      <c r="V30" s="100">
        <v>200</v>
      </c>
      <c r="W30" s="100">
        <v>116</v>
      </c>
      <c r="X30" s="100">
        <v>93</v>
      </c>
      <c r="Y30" s="100">
        <v>110</v>
      </c>
      <c r="Z30" s="100">
        <v>90</v>
      </c>
      <c r="AA30" s="59" t="s">
        <v>80</v>
      </c>
      <c r="AB30" s="20"/>
    </row>
    <row r="31" spans="1:28" ht="16.5" customHeight="1">
      <c r="A31" s="61"/>
      <c r="B31" s="58" t="s">
        <v>204</v>
      </c>
      <c r="C31" s="108">
        <f>SUM(D31:E31)</f>
        <v>3456</v>
      </c>
      <c r="D31" s="99">
        <f>G31+S31</f>
        <v>1778</v>
      </c>
      <c r="E31" s="99">
        <f>H31+T31</f>
        <v>1678</v>
      </c>
      <c r="F31" s="109">
        <f>SUM(G31:H31)</f>
        <v>3456</v>
      </c>
      <c r="G31" s="100">
        <f>J31+M31+P31</f>
        <v>1778</v>
      </c>
      <c r="H31" s="100">
        <f>K31+N31+Q31</f>
        <v>1678</v>
      </c>
      <c r="I31" s="109">
        <f>SUM(J31:K31)</f>
        <v>1137</v>
      </c>
      <c r="J31" s="100">
        <v>574</v>
      </c>
      <c r="K31" s="100">
        <v>563</v>
      </c>
      <c r="L31" s="109">
        <f t="shared" si="4"/>
        <v>1155</v>
      </c>
      <c r="M31" s="100">
        <v>579</v>
      </c>
      <c r="N31" s="100">
        <v>576</v>
      </c>
      <c r="O31" s="109">
        <f t="shared" si="5"/>
        <v>1164</v>
      </c>
      <c r="P31" s="100">
        <v>625</v>
      </c>
      <c r="Q31" s="100">
        <v>539</v>
      </c>
      <c r="R31" s="109">
        <f t="shared" si="6"/>
        <v>0</v>
      </c>
      <c r="S31" s="109">
        <v>0</v>
      </c>
      <c r="T31" s="100">
        <v>0</v>
      </c>
      <c r="U31" s="100">
        <v>0</v>
      </c>
      <c r="V31" s="100">
        <v>1200</v>
      </c>
      <c r="W31" s="100">
        <v>793</v>
      </c>
      <c r="X31" s="100">
        <v>694</v>
      </c>
      <c r="Y31" s="100">
        <v>572</v>
      </c>
      <c r="Z31" s="100">
        <v>562</v>
      </c>
      <c r="AA31" s="59" t="s">
        <v>204</v>
      </c>
      <c r="AB31" s="20"/>
    </row>
    <row r="32" spans="1:28" s="105" customFormat="1" ht="16.5" customHeight="1">
      <c r="A32" s="127" t="s">
        <v>221</v>
      </c>
      <c r="B32" s="146"/>
      <c r="C32" s="103">
        <f t="shared" si="2"/>
        <v>317</v>
      </c>
      <c r="D32" s="110">
        <f>SUM(D33:D34)</f>
        <v>120</v>
      </c>
      <c r="E32" s="110">
        <f>SUM(E33:E34)</f>
        <v>197</v>
      </c>
      <c r="F32" s="104">
        <f t="shared" si="8"/>
        <v>317</v>
      </c>
      <c r="G32" s="110">
        <f>SUM(G33:G34)</f>
        <v>120</v>
      </c>
      <c r="H32" s="110">
        <f>SUM(H33:H34)</f>
        <v>197</v>
      </c>
      <c r="I32" s="104">
        <f t="shared" si="3"/>
        <v>110</v>
      </c>
      <c r="J32" s="104">
        <f>J33+J34</f>
        <v>46</v>
      </c>
      <c r="K32" s="104">
        <f>K33+K34</f>
        <v>64</v>
      </c>
      <c r="L32" s="104">
        <f t="shared" si="4"/>
        <v>109</v>
      </c>
      <c r="M32" s="104">
        <f>M33+M34</f>
        <v>39</v>
      </c>
      <c r="N32" s="104">
        <f>N33+N34</f>
        <v>70</v>
      </c>
      <c r="O32" s="104">
        <f t="shared" si="5"/>
        <v>98</v>
      </c>
      <c r="P32" s="104">
        <f>P33+P34</f>
        <v>35</v>
      </c>
      <c r="Q32" s="104">
        <f>Q33+Q34</f>
        <v>63</v>
      </c>
      <c r="R32" s="104">
        <f t="shared" si="6"/>
        <v>0</v>
      </c>
      <c r="S32" s="104">
        <f aca="true" t="shared" si="12" ref="S32:Z32">SUM(S33:S34)</f>
        <v>0</v>
      </c>
      <c r="T32" s="104">
        <f t="shared" si="12"/>
        <v>0</v>
      </c>
      <c r="U32" s="104">
        <f t="shared" si="12"/>
        <v>0</v>
      </c>
      <c r="V32" s="104">
        <f t="shared" si="12"/>
        <v>120</v>
      </c>
      <c r="W32" s="104">
        <f t="shared" si="12"/>
        <v>53</v>
      </c>
      <c r="X32" s="104">
        <f t="shared" si="12"/>
        <v>67</v>
      </c>
      <c r="Y32" s="104">
        <f t="shared" si="12"/>
        <v>46</v>
      </c>
      <c r="Z32" s="104">
        <f t="shared" si="12"/>
        <v>64</v>
      </c>
      <c r="AA32" s="117" t="s">
        <v>221</v>
      </c>
      <c r="AB32" s="143"/>
    </row>
    <row r="33" spans="1:28" ht="16.5" customHeight="1">
      <c r="A33" s="61"/>
      <c r="B33" s="63" t="s">
        <v>31</v>
      </c>
      <c r="C33" s="108">
        <f t="shared" si="2"/>
        <v>317</v>
      </c>
      <c r="D33" s="99">
        <f>G33+S33</f>
        <v>120</v>
      </c>
      <c r="E33" s="99">
        <f>H33+T33</f>
        <v>197</v>
      </c>
      <c r="F33" s="109">
        <f t="shared" si="8"/>
        <v>317</v>
      </c>
      <c r="G33" s="100">
        <f>J33+M33+P33</f>
        <v>120</v>
      </c>
      <c r="H33" s="100">
        <f>K33+N33+Q33</f>
        <v>197</v>
      </c>
      <c r="I33" s="109">
        <f t="shared" si="3"/>
        <v>110</v>
      </c>
      <c r="J33" s="100">
        <v>46</v>
      </c>
      <c r="K33" s="100">
        <v>64</v>
      </c>
      <c r="L33" s="109">
        <f t="shared" si="4"/>
        <v>109</v>
      </c>
      <c r="M33" s="100">
        <v>39</v>
      </c>
      <c r="N33" s="100">
        <v>70</v>
      </c>
      <c r="O33" s="109">
        <f t="shared" si="5"/>
        <v>98</v>
      </c>
      <c r="P33" s="100">
        <v>35</v>
      </c>
      <c r="Q33" s="100">
        <v>63</v>
      </c>
      <c r="R33" s="109">
        <f t="shared" si="6"/>
        <v>0</v>
      </c>
      <c r="S33" s="109">
        <v>0</v>
      </c>
      <c r="T33" s="100">
        <v>0</v>
      </c>
      <c r="U33" s="100">
        <v>0</v>
      </c>
      <c r="V33" s="100">
        <v>120</v>
      </c>
      <c r="W33" s="100">
        <v>53</v>
      </c>
      <c r="X33" s="100">
        <v>67</v>
      </c>
      <c r="Y33" s="100">
        <v>46</v>
      </c>
      <c r="Z33" s="100">
        <v>64</v>
      </c>
      <c r="AA33" s="59" t="s">
        <v>31</v>
      </c>
      <c r="AB33" s="20"/>
    </row>
    <row r="34" spans="1:28" ht="16.5" customHeight="1">
      <c r="A34" s="61"/>
      <c r="B34" s="63" t="s">
        <v>32</v>
      </c>
      <c r="C34" s="108">
        <f t="shared" si="2"/>
        <v>0</v>
      </c>
      <c r="D34" s="99">
        <f>G34+S34</f>
        <v>0</v>
      </c>
      <c r="E34" s="99">
        <f>H34+T34</f>
        <v>0</v>
      </c>
      <c r="F34" s="109">
        <f t="shared" si="8"/>
        <v>0</v>
      </c>
      <c r="G34" s="100">
        <f>J34+M34+P34</f>
        <v>0</v>
      </c>
      <c r="H34" s="100">
        <f>K34+N34+Q34</f>
        <v>0</v>
      </c>
      <c r="I34" s="109">
        <f t="shared" si="3"/>
        <v>0</v>
      </c>
      <c r="J34" s="100">
        <v>0</v>
      </c>
      <c r="K34" s="100">
        <v>0</v>
      </c>
      <c r="L34" s="109">
        <f t="shared" si="4"/>
        <v>0</v>
      </c>
      <c r="M34" s="100">
        <v>0</v>
      </c>
      <c r="N34" s="100">
        <v>0</v>
      </c>
      <c r="O34" s="109">
        <f t="shared" si="5"/>
        <v>0</v>
      </c>
      <c r="P34" s="100">
        <v>0</v>
      </c>
      <c r="Q34" s="100">
        <v>0</v>
      </c>
      <c r="R34" s="109">
        <f t="shared" si="6"/>
        <v>0</v>
      </c>
      <c r="S34" s="109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59" t="s">
        <v>32</v>
      </c>
      <c r="AB34" s="20"/>
    </row>
    <row r="35" spans="1:28" s="105" customFormat="1" ht="16.5" customHeight="1">
      <c r="A35" s="124" t="s">
        <v>222</v>
      </c>
      <c r="B35" s="142"/>
      <c r="C35" s="103">
        <f t="shared" si="2"/>
        <v>2180</v>
      </c>
      <c r="D35" s="110">
        <f>SUM(D36:D39)</f>
        <v>1070</v>
      </c>
      <c r="E35" s="110">
        <f>SUM(E36:E39)</f>
        <v>1110</v>
      </c>
      <c r="F35" s="104">
        <f t="shared" si="8"/>
        <v>2180</v>
      </c>
      <c r="G35" s="110">
        <f>SUM(G36:G39)</f>
        <v>1070</v>
      </c>
      <c r="H35" s="110">
        <f>SUM(H36:H39)</f>
        <v>1110</v>
      </c>
      <c r="I35" s="104">
        <f t="shared" si="3"/>
        <v>705</v>
      </c>
      <c r="J35" s="104">
        <f>SUM(J36:J39)</f>
        <v>323</v>
      </c>
      <c r="K35" s="104">
        <f>SUM(K36:K39)</f>
        <v>382</v>
      </c>
      <c r="L35" s="104">
        <f t="shared" si="4"/>
        <v>760</v>
      </c>
      <c r="M35" s="104">
        <f>SUM(M36:M39)</f>
        <v>376</v>
      </c>
      <c r="N35" s="104">
        <f>SUM(N36:N39)</f>
        <v>384</v>
      </c>
      <c r="O35" s="104">
        <f t="shared" si="5"/>
        <v>715</v>
      </c>
      <c r="P35" s="104">
        <f>SUM(P36:P39)</f>
        <v>371</v>
      </c>
      <c r="Q35" s="104">
        <f>SUM(Q36:Q39)</f>
        <v>344</v>
      </c>
      <c r="R35" s="104">
        <f t="shared" si="6"/>
        <v>0</v>
      </c>
      <c r="S35" s="104">
        <f aca="true" t="shared" si="13" ref="S35:Z35">SUM(S36:S39)</f>
        <v>0</v>
      </c>
      <c r="T35" s="104">
        <f t="shared" si="13"/>
        <v>0</v>
      </c>
      <c r="U35" s="104">
        <f t="shared" si="13"/>
        <v>0</v>
      </c>
      <c r="V35" s="104">
        <f t="shared" si="13"/>
        <v>760</v>
      </c>
      <c r="W35" s="104">
        <f t="shared" si="13"/>
        <v>382</v>
      </c>
      <c r="X35" s="104">
        <f t="shared" si="13"/>
        <v>415</v>
      </c>
      <c r="Y35" s="104">
        <f t="shared" si="13"/>
        <v>322</v>
      </c>
      <c r="Z35" s="104">
        <f t="shared" si="13"/>
        <v>382</v>
      </c>
      <c r="AA35" s="117" t="s">
        <v>222</v>
      </c>
      <c r="AB35" s="143"/>
    </row>
    <row r="36" spans="1:28" ht="16.5" customHeight="1">
      <c r="A36" s="61"/>
      <c r="B36" s="63" t="s">
        <v>48</v>
      </c>
      <c r="C36" s="108">
        <f t="shared" si="2"/>
        <v>1083</v>
      </c>
      <c r="D36" s="99">
        <f aca="true" t="shared" si="14" ref="D36:E39">G36+S36</f>
        <v>525</v>
      </c>
      <c r="E36" s="99">
        <f t="shared" si="14"/>
        <v>558</v>
      </c>
      <c r="F36" s="109">
        <f t="shared" si="8"/>
        <v>1083</v>
      </c>
      <c r="G36" s="100">
        <f aca="true" t="shared" si="15" ref="G36:H39">J36+M36+P36</f>
        <v>525</v>
      </c>
      <c r="H36" s="100">
        <f t="shared" si="15"/>
        <v>558</v>
      </c>
      <c r="I36" s="109">
        <f t="shared" si="3"/>
        <v>356</v>
      </c>
      <c r="J36" s="100">
        <v>158</v>
      </c>
      <c r="K36" s="100">
        <v>198</v>
      </c>
      <c r="L36" s="109">
        <f t="shared" si="4"/>
        <v>380</v>
      </c>
      <c r="M36" s="100">
        <v>186</v>
      </c>
      <c r="N36" s="100">
        <v>194</v>
      </c>
      <c r="O36" s="109">
        <f t="shared" si="5"/>
        <v>347</v>
      </c>
      <c r="P36" s="100">
        <v>181</v>
      </c>
      <c r="Q36" s="100">
        <v>166</v>
      </c>
      <c r="R36" s="109">
        <f t="shared" si="6"/>
        <v>0</v>
      </c>
      <c r="S36" s="109">
        <v>0</v>
      </c>
      <c r="T36" s="100">
        <v>0</v>
      </c>
      <c r="U36" s="100">
        <v>0</v>
      </c>
      <c r="V36" s="100">
        <v>360</v>
      </c>
      <c r="W36" s="100">
        <v>189</v>
      </c>
      <c r="X36" s="100">
        <v>220</v>
      </c>
      <c r="Y36" s="100">
        <v>157</v>
      </c>
      <c r="Z36" s="100">
        <v>198</v>
      </c>
      <c r="AA36" s="59" t="s">
        <v>47</v>
      </c>
      <c r="AB36" s="20"/>
    </row>
    <row r="37" spans="1:28" ht="16.5" customHeight="1">
      <c r="A37" s="61"/>
      <c r="B37" s="63" t="s">
        <v>50</v>
      </c>
      <c r="C37" s="108">
        <f t="shared" si="2"/>
        <v>387</v>
      </c>
      <c r="D37" s="99">
        <f t="shared" si="14"/>
        <v>165</v>
      </c>
      <c r="E37" s="99">
        <f t="shared" si="14"/>
        <v>222</v>
      </c>
      <c r="F37" s="109">
        <f t="shared" si="8"/>
        <v>387</v>
      </c>
      <c r="G37" s="100">
        <f t="shared" si="15"/>
        <v>165</v>
      </c>
      <c r="H37" s="100">
        <f t="shared" si="15"/>
        <v>222</v>
      </c>
      <c r="I37" s="109">
        <f t="shared" si="3"/>
        <v>114</v>
      </c>
      <c r="J37" s="100">
        <v>47</v>
      </c>
      <c r="K37" s="100">
        <v>67</v>
      </c>
      <c r="L37" s="109">
        <f t="shared" si="4"/>
        <v>144</v>
      </c>
      <c r="M37" s="100">
        <v>66</v>
      </c>
      <c r="N37" s="100">
        <v>78</v>
      </c>
      <c r="O37" s="109">
        <f t="shared" si="5"/>
        <v>129</v>
      </c>
      <c r="P37" s="100">
        <v>52</v>
      </c>
      <c r="Q37" s="100">
        <v>77</v>
      </c>
      <c r="R37" s="109">
        <f t="shared" si="6"/>
        <v>0</v>
      </c>
      <c r="S37" s="109">
        <v>0</v>
      </c>
      <c r="T37" s="100">
        <v>0</v>
      </c>
      <c r="U37" s="100">
        <v>0</v>
      </c>
      <c r="V37" s="100">
        <v>120</v>
      </c>
      <c r="W37" s="100">
        <v>53</v>
      </c>
      <c r="X37" s="100">
        <v>69</v>
      </c>
      <c r="Y37" s="100">
        <v>46</v>
      </c>
      <c r="Z37" s="100">
        <v>67</v>
      </c>
      <c r="AA37" s="59" t="s">
        <v>49</v>
      </c>
      <c r="AB37" s="20"/>
    </row>
    <row r="38" spans="1:28" ht="16.5" customHeight="1">
      <c r="A38" s="61"/>
      <c r="B38" s="63" t="s">
        <v>52</v>
      </c>
      <c r="C38" s="108">
        <f t="shared" si="2"/>
        <v>570</v>
      </c>
      <c r="D38" s="99">
        <f t="shared" si="14"/>
        <v>309</v>
      </c>
      <c r="E38" s="99">
        <f t="shared" si="14"/>
        <v>261</v>
      </c>
      <c r="F38" s="109">
        <f t="shared" si="8"/>
        <v>570</v>
      </c>
      <c r="G38" s="100">
        <f t="shared" si="15"/>
        <v>309</v>
      </c>
      <c r="H38" s="100">
        <f t="shared" si="15"/>
        <v>261</v>
      </c>
      <c r="I38" s="109">
        <f t="shared" si="3"/>
        <v>201</v>
      </c>
      <c r="J38" s="100">
        <v>103</v>
      </c>
      <c r="K38" s="100">
        <v>98</v>
      </c>
      <c r="L38" s="109">
        <f t="shared" si="4"/>
        <v>186</v>
      </c>
      <c r="M38" s="100">
        <v>102</v>
      </c>
      <c r="N38" s="100">
        <v>84</v>
      </c>
      <c r="O38" s="109">
        <f t="shared" si="5"/>
        <v>183</v>
      </c>
      <c r="P38" s="100">
        <v>104</v>
      </c>
      <c r="Q38" s="100">
        <v>79</v>
      </c>
      <c r="R38" s="109">
        <f t="shared" si="6"/>
        <v>0</v>
      </c>
      <c r="S38" s="109">
        <v>0</v>
      </c>
      <c r="T38" s="100">
        <v>0</v>
      </c>
      <c r="U38" s="100">
        <v>0</v>
      </c>
      <c r="V38" s="100">
        <v>200</v>
      </c>
      <c r="W38" s="100">
        <v>120</v>
      </c>
      <c r="X38" s="100">
        <v>106</v>
      </c>
      <c r="Y38" s="100">
        <v>103</v>
      </c>
      <c r="Z38" s="100">
        <v>98</v>
      </c>
      <c r="AA38" s="59" t="s">
        <v>51</v>
      </c>
      <c r="AB38" s="20"/>
    </row>
    <row r="39" spans="1:28" ht="16.5" customHeight="1">
      <c r="A39" s="61"/>
      <c r="B39" s="63" t="s">
        <v>54</v>
      </c>
      <c r="C39" s="108">
        <f t="shared" si="2"/>
        <v>140</v>
      </c>
      <c r="D39" s="99">
        <f t="shared" si="14"/>
        <v>71</v>
      </c>
      <c r="E39" s="99">
        <f t="shared" si="14"/>
        <v>69</v>
      </c>
      <c r="F39" s="109">
        <f t="shared" si="8"/>
        <v>140</v>
      </c>
      <c r="G39" s="100">
        <f t="shared" si="15"/>
        <v>71</v>
      </c>
      <c r="H39" s="100">
        <f t="shared" si="15"/>
        <v>69</v>
      </c>
      <c r="I39" s="109">
        <f t="shared" si="3"/>
        <v>34</v>
      </c>
      <c r="J39" s="100">
        <v>15</v>
      </c>
      <c r="K39" s="100">
        <v>19</v>
      </c>
      <c r="L39" s="109">
        <f t="shared" si="4"/>
        <v>50</v>
      </c>
      <c r="M39" s="100">
        <v>22</v>
      </c>
      <c r="N39" s="100">
        <v>28</v>
      </c>
      <c r="O39" s="109">
        <f t="shared" si="5"/>
        <v>56</v>
      </c>
      <c r="P39" s="100">
        <v>34</v>
      </c>
      <c r="Q39" s="100">
        <v>22</v>
      </c>
      <c r="R39" s="109">
        <f t="shared" si="6"/>
        <v>0</v>
      </c>
      <c r="S39" s="109">
        <v>0</v>
      </c>
      <c r="T39" s="100">
        <v>0</v>
      </c>
      <c r="U39" s="100">
        <v>0</v>
      </c>
      <c r="V39" s="100">
        <v>80</v>
      </c>
      <c r="W39" s="100">
        <v>20</v>
      </c>
      <c r="X39" s="100">
        <v>20</v>
      </c>
      <c r="Y39" s="100">
        <v>16</v>
      </c>
      <c r="Z39" s="100">
        <v>19</v>
      </c>
      <c r="AA39" s="59" t="s">
        <v>53</v>
      </c>
      <c r="AB39" s="20"/>
    </row>
    <row r="40" spans="1:28" s="105" customFormat="1" ht="16.5" customHeight="1">
      <c r="A40" s="124" t="s">
        <v>223</v>
      </c>
      <c r="B40" s="142"/>
      <c r="C40" s="103">
        <f t="shared" si="2"/>
        <v>468</v>
      </c>
      <c r="D40" s="110">
        <f>SUM(D41)</f>
        <v>242</v>
      </c>
      <c r="E40" s="110">
        <f>SUM(E41)</f>
        <v>226</v>
      </c>
      <c r="F40" s="104">
        <f t="shared" si="8"/>
        <v>468</v>
      </c>
      <c r="G40" s="110">
        <f>SUM(G41)</f>
        <v>242</v>
      </c>
      <c r="H40" s="110">
        <f>SUM(H41)</f>
        <v>226</v>
      </c>
      <c r="I40" s="104">
        <f t="shared" si="3"/>
        <v>161</v>
      </c>
      <c r="J40" s="104">
        <f>J41</f>
        <v>94</v>
      </c>
      <c r="K40" s="104">
        <f>K41</f>
        <v>67</v>
      </c>
      <c r="L40" s="104">
        <f t="shared" si="4"/>
        <v>156</v>
      </c>
      <c r="M40" s="104">
        <f>M41</f>
        <v>73</v>
      </c>
      <c r="N40" s="104">
        <f>N41</f>
        <v>83</v>
      </c>
      <c r="O40" s="104">
        <f t="shared" si="5"/>
        <v>151</v>
      </c>
      <c r="P40" s="104">
        <f>P41</f>
        <v>75</v>
      </c>
      <c r="Q40" s="104">
        <f>Q41</f>
        <v>76</v>
      </c>
      <c r="R40" s="104">
        <f t="shared" si="6"/>
        <v>0</v>
      </c>
      <c r="S40" s="104">
        <f aca="true" t="shared" si="16" ref="S40:Z40">SUM(S41)</f>
        <v>0</v>
      </c>
      <c r="T40" s="104">
        <f t="shared" si="16"/>
        <v>0</v>
      </c>
      <c r="U40" s="104">
        <f t="shared" si="16"/>
        <v>0</v>
      </c>
      <c r="V40" s="104">
        <f t="shared" si="16"/>
        <v>160</v>
      </c>
      <c r="W40" s="104">
        <f t="shared" si="16"/>
        <v>96</v>
      </c>
      <c r="X40" s="104">
        <f t="shared" si="16"/>
        <v>67</v>
      </c>
      <c r="Y40" s="104">
        <f t="shared" si="16"/>
        <v>93</v>
      </c>
      <c r="Z40" s="104">
        <f t="shared" si="16"/>
        <v>67</v>
      </c>
      <c r="AA40" s="122" t="s">
        <v>33</v>
      </c>
      <c r="AB40" s="145"/>
    </row>
    <row r="41" spans="1:28" ht="16.5" customHeight="1">
      <c r="A41" s="61"/>
      <c r="B41" s="63" t="s">
        <v>34</v>
      </c>
      <c r="C41" s="108">
        <f t="shared" si="2"/>
        <v>468</v>
      </c>
      <c r="D41" s="99">
        <f>G41+S41</f>
        <v>242</v>
      </c>
      <c r="E41" s="99">
        <f>H41+T41</f>
        <v>226</v>
      </c>
      <c r="F41" s="109">
        <f t="shared" si="8"/>
        <v>468</v>
      </c>
      <c r="G41" s="100">
        <f>J41+M41+P41</f>
        <v>242</v>
      </c>
      <c r="H41" s="100">
        <f>K41+N41+Q41</f>
        <v>226</v>
      </c>
      <c r="I41" s="109">
        <f t="shared" si="3"/>
        <v>161</v>
      </c>
      <c r="J41" s="100">
        <v>94</v>
      </c>
      <c r="K41" s="100">
        <v>67</v>
      </c>
      <c r="L41" s="109">
        <f t="shared" si="4"/>
        <v>156</v>
      </c>
      <c r="M41" s="100">
        <v>73</v>
      </c>
      <c r="N41" s="100">
        <v>83</v>
      </c>
      <c r="O41" s="109">
        <f t="shared" si="5"/>
        <v>151</v>
      </c>
      <c r="P41" s="100">
        <v>75</v>
      </c>
      <c r="Q41" s="100">
        <v>76</v>
      </c>
      <c r="R41" s="109">
        <f t="shared" si="6"/>
        <v>0</v>
      </c>
      <c r="S41" s="109">
        <v>0</v>
      </c>
      <c r="T41" s="100">
        <v>0</v>
      </c>
      <c r="U41" s="100">
        <v>0</v>
      </c>
      <c r="V41" s="100">
        <v>160</v>
      </c>
      <c r="W41" s="100">
        <v>96</v>
      </c>
      <c r="X41" s="100">
        <v>67</v>
      </c>
      <c r="Y41" s="100">
        <v>93</v>
      </c>
      <c r="Z41" s="100">
        <v>67</v>
      </c>
      <c r="AA41" s="59" t="s">
        <v>34</v>
      </c>
      <c r="AB41" s="20"/>
    </row>
    <row r="42" spans="1:28" s="105" customFormat="1" ht="16.5" customHeight="1">
      <c r="A42" s="124" t="s">
        <v>224</v>
      </c>
      <c r="B42" s="142"/>
      <c r="C42" s="103">
        <f t="shared" si="2"/>
        <v>586</v>
      </c>
      <c r="D42" s="104">
        <f>D43+D44</f>
        <v>260</v>
      </c>
      <c r="E42" s="104">
        <f>E43+E44</f>
        <v>326</v>
      </c>
      <c r="F42" s="104">
        <f t="shared" si="8"/>
        <v>586</v>
      </c>
      <c r="G42" s="104">
        <f>G43+G44</f>
        <v>260</v>
      </c>
      <c r="H42" s="104">
        <f>H43+H44</f>
        <v>326</v>
      </c>
      <c r="I42" s="104">
        <f t="shared" si="3"/>
        <v>198</v>
      </c>
      <c r="J42" s="104">
        <f>J43+J44</f>
        <v>93</v>
      </c>
      <c r="K42" s="104">
        <f>K43+K44</f>
        <v>105</v>
      </c>
      <c r="L42" s="104">
        <f t="shared" si="4"/>
        <v>186</v>
      </c>
      <c r="M42" s="104">
        <f>M43+M44</f>
        <v>81</v>
      </c>
      <c r="N42" s="104">
        <f>N43+N44</f>
        <v>105</v>
      </c>
      <c r="O42" s="104">
        <f t="shared" si="5"/>
        <v>202</v>
      </c>
      <c r="P42" s="104">
        <f>P43+P44</f>
        <v>86</v>
      </c>
      <c r="Q42" s="104">
        <f>Q43+Q44</f>
        <v>116</v>
      </c>
      <c r="R42" s="104">
        <f t="shared" si="6"/>
        <v>0</v>
      </c>
      <c r="S42" s="104">
        <f aca="true" t="shared" si="17" ref="S42:Z42">SUM(S43:S44)</f>
        <v>0</v>
      </c>
      <c r="T42" s="104">
        <f t="shared" si="17"/>
        <v>0</v>
      </c>
      <c r="U42" s="104">
        <f t="shared" si="17"/>
        <v>0</v>
      </c>
      <c r="V42" s="104">
        <f t="shared" si="17"/>
        <v>200</v>
      </c>
      <c r="W42" s="104">
        <f t="shared" si="17"/>
        <v>113</v>
      </c>
      <c r="X42" s="104">
        <f t="shared" si="17"/>
        <v>123</v>
      </c>
      <c r="Y42" s="104">
        <f t="shared" si="17"/>
        <v>93</v>
      </c>
      <c r="Z42" s="104">
        <f t="shared" si="17"/>
        <v>104</v>
      </c>
      <c r="AA42" s="117" t="s">
        <v>224</v>
      </c>
      <c r="AB42" s="143"/>
    </row>
    <row r="43" spans="1:28" ht="16.5" customHeight="1">
      <c r="A43" s="61"/>
      <c r="B43" s="63" t="s">
        <v>35</v>
      </c>
      <c r="C43" s="108">
        <f t="shared" si="2"/>
        <v>586</v>
      </c>
      <c r="D43" s="99">
        <f>G43+S43</f>
        <v>260</v>
      </c>
      <c r="E43" s="99">
        <f>H43+T43</f>
        <v>326</v>
      </c>
      <c r="F43" s="109">
        <f t="shared" si="8"/>
        <v>586</v>
      </c>
      <c r="G43" s="100">
        <f>J43+M43+P43</f>
        <v>260</v>
      </c>
      <c r="H43" s="100">
        <f>K43+N43+Q43</f>
        <v>326</v>
      </c>
      <c r="I43" s="109">
        <f t="shared" si="3"/>
        <v>198</v>
      </c>
      <c r="J43" s="100">
        <v>93</v>
      </c>
      <c r="K43" s="100">
        <v>105</v>
      </c>
      <c r="L43" s="109">
        <f t="shared" si="4"/>
        <v>186</v>
      </c>
      <c r="M43" s="100">
        <v>81</v>
      </c>
      <c r="N43" s="100">
        <v>105</v>
      </c>
      <c r="O43" s="109">
        <f t="shared" si="5"/>
        <v>202</v>
      </c>
      <c r="P43" s="100">
        <v>86</v>
      </c>
      <c r="Q43" s="100">
        <v>116</v>
      </c>
      <c r="R43" s="109">
        <f t="shared" si="6"/>
        <v>0</v>
      </c>
      <c r="S43" s="109">
        <v>0</v>
      </c>
      <c r="T43" s="100">
        <v>0</v>
      </c>
      <c r="U43" s="100">
        <v>0</v>
      </c>
      <c r="V43" s="100">
        <v>200</v>
      </c>
      <c r="W43" s="100">
        <v>113</v>
      </c>
      <c r="X43" s="100">
        <v>123</v>
      </c>
      <c r="Y43" s="100">
        <v>93</v>
      </c>
      <c r="Z43" s="100">
        <v>104</v>
      </c>
      <c r="AA43" s="59" t="s">
        <v>35</v>
      </c>
      <c r="AB43" s="20"/>
    </row>
    <row r="44" spans="1:28" ht="16.5" customHeight="1">
      <c r="A44" s="61"/>
      <c r="B44" s="63" t="s">
        <v>36</v>
      </c>
      <c r="C44" s="108">
        <f t="shared" si="2"/>
        <v>0</v>
      </c>
      <c r="D44" s="99">
        <f>G44+S44</f>
        <v>0</v>
      </c>
      <c r="E44" s="99">
        <f>H44+T44</f>
        <v>0</v>
      </c>
      <c r="F44" s="109">
        <f t="shared" si="8"/>
        <v>0</v>
      </c>
      <c r="G44" s="100">
        <f>J44+M44+P44</f>
        <v>0</v>
      </c>
      <c r="H44" s="100">
        <f>K44+N44+Q44</f>
        <v>0</v>
      </c>
      <c r="I44" s="109">
        <f t="shared" si="3"/>
        <v>0</v>
      </c>
      <c r="J44" s="100">
        <v>0</v>
      </c>
      <c r="K44" s="100">
        <v>0</v>
      </c>
      <c r="L44" s="109">
        <f t="shared" si="4"/>
        <v>0</v>
      </c>
      <c r="M44" s="100">
        <v>0</v>
      </c>
      <c r="N44" s="100">
        <v>0</v>
      </c>
      <c r="O44" s="109">
        <f t="shared" si="5"/>
        <v>0</v>
      </c>
      <c r="P44" s="100">
        <v>0</v>
      </c>
      <c r="Q44" s="100">
        <v>0</v>
      </c>
      <c r="R44" s="109">
        <f t="shared" si="6"/>
        <v>0</v>
      </c>
      <c r="S44" s="109">
        <v>0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100">
        <v>0</v>
      </c>
      <c r="Z44" s="100">
        <v>0</v>
      </c>
      <c r="AA44" s="59" t="s">
        <v>36</v>
      </c>
      <c r="AB44" s="20"/>
    </row>
    <row r="45" spans="1:28" s="94" customFormat="1" ht="16.5" customHeight="1">
      <c r="A45" s="124" t="s">
        <v>225</v>
      </c>
      <c r="B45" s="142"/>
      <c r="C45" s="103">
        <f t="shared" si="2"/>
        <v>1536</v>
      </c>
      <c r="D45" s="93">
        <f>SUM(D46:D48)</f>
        <v>659</v>
      </c>
      <c r="E45" s="93">
        <f>SUM(E46:E48)</f>
        <v>877</v>
      </c>
      <c r="F45" s="104">
        <f t="shared" si="8"/>
        <v>1536</v>
      </c>
      <c r="G45" s="93">
        <f>SUM(G46:G48)</f>
        <v>659</v>
      </c>
      <c r="H45" s="93">
        <f>SUM(H46:H48)</f>
        <v>877</v>
      </c>
      <c r="I45" s="104">
        <f t="shared" si="3"/>
        <v>481</v>
      </c>
      <c r="J45" s="93">
        <f>SUM(J46:J48)</f>
        <v>205</v>
      </c>
      <c r="K45" s="93">
        <f>SUM(K46:K48)</f>
        <v>276</v>
      </c>
      <c r="L45" s="104">
        <f t="shared" si="4"/>
        <v>515</v>
      </c>
      <c r="M45" s="93">
        <f>SUM(M46:M48)</f>
        <v>225</v>
      </c>
      <c r="N45" s="93">
        <f>SUM(N46:N48)</f>
        <v>290</v>
      </c>
      <c r="O45" s="104">
        <f t="shared" si="5"/>
        <v>540</v>
      </c>
      <c r="P45" s="93">
        <f>SUM(P46:P48)</f>
        <v>229</v>
      </c>
      <c r="Q45" s="93">
        <f>SUM(Q46:Q48)</f>
        <v>311</v>
      </c>
      <c r="R45" s="104">
        <f t="shared" si="6"/>
        <v>0</v>
      </c>
      <c r="S45" s="104">
        <f aca="true" t="shared" si="18" ref="S45:Z45">SUM(S46:S48)</f>
        <v>0</v>
      </c>
      <c r="T45" s="104">
        <f t="shared" si="18"/>
        <v>0</v>
      </c>
      <c r="U45" s="104">
        <f t="shared" si="18"/>
        <v>0</v>
      </c>
      <c r="V45" s="104">
        <f t="shared" si="18"/>
        <v>480</v>
      </c>
      <c r="W45" s="104">
        <f t="shared" si="18"/>
        <v>402</v>
      </c>
      <c r="X45" s="104">
        <f t="shared" si="18"/>
        <v>397</v>
      </c>
      <c r="Y45" s="104">
        <f t="shared" si="18"/>
        <v>206</v>
      </c>
      <c r="Z45" s="104">
        <f t="shared" si="18"/>
        <v>276</v>
      </c>
      <c r="AA45" s="117" t="s">
        <v>225</v>
      </c>
      <c r="AB45" s="143"/>
    </row>
    <row r="46" spans="1:28" ht="16.5" customHeight="1">
      <c r="A46" s="61"/>
      <c r="B46" s="63" t="s">
        <v>37</v>
      </c>
      <c r="C46" s="108">
        <f t="shared" si="2"/>
        <v>620</v>
      </c>
      <c r="D46" s="99">
        <f aca="true" t="shared" si="19" ref="D46:E48">G46+S46</f>
        <v>219</v>
      </c>
      <c r="E46" s="99">
        <f t="shared" si="19"/>
        <v>401</v>
      </c>
      <c r="F46" s="109">
        <f t="shared" si="8"/>
        <v>620</v>
      </c>
      <c r="G46" s="100">
        <f aca="true" t="shared" si="20" ref="G46:H48">J46+M46+P46</f>
        <v>219</v>
      </c>
      <c r="H46" s="100">
        <f t="shared" si="20"/>
        <v>401</v>
      </c>
      <c r="I46" s="109">
        <f t="shared" si="3"/>
        <v>199</v>
      </c>
      <c r="J46" s="100">
        <v>58</v>
      </c>
      <c r="K46" s="100">
        <v>141</v>
      </c>
      <c r="L46" s="109">
        <f t="shared" si="4"/>
        <v>197</v>
      </c>
      <c r="M46" s="100">
        <v>81</v>
      </c>
      <c r="N46" s="100">
        <v>116</v>
      </c>
      <c r="O46" s="109">
        <f t="shared" si="5"/>
        <v>224</v>
      </c>
      <c r="P46" s="100">
        <v>80</v>
      </c>
      <c r="Q46" s="100">
        <v>144</v>
      </c>
      <c r="R46" s="109">
        <f t="shared" si="6"/>
        <v>0</v>
      </c>
      <c r="S46" s="109">
        <v>0</v>
      </c>
      <c r="T46" s="100">
        <v>0</v>
      </c>
      <c r="U46" s="100">
        <v>0</v>
      </c>
      <c r="V46" s="100">
        <v>200</v>
      </c>
      <c r="W46" s="100">
        <v>159</v>
      </c>
      <c r="X46" s="100">
        <v>188</v>
      </c>
      <c r="Y46" s="100">
        <v>59</v>
      </c>
      <c r="Z46" s="100">
        <v>141</v>
      </c>
      <c r="AA46" s="59" t="s">
        <v>37</v>
      </c>
      <c r="AB46" s="20"/>
    </row>
    <row r="47" spans="1:28" ht="16.5" customHeight="1">
      <c r="A47" s="61"/>
      <c r="B47" s="63" t="s">
        <v>38</v>
      </c>
      <c r="C47" s="108">
        <f t="shared" si="2"/>
        <v>0</v>
      </c>
      <c r="D47" s="99">
        <f t="shared" si="19"/>
        <v>0</v>
      </c>
      <c r="E47" s="99">
        <f t="shared" si="19"/>
        <v>0</v>
      </c>
      <c r="F47" s="109">
        <f t="shared" si="8"/>
        <v>0</v>
      </c>
      <c r="G47" s="100">
        <f t="shared" si="20"/>
        <v>0</v>
      </c>
      <c r="H47" s="100">
        <f t="shared" si="20"/>
        <v>0</v>
      </c>
      <c r="I47" s="109">
        <f t="shared" si="3"/>
        <v>0</v>
      </c>
      <c r="J47" s="100">
        <v>0</v>
      </c>
      <c r="K47" s="100">
        <v>0</v>
      </c>
      <c r="L47" s="109">
        <f t="shared" si="4"/>
        <v>0</v>
      </c>
      <c r="M47" s="100">
        <v>0</v>
      </c>
      <c r="N47" s="100">
        <v>0</v>
      </c>
      <c r="O47" s="109">
        <f t="shared" si="5"/>
        <v>0</v>
      </c>
      <c r="P47" s="100">
        <v>0</v>
      </c>
      <c r="Q47" s="100">
        <v>0</v>
      </c>
      <c r="R47" s="109">
        <f t="shared" si="6"/>
        <v>0</v>
      </c>
      <c r="S47" s="109">
        <v>0</v>
      </c>
      <c r="T47" s="100">
        <v>0</v>
      </c>
      <c r="U47" s="100">
        <v>0</v>
      </c>
      <c r="V47" s="100">
        <v>0</v>
      </c>
      <c r="W47" s="100">
        <v>0</v>
      </c>
      <c r="X47" s="100">
        <v>0</v>
      </c>
      <c r="Y47" s="100">
        <v>0</v>
      </c>
      <c r="Z47" s="100">
        <v>0</v>
      </c>
      <c r="AA47" s="59" t="s">
        <v>38</v>
      </c>
      <c r="AB47" s="20"/>
    </row>
    <row r="48" spans="1:28" ht="16.5" customHeight="1">
      <c r="A48" s="61"/>
      <c r="B48" s="63" t="s">
        <v>39</v>
      </c>
      <c r="C48" s="108">
        <f t="shared" si="2"/>
        <v>916</v>
      </c>
      <c r="D48" s="99">
        <f t="shared" si="19"/>
        <v>440</v>
      </c>
      <c r="E48" s="99">
        <f t="shared" si="19"/>
        <v>476</v>
      </c>
      <c r="F48" s="109">
        <f t="shared" si="8"/>
        <v>916</v>
      </c>
      <c r="G48" s="100">
        <f t="shared" si="20"/>
        <v>440</v>
      </c>
      <c r="H48" s="100">
        <f t="shared" si="20"/>
        <v>476</v>
      </c>
      <c r="I48" s="109">
        <f t="shared" si="3"/>
        <v>282</v>
      </c>
      <c r="J48" s="100">
        <v>147</v>
      </c>
      <c r="K48" s="100">
        <v>135</v>
      </c>
      <c r="L48" s="109">
        <f t="shared" si="4"/>
        <v>318</v>
      </c>
      <c r="M48" s="100">
        <v>144</v>
      </c>
      <c r="N48" s="100">
        <v>174</v>
      </c>
      <c r="O48" s="109">
        <f t="shared" si="5"/>
        <v>316</v>
      </c>
      <c r="P48" s="100">
        <v>149</v>
      </c>
      <c r="Q48" s="100">
        <v>167</v>
      </c>
      <c r="R48" s="109">
        <f t="shared" si="6"/>
        <v>0</v>
      </c>
      <c r="S48" s="109">
        <v>0</v>
      </c>
      <c r="T48" s="100">
        <v>0</v>
      </c>
      <c r="U48" s="100">
        <v>0</v>
      </c>
      <c r="V48" s="100">
        <v>280</v>
      </c>
      <c r="W48" s="100">
        <v>243</v>
      </c>
      <c r="X48" s="100">
        <v>209</v>
      </c>
      <c r="Y48" s="100">
        <v>147</v>
      </c>
      <c r="Z48" s="100">
        <v>135</v>
      </c>
      <c r="AA48" s="59" t="s">
        <v>39</v>
      </c>
      <c r="AB48" s="20"/>
    </row>
    <row r="49" spans="1:28" s="105" customFormat="1" ht="16.5" customHeight="1">
      <c r="A49" s="124" t="s">
        <v>226</v>
      </c>
      <c r="B49" s="142"/>
      <c r="C49" s="103">
        <f t="shared" si="2"/>
        <v>1612</v>
      </c>
      <c r="D49" s="104">
        <f>SUM(D50:D53)</f>
        <v>795</v>
      </c>
      <c r="E49" s="104">
        <f>SUM(E50:E53)</f>
        <v>817</v>
      </c>
      <c r="F49" s="104">
        <f t="shared" si="8"/>
        <v>1612</v>
      </c>
      <c r="G49" s="104">
        <f>SUM(G50:G53)</f>
        <v>795</v>
      </c>
      <c r="H49" s="104">
        <f>SUM(H50:H53)</f>
        <v>817</v>
      </c>
      <c r="I49" s="104">
        <f t="shared" si="3"/>
        <v>530</v>
      </c>
      <c r="J49" s="104">
        <f>SUM(J50:J53)</f>
        <v>273</v>
      </c>
      <c r="K49" s="104">
        <f>SUM(K50:K53)</f>
        <v>257</v>
      </c>
      <c r="L49" s="104">
        <f t="shared" si="4"/>
        <v>526</v>
      </c>
      <c r="M49" s="104">
        <f>SUM(M50:M53)</f>
        <v>273</v>
      </c>
      <c r="N49" s="104">
        <f>SUM(N50:N53)</f>
        <v>253</v>
      </c>
      <c r="O49" s="104">
        <f t="shared" si="5"/>
        <v>556</v>
      </c>
      <c r="P49" s="104">
        <f>SUM(P50:P53)</f>
        <v>249</v>
      </c>
      <c r="Q49" s="104">
        <f>SUM(Q50:Q53)</f>
        <v>307</v>
      </c>
      <c r="R49" s="104">
        <f t="shared" si="6"/>
        <v>0</v>
      </c>
      <c r="S49" s="104">
        <f aca="true" t="shared" si="21" ref="S49:Z49">SUM(S50:S53)</f>
        <v>0</v>
      </c>
      <c r="T49" s="104">
        <f t="shared" si="21"/>
        <v>0</v>
      </c>
      <c r="U49" s="104">
        <f t="shared" si="21"/>
        <v>0</v>
      </c>
      <c r="V49" s="104">
        <f t="shared" si="21"/>
        <v>560</v>
      </c>
      <c r="W49" s="104">
        <f t="shared" si="21"/>
        <v>353</v>
      </c>
      <c r="X49" s="104">
        <f t="shared" si="21"/>
        <v>322</v>
      </c>
      <c r="Y49" s="104">
        <f t="shared" si="21"/>
        <v>271</v>
      </c>
      <c r="Z49" s="104">
        <f t="shared" si="21"/>
        <v>256</v>
      </c>
      <c r="AA49" s="117" t="s">
        <v>226</v>
      </c>
      <c r="AB49" s="143"/>
    </row>
    <row r="50" spans="1:28" ht="16.5" customHeight="1">
      <c r="A50" s="61"/>
      <c r="B50" s="63" t="s">
        <v>40</v>
      </c>
      <c r="C50" s="108">
        <f t="shared" si="2"/>
        <v>647</v>
      </c>
      <c r="D50" s="99">
        <f aca="true" t="shared" si="22" ref="D50:E53">G50+S50</f>
        <v>398</v>
      </c>
      <c r="E50" s="99">
        <f t="shared" si="22"/>
        <v>249</v>
      </c>
      <c r="F50" s="109">
        <f t="shared" si="8"/>
        <v>647</v>
      </c>
      <c r="G50" s="100">
        <f aca="true" t="shared" si="23" ref="G50:H53">J50+M50+P50</f>
        <v>398</v>
      </c>
      <c r="H50" s="100">
        <f t="shared" si="23"/>
        <v>249</v>
      </c>
      <c r="I50" s="109">
        <f t="shared" si="3"/>
        <v>219</v>
      </c>
      <c r="J50" s="100">
        <v>137</v>
      </c>
      <c r="K50" s="100">
        <v>82</v>
      </c>
      <c r="L50" s="109">
        <f t="shared" si="4"/>
        <v>218</v>
      </c>
      <c r="M50" s="100">
        <v>146</v>
      </c>
      <c r="N50" s="100">
        <v>72</v>
      </c>
      <c r="O50" s="109">
        <f t="shared" si="5"/>
        <v>210</v>
      </c>
      <c r="P50" s="100">
        <v>115</v>
      </c>
      <c r="Q50" s="100">
        <v>95</v>
      </c>
      <c r="R50" s="109">
        <f t="shared" si="6"/>
        <v>0</v>
      </c>
      <c r="S50" s="109">
        <v>0</v>
      </c>
      <c r="T50" s="100">
        <v>0</v>
      </c>
      <c r="U50" s="100">
        <v>0</v>
      </c>
      <c r="V50" s="100">
        <v>240</v>
      </c>
      <c r="W50" s="100">
        <v>159</v>
      </c>
      <c r="X50" s="100">
        <v>95</v>
      </c>
      <c r="Y50" s="100">
        <v>136</v>
      </c>
      <c r="Z50" s="100">
        <v>82</v>
      </c>
      <c r="AA50" s="59" t="s">
        <v>40</v>
      </c>
      <c r="AB50" s="20"/>
    </row>
    <row r="51" spans="1:28" ht="16.5" customHeight="1">
      <c r="A51" s="61"/>
      <c r="B51" s="63" t="s">
        <v>41</v>
      </c>
      <c r="C51" s="108">
        <f t="shared" si="2"/>
        <v>94</v>
      </c>
      <c r="D51" s="99">
        <f t="shared" si="22"/>
        <v>50</v>
      </c>
      <c r="E51" s="99">
        <f t="shared" si="22"/>
        <v>44</v>
      </c>
      <c r="F51" s="109">
        <f t="shared" si="8"/>
        <v>94</v>
      </c>
      <c r="G51" s="100">
        <f t="shared" si="23"/>
        <v>50</v>
      </c>
      <c r="H51" s="100">
        <f t="shared" si="23"/>
        <v>44</v>
      </c>
      <c r="I51" s="109">
        <f t="shared" si="3"/>
        <v>31</v>
      </c>
      <c r="J51" s="100">
        <v>15</v>
      </c>
      <c r="K51" s="100">
        <v>16</v>
      </c>
      <c r="L51" s="109">
        <f t="shared" si="4"/>
        <v>30</v>
      </c>
      <c r="M51" s="100">
        <v>19</v>
      </c>
      <c r="N51" s="100">
        <v>11</v>
      </c>
      <c r="O51" s="109">
        <f t="shared" si="5"/>
        <v>33</v>
      </c>
      <c r="P51" s="100">
        <v>16</v>
      </c>
      <c r="Q51" s="100">
        <v>17</v>
      </c>
      <c r="R51" s="109">
        <f t="shared" si="6"/>
        <v>0</v>
      </c>
      <c r="S51" s="109">
        <v>0</v>
      </c>
      <c r="T51" s="100">
        <v>0</v>
      </c>
      <c r="U51" s="100">
        <v>0</v>
      </c>
      <c r="V51" s="100">
        <v>40</v>
      </c>
      <c r="W51" s="100">
        <v>21</v>
      </c>
      <c r="X51" s="100">
        <v>19</v>
      </c>
      <c r="Y51" s="100">
        <v>15</v>
      </c>
      <c r="Z51" s="100">
        <v>16</v>
      </c>
      <c r="AA51" s="59" t="s">
        <v>41</v>
      </c>
      <c r="AB51" s="20"/>
    </row>
    <row r="52" spans="1:28" ht="16.5" customHeight="1">
      <c r="A52" s="61"/>
      <c r="B52" s="63" t="s">
        <v>42</v>
      </c>
      <c r="C52" s="108">
        <f t="shared" si="2"/>
        <v>871</v>
      </c>
      <c r="D52" s="99">
        <f t="shared" si="22"/>
        <v>347</v>
      </c>
      <c r="E52" s="99">
        <f t="shared" si="22"/>
        <v>524</v>
      </c>
      <c r="F52" s="109">
        <f t="shared" si="8"/>
        <v>871</v>
      </c>
      <c r="G52" s="100">
        <f t="shared" si="23"/>
        <v>347</v>
      </c>
      <c r="H52" s="100">
        <f t="shared" si="23"/>
        <v>524</v>
      </c>
      <c r="I52" s="109">
        <f t="shared" si="3"/>
        <v>280</v>
      </c>
      <c r="J52" s="100">
        <v>121</v>
      </c>
      <c r="K52" s="100">
        <v>159</v>
      </c>
      <c r="L52" s="109">
        <f t="shared" si="4"/>
        <v>278</v>
      </c>
      <c r="M52" s="100">
        <v>108</v>
      </c>
      <c r="N52" s="100">
        <v>170</v>
      </c>
      <c r="O52" s="109">
        <f t="shared" si="5"/>
        <v>313</v>
      </c>
      <c r="P52" s="100">
        <v>118</v>
      </c>
      <c r="Q52" s="100">
        <v>195</v>
      </c>
      <c r="R52" s="109">
        <f t="shared" si="6"/>
        <v>0</v>
      </c>
      <c r="S52" s="109">
        <v>0</v>
      </c>
      <c r="T52" s="100">
        <v>0</v>
      </c>
      <c r="U52" s="100">
        <v>0</v>
      </c>
      <c r="V52" s="100">
        <v>280</v>
      </c>
      <c r="W52" s="100">
        <v>173</v>
      </c>
      <c r="X52" s="100">
        <v>208</v>
      </c>
      <c r="Y52" s="100">
        <v>120</v>
      </c>
      <c r="Z52" s="100">
        <v>158</v>
      </c>
      <c r="AA52" s="59" t="s">
        <v>42</v>
      </c>
      <c r="AB52" s="20"/>
    </row>
    <row r="53" spans="1:28" ht="16.5" customHeight="1">
      <c r="A53" s="61"/>
      <c r="B53" s="63" t="s">
        <v>43</v>
      </c>
      <c r="C53" s="108">
        <f t="shared" si="2"/>
        <v>0</v>
      </c>
      <c r="D53" s="99">
        <f t="shared" si="22"/>
        <v>0</v>
      </c>
      <c r="E53" s="99">
        <f t="shared" si="22"/>
        <v>0</v>
      </c>
      <c r="F53" s="109">
        <f t="shared" si="8"/>
        <v>0</v>
      </c>
      <c r="G53" s="100">
        <f t="shared" si="23"/>
        <v>0</v>
      </c>
      <c r="H53" s="100">
        <f t="shared" si="23"/>
        <v>0</v>
      </c>
      <c r="I53" s="109">
        <f t="shared" si="3"/>
        <v>0</v>
      </c>
      <c r="J53" s="100">
        <v>0</v>
      </c>
      <c r="K53" s="100">
        <v>0</v>
      </c>
      <c r="L53" s="109">
        <f t="shared" si="4"/>
        <v>0</v>
      </c>
      <c r="M53" s="100">
        <v>0</v>
      </c>
      <c r="N53" s="100">
        <v>0</v>
      </c>
      <c r="O53" s="109">
        <f t="shared" si="5"/>
        <v>0</v>
      </c>
      <c r="P53" s="100">
        <v>0</v>
      </c>
      <c r="Q53" s="100">
        <v>0</v>
      </c>
      <c r="R53" s="109">
        <f t="shared" si="6"/>
        <v>0</v>
      </c>
      <c r="S53" s="109">
        <v>0</v>
      </c>
      <c r="T53" s="100">
        <v>0</v>
      </c>
      <c r="U53" s="100">
        <v>0</v>
      </c>
      <c r="V53" s="100">
        <v>0</v>
      </c>
      <c r="W53" s="100">
        <v>0</v>
      </c>
      <c r="X53" s="100">
        <v>0</v>
      </c>
      <c r="Y53" s="100">
        <v>0</v>
      </c>
      <c r="Z53" s="100">
        <v>0</v>
      </c>
      <c r="AA53" s="59" t="s">
        <v>43</v>
      </c>
      <c r="AB53" s="20"/>
    </row>
    <row r="54" spans="1:28" s="111" customFormat="1" ht="16.5" customHeight="1">
      <c r="A54" s="124" t="s">
        <v>227</v>
      </c>
      <c r="B54" s="142"/>
      <c r="C54" s="103">
        <f t="shared" si="2"/>
        <v>792</v>
      </c>
      <c r="D54" s="104">
        <f>SUM(D55:D56)</f>
        <v>380</v>
      </c>
      <c r="E54" s="104">
        <f>SUM(E55:E56)</f>
        <v>412</v>
      </c>
      <c r="F54" s="104">
        <f t="shared" si="8"/>
        <v>792</v>
      </c>
      <c r="G54" s="104">
        <f>SUM(G55:G56)</f>
        <v>380</v>
      </c>
      <c r="H54" s="104">
        <f>SUM(H55:H56)</f>
        <v>412</v>
      </c>
      <c r="I54" s="104">
        <f t="shared" si="3"/>
        <v>281</v>
      </c>
      <c r="J54" s="104">
        <f>SUM(J55:J56)</f>
        <v>139</v>
      </c>
      <c r="K54" s="104">
        <f>SUM(K55:K56)</f>
        <v>142</v>
      </c>
      <c r="L54" s="104">
        <f t="shared" si="4"/>
        <v>259</v>
      </c>
      <c r="M54" s="104">
        <f>SUM(M55:M56)</f>
        <v>134</v>
      </c>
      <c r="N54" s="104">
        <f>SUM(N55:N56)</f>
        <v>125</v>
      </c>
      <c r="O54" s="104">
        <f t="shared" si="5"/>
        <v>252</v>
      </c>
      <c r="P54" s="104">
        <f>SUM(P55:P56)</f>
        <v>107</v>
      </c>
      <c r="Q54" s="104">
        <f>SUM(Q55:Q56)</f>
        <v>145</v>
      </c>
      <c r="R54" s="104">
        <f t="shared" si="6"/>
        <v>0</v>
      </c>
      <c r="S54" s="104">
        <f aca="true" t="shared" si="24" ref="S54:Z54">SUM(S55:S56)</f>
        <v>0</v>
      </c>
      <c r="T54" s="104">
        <f t="shared" si="24"/>
        <v>0</v>
      </c>
      <c r="U54" s="104">
        <f t="shared" si="24"/>
        <v>0</v>
      </c>
      <c r="V54" s="104">
        <f t="shared" si="24"/>
        <v>280</v>
      </c>
      <c r="W54" s="104">
        <f t="shared" si="24"/>
        <v>149</v>
      </c>
      <c r="X54" s="104">
        <f t="shared" si="24"/>
        <v>148</v>
      </c>
      <c r="Y54" s="104">
        <f t="shared" si="24"/>
        <v>139</v>
      </c>
      <c r="Z54" s="104">
        <f t="shared" si="24"/>
        <v>142</v>
      </c>
      <c r="AA54" s="117" t="s">
        <v>227</v>
      </c>
      <c r="AB54" s="143"/>
    </row>
    <row r="55" spans="1:28" ht="16.5" customHeight="1">
      <c r="A55" s="61"/>
      <c r="B55" s="63" t="s">
        <v>44</v>
      </c>
      <c r="C55" s="108">
        <f t="shared" si="2"/>
        <v>321</v>
      </c>
      <c r="D55" s="99">
        <f>G55+S55</f>
        <v>194</v>
      </c>
      <c r="E55" s="99">
        <f>H55+T55</f>
        <v>127</v>
      </c>
      <c r="F55" s="109">
        <f t="shared" si="8"/>
        <v>321</v>
      </c>
      <c r="G55" s="100">
        <f>J55+M55+P55</f>
        <v>194</v>
      </c>
      <c r="H55" s="100">
        <f>K55+N55+Q55</f>
        <v>127</v>
      </c>
      <c r="I55" s="109">
        <f t="shared" si="3"/>
        <v>121</v>
      </c>
      <c r="J55" s="100">
        <v>77</v>
      </c>
      <c r="K55" s="100">
        <v>44</v>
      </c>
      <c r="L55" s="109">
        <f t="shared" si="4"/>
        <v>100</v>
      </c>
      <c r="M55" s="100">
        <v>63</v>
      </c>
      <c r="N55" s="100">
        <v>37</v>
      </c>
      <c r="O55" s="109">
        <f t="shared" si="5"/>
        <v>100</v>
      </c>
      <c r="P55" s="100">
        <v>54</v>
      </c>
      <c r="Q55" s="100">
        <v>46</v>
      </c>
      <c r="R55" s="109">
        <f t="shared" si="6"/>
        <v>0</v>
      </c>
      <c r="S55" s="109">
        <v>0</v>
      </c>
      <c r="T55" s="100">
        <v>0</v>
      </c>
      <c r="U55" s="100">
        <v>0</v>
      </c>
      <c r="V55" s="100">
        <v>120</v>
      </c>
      <c r="W55" s="100">
        <v>83</v>
      </c>
      <c r="X55" s="100">
        <v>44</v>
      </c>
      <c r="Y55" s="100">
        <v>77</v>
      </c>
      <c r="Z55" s="100">
        <v>44</v>
      </c>
      <c r="AA55" s="59" t="s">
        <v>44</v>
      </c>
      <c r="AB55" s="20"/>
    </row>
    <row r="56" spans="1:28" s="2" customFormat="1" ht="16.5" customHeight="1">
      <c r="A56" s="61"/>
      <c r="B56" s="63" t="s">
        <v>56</v>
      </c>
      <c r="C56" s="108">
        <f t="shared" si="2"/>
        <v>471</v>
      </c>
      <c r="D56" s="99">
        <f>G56+S56</f>
        <v>186</v>
      </c>
      <c r="E56" s="99">
        <f>H56+T56</f>
        <v>285</v>
      </c>
      <c r="F56" s="109">
        <f t="shared" si="8"/>
        <v>471</v>
      </c>
      <c r="G56" s="100">
        <f>J56+M56+P56</f>
        <v>186</v>
      </c>
      <c r="H56" s="100">
        <f>K56+N56+Q56</f>
        <v>285</v>
      </c>
      <c r="I56" s="109">
        <f t="shared" si="3"/>
        <v>160</v>
      </c>
      <c r="J56" s="100">
        <v>62</v>
      </c>
      <c r="K56" s="100">
        <v>98</v>
      </c>
      <c r="L56" s="109">
        <f t="shared" si="4"/>
        <v>159</v>
      </c>
      <c r="M56" s="100">
        <v>71</v>
      </c>
      <c r="N56" s="100">
        <v>88</v>
      </c>
      <c r="O56" s="109">
        <f t="shared" si="5"/>
        <v>152</v>
      </c>
      <c r="P56" s="100">
        <v>53</v>
      </c>
      <c r="Q56" s="100">
        <v>99</v>
      </c>
      <c r="R56" s="109">
        <f t="shared" si="6"/>
        <v>0</v>
      </c>
      <c r="S56" s="109">
        <v>0</v>
      </c>
      <c r="T56" s="100">
        <v>0</v>
      </c>
      <c r="U56" s="100">
        <v>0</v>
      </c>
      <c r="V56" s="100">
        <v>160</v>
      </c>
      <c r="W56" s="100">
        <v>66</v>
      </c>
      <c r="X56" s="100">
        <v>104</v>
      </c>
      <c r="Y56" s="100">
        <v>62</v>
      </c>
      <c r="Z56" s="100">
        <v>98</v>
      </c>
      <c r="AA56" s="59" t="s">
        <v>56</v>
      </c>
      <c r="AB56" s="20"/>
    </row>
    <row r="57" spans="1:28" s="105" customFormat="1" ht="16.5" customHeight="1">
      <c r="A57" s="124" t="s">
        <v>228</v>
      </c>
      <c r="B57" s="125"/>
      <c r="C57" s="103">
        <f t="shared" si="2"/>
        <v>1288</v>
      </c>
      <c r="D57" s="104">
        <f>SUM(D58:D59)</f>
        <v>608</v>
      </c>
      <c r="E57" s="104">
        <f>SUM(E58:E59)</f>
        <v>680</v>
      </c>
      <c r="F57" s="104">
        <f t="shared" si="8"/>
        <v>1288</v>
      </c>
      <c r="G57" s="104">
        <f>SUM(G58:G59)</f>
        <v>608</v>
      </c>
      <c r="H57" s="104">
        <f>SUM(H58:H59)</f>
        <v>680</v>
      </c>
      <c r="I57" s="104">
        <f t="shared" si="3"/>
        <v>407</v>
      </c>
      <c r="J57" s="104">
        <f>SUM(J58:J59)</f>
        <v>190</v>
      </c>
      <c r="K57" s="104">
        <f>SUM(K58:K59)</f>
        <v>217</v>
      </c>
      <c r="L57" s="104">
        <f t="shared" si="4"/>
        <v>434</v>
      </c>
      <c r="M57" s="104">
        <f>SUM(M58:M59)</f>
        <v>219</v>
      </c>
      <c r="N57" s="104">
        <f>SUM(N58:N59)</f>
        <v>215</v>
      </c>
      <c r="O57" s="104">
        <f t="shared" si="5"/>
        <v>447</v>
      </c>
      <c r="P57" s="104">
        <f>SUM(P58:P59)</f>
        <v>199</v>
      </c>
      <c r="Q57" s="104">
        <f>SUM(Q58:Q59)</f>
        <v>248</v>
      </c>
      <c r="R57" s="104">
        <f t="shared" si="6"/>
        <v>0</v>
      </c>
      <c r="S57" s="104">
        <f aca="true" t="shared" si="25" ref="S57:Z57">SUM(S58:S59)</f>
        <v>0</v>
      </c>
      <c r="T57" s="104">
        <f t="shared" si="25"/>
        <v>0</v>
      </c>
      <c r="U57" s="104">
        <f t="shared" si="25"/>
        <v>0</v>
      </c>
      <c r="V57" s="104">
        <f t="shared" si="25"/>
        <v>440</v>
      </c>
      <c r="W57" s="104">
        <f t="shared" si="25"/>
        <v>266</v>
      </c>
      <c r="X57" s="104">
        <f t="shared" si="25"/>
        <v>272</v>
      </c>
      <c r="Y57" s="104">
        <f t="shared" si="25"/>
        <v>190</v>
      </c>
      <c r="Z57" s="104">
        <f t="shared" si="25"/>
        <v>217</v>
      </c>
      <c r="AA57" s="117" t="s">
        <v>228</v>
      </c>
      <c r="AB57" s="118"/>
    </row>
    <row r="58" spans="1:28" ht="16.5" customHeight="1">
      <c r="A58" s="62"/>
      <c r="B58" s="63" t="s">
        <v>45</v>
      </c>
      <c r="C58" s="108">
        <f t="shared" si="2"/>
        <v>524</v>
      </c>
      <c r="D58" s="99">
        <f>G58+S58</f>
        <v>198</v>
      </c>
      <c r="E58" s="99">
        <f>H58+T58</f>
        <v>326</v>
      </c>
      <c r="F58" s="109">
        <f t="shared" si="8"/>
        <v>524</v>
      </c>
      <c r="G58" s="100">
        <f>J58+M58+P58</f>
        <v>198</v>
      </c>
      <c r="H58" s="100">
        <f>K58+N58+Q58</f>
        <v>326</v>
      </c>
      <c r="I58" s="109">
        <f t="shared" si="3"/>
        <v>160</v>
      </c>
      <c r="J58" s="100">
        <v>62</v>
      </c>
      <c r="K58" s="100">
        <v>98</v>
      </c>
      <c r="L58" s="109">
        <f t="shared" si="4"/>
        <v>176</v>
      </c>
      <c r="M58" s="100">
        <v>75</v>
      </c>
      <c r="N58" s="100">
        <v>101</v>
      </c>
      <c r="O58" s="109">
        <f t="shared" si="5"/>
        <v>188</v>
      </c>
      <c r="P58" s="100">
        <v>61</v>
      </c>
      <c r="Q58" s="100">
        <v>127</v>
      </c>
      <c r="R58" s="109">
        <f t="shared" si="6"/>
        <v>0</v>
      </c>
      <c r="S58" s="109">
        <v>0</v>
      </c>
      <c r="T58" s="100">
        <v>0</v>
      </c>
      <c r="U58" s="100">
        <v>0</v>
      </c>
      <c r="V58" s="100">
        <v>160</v>
      </c>
      <c r="W58" s="100">
        <v>96</v>
      </c>
      <c r="X58" s="100">
        <v>123</v>
      </c>
      <c r="Y58" s="100">
        <v>62</v>
      </c>
      <c r="Z58" s="100">
        <v>98</v>
      </c>
      <c r="AA58" s="59" t="s">
        <v>45</v>
      </c>
      <c r="AB58" s="20"/>
    </row>
    <row r="59" spans="1:28" ht="16.5" customHeight="1">
      <c r="A59" s="62"/>
      <c r="B59" s="63" t="s">
        <v>205</v>
      </c>
      <c r="C59" s="108">
        <f t="shared" si="2"/>
        <v>764</v>
      </c>
      <c r="D59" s="99">
        <f>G59+S59</f>
        <v>410</v>
      </c>
      <c r="E59" s="99">
        <f>H59+T59</f>
        <v>354</v>
      </c>
      <c r="F59" s="109">
        <f t="shared" si="8"/>
        <v>764</v>
      </c>
      <c r="G59" s="100">
        <f>J59+M59+P59</f>
        <v>410</v>
      </c>
      <c r="H59" s="100">
        <f>K59+N59+Q59</f>
        <v>354</v>
      </c>
      <c r="I59" s="109">
        <f t="shared" si="3"/>
        <v>247</v>
      </c>
      <c r="J59" s="100">
        <v>128</v>
      </c>
      <c r="K59" s="100">
        <v>119</v>
      </c>
      <c r="L59" s="109">
        <f t="shared" si="4"/>
        <v>258</v>
      </c>
      <c r="M59" s="100">
        <v>144</v>
      </c>
      <c r="N59" s="100">
        <v>114</v>
      </c>
      <c r="O59" s="109">
        <f t="shared" si="5"/>
        <v>259</v>
      </c>
      <c r="P59" s="100">
        <v>138</v>
      </c>
      <c r="Q59" s="100">
        <v>121</v>
      </c>
      <c r="R59" s="109">
        <f t="shared" si="6"/>
        <v>0</v>
      </c>
      <c r="S59" s="109">
        <v>0</v>
      </c>
      <c r="T59" s="100">
        <v>0</v>
      </c>
      <c r="U59" s="100">
        <v>0</v>
      </c>
      <c r="V59" s="100">
        <v>280</v>
      </c>
      <c r="W59" s="100">
        <v>170</v>
      </c>
      <c r="X59" s="100">
        <v>149</v>
      </c>
      <c r="Y59" s="100">
        <v>128</v>
      </c>
      <c r="Z59" s="100">
        <v>119</v>
      </c>
      <c r="AA59" s="59" t="s">
        <v>205</v>
      </c>
      <c r="AB59" s="20"/>
    </row>
    <row r="60" spans="1:28" s="105" customFormat="1" ht="16.5" customHeight="1">
      <c r="A60" s="124" t="s">
        <v>229</v>
      </c>
      <c r="B60" s="142"/>
      <c r="C60" s="103">
        <f t="shared" si="2"/>
        <v>186</v>
      </c>
      <c r="D60" s="104">
        <f>D61</f>
        <v>97</v>
      </c>
      <c r="E60" s="104">
        <f>E61</f>
        <v>89</v>
      </c>
      <c r="F60" s="104">
        <f t="shared" si="8"/>
        <v>186</v>
      </c>
      <c r="G60" s="104">
        <f>G61</f>
        <v>97</v>
      </c>
      <c r="H60" s="104">
        <f>H61</f>
        <v>89</v>
      </c>
      <c r="I60" s="104">
        <f t="shared" si="3"/>
        <v>80</v>
      </c>
      <c r="J60" s="104">
        <f>J61</f>
        <v>41</v>
      </c>
      <c r="K60" s="104">
        <f>K61</f>
        <v>39</v>
      </c>
      <c r="L60" s="104">
        <f t="shared" si="4"/>
        <v>46</v>
      </c>
      <c r="M60" s="104">
        <f>M61</f>
        <v>24</v>
      </c>
      <c r="N60" s="104">
        <f>N61</f>
        <v>22</v>
      </c>
      <c r="O60" s="104">
        <f t="shared" si="5"/>
        <v>60</v>
      </c>
      <c r="P60" s="104">
        <f>P61</f>
        <v>32</v>
      </c>
      <c r="Q60" s="104">
        <f>Q61</f>
        <v>28</v>
      </c>
      <c r="R60" s="104">
        <f t="shared" si="6"/>
        <v>0</v>
      </c>
      <c r="S60" s="104">
        <f aca="true" t="shared" si="26" ref="S60:Z60">SUM(S61)</f>
        <v>0</v>
      </c>
      <c r="T60" s="104">
        <f t="shared" si="26"/>
        <v>0</v>
      </c>
      <c r="U60" s="104">
        <f t="shared" si="26"/>
        <v>0</v>
      </c>
      <c r="V60" s="104">
        <f t="shared" si="26"/>
        <v>80</v>
      </c>
      <c r="W60" s="104">
        <f t="shared" si="26"/>
        <v>53</v>
      </c>
      <c r="X60" s="104">
        <f t="shared" si="26"/>
        <v>45</v>
      </c>
      <c r="Y60" s="104">
        <f t="shared" si="26"/>
        <v>41</v>
      </c>
      <c r="Z60" s="104">
        <f t="shared" si="26"/>
        <v>39</v>
      </c>
      <c r="AA60" s="117" t="s">
        <v>229</v>
      </c>
      <c r="AB60" s="143"/>
    </row>
    <row r="61" spans="1:28" ht="16.5" customHeight="1">
      <c r="A61" s="62"/>
      <c r="B61" s="63" t="s">
        <v>46</v>
      </c>
      <c r="C61" s="108">
        <f t="shared" si="2"/>
        <v>186</v>
      </c>
      <c r="D61" s="99">
        <f>G61+S61</f>
        <v>97</v>
      </c>
      <c r="E61" s="99">
        <f>H61+T61</f>
        <v>89</v>
      </c>
      <c r="F61" s="109">
        <f t="shared" si="8"/>
        <v>186</v>
      </c>
      <c r="G61" s="100">
        <f>J61+M61+P61</f>
        <v>97</v>
      </c>
      <c r="H61" s="100">
        <f>K61+N61+Q61</f>
        <v>89</v>
      </c>
      <c r="I61" s="109">
        <f t="shared" si="3"/>
        <v>80</v>
      </c>
      <c r="J61" s="100">
        <v>41</v>
      </c>
      <c r="K61" s="100">
        <v>39</v>
      </c>
      <c r="L61" s="109">
        <f t="shared" si="4"/>
        <v>46</v>
      </c>
      <c r="M61" s="100">
        <v>24</v>
      </c>
      <c r="N61" s="100">
        <v>22</v>
      </c>
      <c r="O61" s="109">
        <f t="shared" si="5"/>
        <v>60</v>
      </c>
      <c r="P61" s="100">
        <v>32</v>
      </c>
      <c r="Q61" s="100">
        <v>28</v>
      </c>
      <c r="R61" s="109">
        <f t="shared" si="6"/>
        <v>0</v>
      </c>
      <c r="S61" s="109">
        <v>0</v>
      </c>
      <c r="T61" s="100">
        <v>0</v>
      </c>
      <c r="U61" s="100">
        <v>0</v>
      </c>
      <c r="V61" s="100">
        <v>80</v>
      </c>
      <c r="W61" s="100">
        <v>53</v>
      </c>
      <c r="X61" s="100">
        <v>45</v>
      </c>
      <c r="Y61" s="100">
        <v>41</v>
      </c>
      <c r="Z61" s="100">
        <v>39</v>
      </c>
      <c r="AA61" s="59" t="s">
        <v>46</v>
      </c>
      <c r="AB61" s="20"/>
    </row>
    <row r="62" spans="1:28" s="111" customFormat="1" ht="16.5" customHeight="1">
      <c r="A62" s="124" t="s">
        <v>230</v>
      </c>
      <c r="B62" s="125"/>
      <c r="C62" s="103">
        <f t="shared" si="2"/>
        <v>866</v>
      </c>
      <c r="D62" s="104">
        <f>SUM(D63:D64)</f>
        <v>429</v>
      </c>
      <c r="E62" s="104">
        <f>SUM(E63:E64)</f>
        <v>437</v>
      </c>
      <c r="F62" s="104">
        <f t="shared" si="8"/>
        <v>866</v>
      </c>
      <c r="G62" s="104">
        <f>SUM(G63:G64)</f>
        <v>429</v>
      </c>
      <c r="H62" s="104">
        <f>SUM(H63:H64)</f>
        <v>437</v>
      </c>
      <c r="I62" s="104">
        <f t="shared" si="3"/>
        <v>284</v>
      </c>
      <c r="J62" s="104">
        <f>SUM(J63:J64)</f>
        <v>148</v>
      </c>
      <c r="K62" s="104">
        <f>SUM(K63:K64)</f>
        <v>136</v>
      </c>
      <c r="L62" s="104">
        <f t="shared" si="4"/>
        <v>299</v>
      </c>
      <c r="M62" s="104">
        <f>SUM(M63:M64)</f>
        <v>148</v>
      </c>
      <c r="N62" s="104">
        <f>SUM(N63:N64)</f>
        <v>151</v>
      </c>
      <c r="O62" s="104">
        <f t="shared" si="5"/>
        <v>283</v>
      </c>
      <c r="P62" s="104">
        <f>SUM(P63:P64)</f>
        <v>133</v>
      </c>
      <c r="Q62" s="104">
        <f>SUM(Q63:Q64)</f>
        <v>150</v>
      </c>
      <c r="R62" s="104">
        <f t="shared" si="6"/>
        <v>0</v>
      </c>
      <c r="S62" s="104">
        <f aca="true" t="shared" si="27" ref="S62:Z62">SUM(S63:S64)</f>
        <v>0</v>
      </c>
      <c r="T62" s="104">
        <f t="shared" si="27"/>
        <v>0</v>
      </c>
      <c r="U62" s="104">
        <f t="shared" si="27"/>
        <v>0</v>
      </c>
      <c r="V62" s="104">
        <f t="shared" si="27"/>
        <v>320</v>
      </c>
      <c r="W62" s="104">
        <f t="shared" si="27"/>
        <v>176</v>
      </c>
      <c r="X62" s="104">
        <f t="shared" si="27"/>
        <v>150</v>
      </c>
      <c r="Y62" s="104">
        <f t="shared" si="27"/>
        <v>148</v>
      </c>
      <c r="Z62" s="104">
        <f t="shared" si="27"/>
        <v>136</v>
      </c>
      <c r="AA62" s="117" t="s">
        <v>230</v>
      </c>
      <c r="AB62" s="118"/>
    </row>
    <row r="63" spans="1:28" ht="16.5" customHeight="1">
      <c r="A63" s="62"/>
      <c r="B63" s="63" t="s">
        <v>206</v>
      </c>
      <c r="C63" s="108">
        <f t="shared" si="2"/>
        <v>412</v>
      </c>
      <c r="D63" s="99">
        <f>G63+S63</f>
        <v>215</v>
      </c>
      <c r="E63" s="99">
        <f>H63+T63</f>
        <v>197</v>
      </c>
      <c r="F63" s="109">
        <f t="shared" si="8"/>
        <v>412</v>
      </c>
      <c r="G63" s="100">
        <f>J63+M63+P63</f>
        <v>215</v>
      </c>
      <c r="H63" s="100">
        <f>K63+N63+Q63</f>
        <v>197</v>
      </c>
      <c r="I63" s="109">
        <f t="shared" si="3"/>
        <v>133</v>
      </c>
      <c r="J63" s="100">
        <v>74</v>
      </c>
      <c r="K63" s="100">
        <v>59</v>
      </c>
      <c r="L63" s="109">
        <f t="shared" si="4"/>
        <v>150</v>
      </c>
      <c r="M63" s="100">
        <v>80</v>
      </c>
      <c r="N63" s="100">
        <v>70</v>
      </c>
      <c r="O63" s="109">
        <f t="shared" si="5"/>
        <v>129</v>
      </c>
      <c r="P63" s="100">
        <v>61</v>
      </c>
      <c r="Q63" s="100">
        <v>68</v>
      </c>
      <c r="R63" s="109">
        <f t="shared" si="6"/>
        <v>0</v>
      </c>
      <c r="S63" s="109">
        <v>0</v>
      </c>
      <c r="T63" s="100">
        <v>0</v>
      </c>
      <c r="U63" s="100">
        <v>0</v>
      </c>
      <c r="V63" s="100">
        <v>160</v>
      </c>
      <c r="W63" s="100">
        <v>80</v>
      </c>
      <c r="X63" s="100">
        <v>61</v>
      </c>
      <c r="Y63" s="100">
        <v>74</v>
      </c>
      <c r="Z63" s="100">
        <v>59</v>
      </c>
      <c r="AA63" s="59" t="s">
        <v>206</v>
      </c>
      <c r="AB63" s="20"/>
    </row>
    <row r="64" spans="1:28" s="2" customFormat="1" ht="16.5" customHeight="1">
      <c r="A64" s="62"/>
      <c r="B64" s="63" t="s">
        <v>207</v>
      </c>
      <c r="C64" s="108">
        <f t="shared" si="2"/>
        <v>454</v>
      </c>
      <c r="D64" s="99">
        <f>G64+S64</f>
        <v>214</v>
      </c>
      <c r="E64" s="99">
        <f>H64+T64</f>
        <v>240</v>
      </c>
      <c r="F64" s="109">
        <f t="shared" si="8"/>
        <v>454</v>
      </c>
      <c r="G64" s="100">
        <f>J64+M64+P64</f>
        <v>214</v>
      </c>
      <c r="H64" s="100">
        <f>K64+N64+Q64</f>
        <v>240</v>
      </c>
      <c r="I64" s="109">
        <f t="shared" si="3"/>
        <v>151</v>
      </c>
      <c r="J64" s="100">
        <v>74</v>
      </c>
      <c r="K64" s="100">
        <v>77</v>
      </c>
      <c r="L64" s="109">
        <f t="shared" si="4"/>
        <v>149</v>
      </c>
      <c r="M64" s="100">
        <v>68</v>
      </c>
      <c r="N64" s="100">
        <v>81</v>
      </c>
      <c r="O64" s="109">
        <f t="shared" si="5"/>
        <v>154</v>
      </c>
      <c r="P64" s="100">
        <v>72</v>
      </c>
      <c r="Q64" s="100">
        <v>82</v>
      </c>
      <c r="R64" s="109">
        <f t="shared" si="6"/>
        <v>0</v>
      </c>
      <c r="S64" s="109">
        <v>0</v>
      </c>
      <c r="T64" s="100">
        <v>0</v>
      </c>
      <c r="U64" s="100">
        <v>0</v>
      </c>
      <c r="V64" s="100">
        <v>160</v>
      </c>
      <c r="W64" s="100">
        <v>96</v>
      </c>
      <c r="X64" s="100">
        <v>89</v>
      </c>
      <c r="Y64" s="100">
        <v>74</v>
      </c>
      <c r="Z64" s="100">
        <v>77</v>
      </c>
      <c r="AA64" s="59" t="s">
        <v>207</v>
      </c>
      <c r="AB64" s="20"/>
    </row>
    <row r="65" spans="1:28" s="2" customFormat="1" ht="16.5" customHeight="1">
      <c r="A65" s="72"/>
      <c r="B65" s="11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89"/>
      <c r="AB65" s="72"/>
    </row>
    <row r="66" s="2" customFormat="1" ht="14.25" customHeight="1"/>
    <row r="67" s="2" customFormat="1" ht="14.25" customHeight="1"/>
    <row r="68" spans="2:26" ht="11.25" customHeight="1">
      <c r="B68" s="3"/>
      <c r="C68" s="3"/>
      <c r="D68" s="3"/>
      <c r="E68" s="3"/>
      <c r="F68" s="3"/>
      <c r="G68" s="3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</row>
    <row r="69" spans="2:7" ht="11.25" customHeight="1">
      <c r="B69" s="3"/>
      <c r="C69" s="3"/>
      <c r="D69" s="3"/>
      <c r="E69" s="3"/>
      <c r="F69" s="2"/>
      <c r="G69" s="2"/>
    </row>
    <row r="70" spans="2:5" ht="11.25" customHeight="1">
      <c r="B70" s="162"/>
      <c r="C70" s="162"/>
      <c r="D70" s="162"/>
      <c r="E70" s="162"/>
    </row>
    <row r="71" spans="2:5" ht="11.25" customHeight="1">
      <c r="B71" s="162"/>
      <c r="C71" s="162"/>
      <c r="D71" s="162"/>
      <c r="E71" s="162"/>
    </row>
    <row r="72" spans="2:5" ht="11.25" customHeight="1">
      <c r="B72" s="162"/>
      <c r="C72" s="162"/>
      <c r="D72" s="162"/>
      <c r="E72" s="162"/>
    </row>
    <row r="73" spans="2:5" ht="11.25" customHeight="1">
      <c r="B73" s="162"/>
      <c r="C73" s="162"/>
      <c r="D73" s="162"/>
      <c r="E73" s="162"/>
    </row>
    <row r="74" spans="2:5" ht="11.25" customHeight="1">
      <c r="B74" s="162"/>
      <c r="C74" s="162"/>
      <c r="D74" s="162"/>
      <c r="E74" s="162"/>
    </row>
    <row r="75" spans="2:5" ht="11.25" customHeight="1">
      <c r="B75" s="162"/>
      <c r="C75" s="162"/>
      <c r="D75" s="162"/>
      <c r="E75" s="162"/>
    </row>
    <row r="76" spans="2:5" ht="11.25" customHeight="1">
      <c r="B76" s="162"/>
      <c r="C76" s="162"/>
      <c r="D76" s="162"/>
      <c r="E76" s="162"/>
    </row>
    <row r="77" spans="2:5" ht="11.25" customHeight="1">
      <c r="B77" s="162"/>
      <c r="C77" s="162"/>
      <c r="D77" s="162"/>
      <c r="E77" s="162"/>
    </row>
    <row r="78" spans="2:5" ht="11.25" customHeight="1">
      <c r="B78" s="162"/>
      <c r="C78" s="162"/>
      <c r="D78" s="162"/>
      <c r="E78" s="162"/>
    </row>
    <row r="79" spans="2:5" ht="11.25" customHeight="1">
      <c r="B79" s="162"/>
      <c r="C79" s="162"/>
      <c r="D79" s="162"/>
      <c r="E79" s="162"/>
    </row>
    <row r="80" spans="2:5" ht="11.25" customHeight="1">
      <c r="B80" s="162"/>
      <c r="C80" s="162"/>
      <c r="D80" s="162"/>
      <c r="E80" s="162"/>
    </row>
    <row r="81" spans="2:5" ht="11.25" customHeight="1">
      <c r="B81" s="162"/>
      <c r="C81" s="162"/>
      <c r="D81" s="162"/>
      <c r="E81" s="162"/>
    </row>
    <row r="82" spans="2:5" ht="11.25" customHeight="1">
      <c r="B82" s="162"/>
      <c r="C82" s="162"/>
      <c r="D82" s="162"/>
      <c r="E82" s="162"/>
    </row>
  </sheetData>
  <mergeCells count="35">
    <mergeCell ref="AA60:AB60"/>
    <mergeCell ref="A62:B62"/>
    <mergeCell ref="AA62:AB62"/>
    <mergeCell ref="U5:U7"/>
    <mergeCell ref="AA42:AB42"/>
    <mergeCell ref="AA45:AB45"/>
    <mergeCell ref="AA54:AB54"/>
    <mergeCell ref="AA57:AB57"/>
    <mergeCell ref="A60:B60"/>
    <mergeCell ref="A35:B35"/>
    <mergeCell ref="C4:U4"/>
    <mergeCell ref="V4:Z4"/>
    <mergeCell ref="V5:V7"/>
    <mergeCell ref="W5:X6"/>
    <mergeCell ref="Y5:Z6"/>
    <mergeCell ref="L6:N6"/>
    <mergeCell ref="O6:Q6"/>
    <mergeCell ref="F5:Q5"/>
    <mergeCell ref="R5:T6"/>
    <mergeCell ref="A1:N1"/>
    <mergeCell ref="A57:B57"/>
    <mergeCell ref="A42:B42"/>
    <mergeCell ref="A45:B45"/>
    <mergeCell ref="A49:B49"/>
    <mergeCell ref="A54:B54"/>
    <mergeCell ref="A13:B13"/>
    <mergeCell ref="A32:B32"/>
    <mergeCell ref="F6:H6"/>
    <mergeCell ref="I6:K6"/>
    <mergeCell ref="A40:B40"/>
    <mergeCell ref="AA49:AB49"/>
    <mergeCell ref="AA13:AB13"/>
    <mergeCell ref="AA32:AB32"/>
    <mergeCell ref="AA35:AB35"/>
    <mergeCell ref="AA40:AB40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82"/>
  <sheetViews>
    <sheetView showGridLines="0" workbookViewId="0" topLeftCell="W1">
      <selection activeCell="AF2" sqref="AF2:BG34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17" width="7.58203125" style="1" customWidth="1"/>
    <col min="18" max="24" width="5.58203125" style="1" customWidth="1"/>
    <col min="25" max="29" width="7.58203125" style="1" customWidth="1"/>
    <col min="30" max="30" width="8.75" style="1" customWidth="1"/>
    <col min="31" max="31" width="1.328125" style="1" customWidth="1"/>
    <col min="32" max="16384" width="8.75" style="1" customWidth="1"/>
  </cols>
  <sheetData>
    <row r="1" spans="1:29" ht="16.5" customHeight="1">
      <c r="A1" s="144" t="s">
        <v>192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69"/>
      <c r="P1" s="69"/>
      <c r="Q1" s="69"/>
      <c r="R1" s="69"/>
      <c r="S1" s="69"/>
      <c r="T1" s="69"/>
      <c r="U1" s="69"/>
      <c r="V1" s="69"/>
      <c r="W1" s="70" t="s">
        <v>239</v>
      </c>
      <c r="X1" s="69"/>
      <c r="Y1" s="69"/>
      <c r="Z1" s="69"/>
      <c r="AA1" s="69"/>
      <c r="AB1" s="69"/>
      <c r="AC1" s="69"/>
    </row>
    <row r="2" spans="1:29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69"/>
      <c r="Q2" s="69"/>
      <c r="R2" s="69"/>
      <c r="S2" s="69"/>
      <c r="T2" s="69"/>
      <c r="U2" s="69"/>
      <c r="V2" s="69"/>
      <c r="W2" s="70"/>
      <c r="X2" s="69"/>
      <c r="Y2" s="69"/>
      <c r="Z2" s="69"/>
      <c r="AA2" s="69"/>
      <c r="AB2" s="69"/>
      <c r="AC2" s="69"/>
    </row>
    <row r="3" spans="1:31" ht="16.5" customHeight="1">
      <c r="A3" s="70" t="s">
        <v>162</v>
      </c>
      <c r="C3" s="156"/>
      <c r="D3" s="156"/>
      <c r="E3" s="156"/>
      <c r="F3" s="71"/>
      <c r="G3" s="71"/>
      <c r="H3" s="71"/>
      <c r="I3" s="71"/>
      <c r="J3" s="71"/>
      <c r="K3" s="71"/>
      <c r="L3" s="71"/>
      <c r="M3" s="72"/>
      <c r="N3" s="71"/>
      <c r="O3" s="71" t="s">
        <v>137</v>
      </c>
      <c r="P3" s="71"/>
      <c r="Q3" s="71"/>
      <c r="R3" s="71"/>
      <c r="S3" s="71"/>
      <c r="T3" s="71"/>
      <c r="U3" s="71"/>
      <c r="V3" s="71"/>
      <c r="W3" s="72"/>
      <c r="X3" s="71"/>
      <c r="Y3" s="73"/>
      <c r="Z3" s="73"/>
      <c r="AA3" s="73"/>
      <c r="AB3" s="73"/>
      <c r="AC3" s="73"/>
      <c r="AD3" s="2"/>
      <c r="AE3" s="74" t="s">
        <v>0</v>
      </c>
    </row>
    <row r="4" spans="1:31" ht="16.5" customHeight="1">
      <c r="A4" s="75"/>
      <c r="B4" s="76" t="s">
        <v>88</v>
      </c>
      <c r="C4" s="130" t="s">
        <v>176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2"/>
      <c r="Y4" s="130" t="s">
        <v>178</v>
      </c>
      <c r="Z4" s="131"/>
      <c r="AA4" s="131"/>
      <c r="AB4" s="131"/>
      <c r="AC4" s="132"/>
      <c r="AD4" s="77" t="s">
        <v>66</v>
      </c>
      <c r="AE4" s="75"/>
    </row>
    <row r="5" spans="1:31" ht="16.5" customHeight="1">
      <c r="A5" s="2"/>
      <c r="B5" s="78"/>
      <c r="C5" s="79"/>
      <c r="D5" s="80" t="s">
        <v>4</v>
      </c>
      <c r="E5" s="71"/>
      <c r="F5" s="130" t="s">
        <v>168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  <c r="U5" s="136" t="s">
        <v>135</v>
      </c>
      <c r="V5" s="137"/>
      <c r="W5" s="138"/>
      <c r="X5" s="128" t="s">
        <v>136</v>
      </c>
      <c r="Y5" s="147" t="s">
        <v>177</v>
      </c>
      <c r="Z5" s="148" t="s">
        <v>143</v>
      </c>
      <c r="AA5" s="149"/>
      <c r="AB5" s="148" t="s">
        <v>145</v>
      </c>
      <c r="AC5" s="149"/>
      <c r="AD5" s="81"/>
      <c r="AE5" s="2"/>
    </row>
    <row r="6" spans="1:31" ht="16.5" customHeight="1">
      <c r="A6" s="2"/>
      <c r="B6" s="82" t="s">
        <v>231</v>
      </c>
      <c r="C6" s="81"/>
      <c r="D6" s="81"/>
      <c r="E6" s="81"/>
      <c r="F6" s="133" t="s">
        <v>57</v>
      </c>
      <c r="G6" s="134"/>
      <c r="H6" s="135"/>
      <c r="I6" s="133" t="s">
        <v>13</v>
      </c>
      <c r="J6" s="134"/>
      <c r="K6" s="135"/>
      <c r="L6" s="133" t="s">
        <v>14</v>
      </c>
      <c r="M6" s="134"/>
      <c r="N6" s="135"/>
      <c r="O6" s="133" t="s">
        <v>15</v>
      </c>
      <c r="P6" s="134"/>
      <c r="Q6" s="135"/>
      <c r="R6" s="133" t="s">
        <v>134</v>
      </c>
      <c r="S6" s="134"/>
      <c r="T6" s="135"/>
      <c r="U6" s="139"/>
      <c r="V6" s="140"/>
      <c r="W6" s="141"/>
      <c r="X6" s="128"/>
      <c r="Y6" s="128"/>
      <c r="Z6" s="150"/>
      <c r="AA6" s="151"/>
      <c r="AB6" s="150"/>
      <c r="AC6" s="151"/>
      <c r="AD6" s="85" t="s">
        <v>200</v>
      </c>
      <c r="AE6" s="2"/>
    </row>
    <row r="7" spans="1:31" ht="16.5" customHeight="1">
      <c r="A7" s="72"/>
      <c r="B7" s="86" t="s">
        <v>232</v>
      </c>
      <c r="C7" s="87" t="s">
        <v>4</v>
      </c>
      <c r="D7" s="87" t="s">
        <v>2</v>
      </c>
      <c r="E7" s="87" t="s">
        <v>3</v>
      </c>
      <c r="F7" s="87" t="s">
        <v>4</v>
      </c>
      <c r="G7" s="87" t="s">
        <v>2</v>
      </c>
      <c r="H7" s="87" t="s">
        <v>3</v>
      </c>
      <c r="I7" s="87" t="s">
        <v>4</v>
      </c>
      <c r="J7" s="87" t="s">
        <v>2</v>
      </c>
      <c r="K7" s="87" t="s">
        <v>3</v>
      </c>
      <c r="L7" s="88" t="s">
        <v>4</v>
      </c>
      <c r="M7" s="80" t="s">
        <v>2</v>
      </c>
      <c r="N7" s="88" t="s">
        <v>3</v>
      </c>
      <c r="O7" s="87" t="s">
        <v>4</v>
      </c>
      <c r="P7" s="87" t="s">
        <v>2</v>
      </c>
      <c r="Q7" s="87" t="s">
        <v>3</v>
      </c>
      <c r="R7" s="87" t="s">
        <v>4</v>
      </c>
      <c r="S7" s="87" t="s">
        <v>2</v>
      </c>
      <c r="T7" s="87" t="s">
        <v>3</v>
      </c>
      <c r="U7" s="87" t="s">
        <v>4</v>
      </c>
      <c r="V7" s="87" t="s">
        <v>2</v>
      </c>
      <c r="W7" s="87" t="s">
        <v>3</v>
      </c>
      <c r="X7" s="129"/>
      <c r="Y7" s="129"/>
      <c r="Z7" s="87" t="s">
        <v>2</v>
      </c>
      <c r="AA7" s="87" t="s">
        <v>3</v>
      </c>
      <c r="AB7" s="87" t="s">
        <v>2</v>
      </c>
      <c r="AC7" s="87" t="s">
        <v>3</v>
      </c>
      <c r="AD7" s="89"/>
      <c r="AE7" s="72"/>
    </row>
    <row r="8" spans="1:31" ht="16.5" customHeight="1">
      <c r="A8" s="2"/>
      <c r="B8" s="78"/>
      <c r="C8" s="81"/>
      <c r="D8" s="157"/>
      <c r="E8" s="157"/>
      <c r="F8" s="73"/>
      <c r="G8" s="157"/>
      <c r="H8" s="157"/>
      <c r="I8" s="73"/>
      <c r="J8" s="157"/>
      <c r="K8" s="157"/>
      <c r="L8" s="73"/>
      <c r="M8" s="157"/>
      <c r="N8" s="157"/>
      <c r="O8" s="73"/>
      <c r="P8" s="157"/>
      <c r="Q8" s="157"/>
      <c r="R8" s="73"/>
      <c r="S8" s="157"/>
      <c r="T8" s="157"/>
      <c r="U8" s="157"/>
      <c r="V8" s="73"/>
      <c r="W8" s="157"/>
      <c r="X8" s="157"/>
      <c r="Y8" s="157"/>
      <c r="Z8" s="157"/>
      <c r="AA8" s="157"/>
      <c r="AB8" s="157"/>
      <c r="AC8" s="157"/>
      <c r="AD8" s="90"/>
      <c r="AE8" s="91"/>
    </row>
    <row r="9" spans="1:31" ht="16.5" customHeight="1">
      <c r="A9" s="3"/>
      <c r="B9" s="158" t="s">
        <v>233</v>
      </c>
      <c r="C9" s="159">
        <v>1903</v>
      </c>
      <c r="D9" s="100">
        <v>1183</v>
      </c>
      <c r="E9" s="100">
        <v>720</v>
      </c>
      <c r="F9" s="100">
        <v>1884</v>
      </c>
      <c r="G9" s="100">
        <v>1170</v>
      </c>
      <c r="H9" s="100">
        <v>714</v>
      </c>
      <c r="I9" s="100">
        <v>580</v>
      </c>
      <c r="J9" s="100">
        <v>320</v>
      </c>
      <c r="K9" s="100">
        <v>260</v>
      </c>
      <c r="L9" s="100">
        <v>498</v>
      </c>
      <c r="M9" s="100">
        <v>321</v>
      </c>
      <c r="N9" s="100">
        <v>177</v>
      </c>
      <c r="O9" s="100">
        <v>469</v>
      </c>
      <c r="P9" s="100">
        <v>295</v>
      </c>
      <c r="Q9" s="100">
        <v>174</v>
      </c>
      <c r="R9" s="100">
        <v>337</v>
      </c>
      <c r="S9" s="100">
        <v>234</v>
      </c>
      <c r="T9" s="100">
        <v>103</v>
      </c>
      <c r="U9" s="100">
        <v>19</v>
      </c>
      <c r="V9" s="100">
        <v>13</v>
      </c>
      <c r="W9" s="100">
        <v>6</v>
      </c>
      <c r="X9" s="100">
        <v>0</v>
      </c>
      <c r="Y9" s="100">
        <v>960</v>
      </c>
      <c r="Z9" s="100">
        <v>451</v>
      </c>
      <c r="AA9" s="100">
        <v>320</v>
      </c>
      <c r="AB9" s="100">
        <v>309</v>
      </c>
      <c r="AC9" s="100">
        <v>254</v>
      </c>
      <c r="AD9" s="49" t="s">
        <v>234</v>
      </c>
      <c r="AE9" s="20"/>
    </row>
    <row r="10" spans="1:31" s="94" customFormat="1" ht="16.5" customHeight="1">
      <c r="A10" s="160"/>
      <c r="B10" s="161" t="s">
        <v>235</v>
      </c>
      <c r="C10" s="92">
        <f>C13+C32+C35+C40+C42+C45+C49+C54+C57+C60+C62</f>
        <v>1848</v>
      </c>
      <c r="D10" s="93">
        <f>D13+D32+D35+D40+D42+D45+D49+D54+D57+D60+D62</f>
        <v>1134</v>
      </c>
      <c r="E10" s="93">
        <f aca="true" t="shared" si="0" ref="E10:AC10">E13+E32+E35+E40+E42+E45+E49+E54+E57+E60+E62</f>
        <v>714</v>
      </c>
      <c r="F10" s="93">
        <f t="shared" si="0"/>
        <v>1842</v>
      </c>
      <c r="G10" s="93">
        <f t="shared" si="0"/>
        <v>1130</v>
      </c>
      <c r="H10" s="93">
        <f t="shared" si="0"/>
        <v>712</v>
      </c>
      <c r="I10" s="93">
        <f t="shared" si="0"/>
        <v>561</v>
      </c>
      <c r="J10" s="93">
        <f t="shared" si="0"/>
        <v>329</v>
      </c>
      <c r="K10" s="93">
        <f t="shared" si="0"/>
        <v>232</v>
      </c>
      <c r="L10" s="93">
        <f t="shared" si="0"/>
        <v>508</v>
      </c>
      <c r="M10" s="93">
        <f t="shared" si="0"/>
        <v>279</v>
      </c>
      <c r="N10" s="93">
        <f t="shared" si="0"/>
        <v>229</v>
      </c>
      <c r="O10" s="93">
        <f t="shared" si="0"/>
        <v>458</v>
      </c>
      <c r="P10" s="93">
        <f t="shared" si="0"/>
        <v>300</v>
      </c>
      <c r="Q10" s="93">
        <f t="shared" si="0"/>
        <v>158</v>
      </c>
      <c r="R10" s="93">
        <f t="shared" si="0"/>
        <v>315</v>
      </c>
      <c r="S10" s="93">
        <f t="shared" si="0"/>
        <v>222</v>
      </c>
      <c r="T10" s="93">
        <f t="shared" si="0"/>
        <v>93</v>
      </c>
      <c r="U10" s="93">
        <f t="shared" si="0"/>
        <v>6</v>
      </c>
      <c r="V10" s="93">
        <f t="shared" si="0"/>
        <v>4</v>
      </c>
      <c r="W10" s="93">
        <f t="shared" si="0"/>
        <v>2</v>
      </c>
      <c r="X10" s="93">
        <f t="shared" si="0"/>
        <v>0</v>
      </c>
      <c r="Y10" s="93">
        <f t="shared" si="0"/>
        <v>960</v>
      </c>
      <c r="Z10" s="93">
        <f t="shared" si="0"/>
        <v>448</v>
      </c>
      <c r="AA10" s="93">
        <f t="shared" si="0"/>
        <v>277</v>
      </c>
      <c r="AB10" s="93">
        <f t="shared" si="0"/>
        <v>321</v>
      </c>
      <c r="AC10" s="93">
        <f t="shared" si="0"/>
        <v>227</v>
      </c>
      <c r="AD10" s="41" t="s">
        <v>236</v>
      </c>
      <c r="AE10" s="42"/>
    </row>
    <row r="11" spans="1:31" ht="16.5" customHeight="1">
      <c r="A11" s="2"/>
      <c r="B11" s="78"/>
      <c r="C11" s="95" t="str">
        <f aca="true" t="shared" si="1" ref="C11:AC11">IF(C10=SUM(C67),"","no")</f>
        <v>no</v>
      </c>
      <c r="D11" s="96" t="str">
        <f t="shared" si="1"/>
        <v>no</v>
      </c>
      <c r="E11" s="96" t="str">
        <f t="shared" si="1"/>
        <v>no</v>
      </c>
      <c r="F11" s="96" t="str">
        <f t="shared" si="1"/>
        <v>no</v>
      </c>
      <c r="G11" s="96" t="str">
        <f t="shared" si="1"/>
        <v>no</v>
      </c>
      <c r="H11" s="96" t="str">
        <f t="shared" si="1"/>
        <v>no</v>
      </c>
      <c r="I11" s="96" t="str">
        <f t="shared" si="1"/>
        <v>no</v>
      </c>
      <c r="J11" s="96" t="str">
        <f t="shared" si="1"/>
        <v>no</v>
      </c>
      <c r="K11" s="96" t="str">
        <f t="shared" si="1"/>
        <v>no</v>
      </c>
      <c r="L11" s="96" t="str">
        <f t="shared" si="1"/>
        <v>no</v>
      </c>
      <c r="M11" s="96" t="str">
        <f t="shared" si="1"/>
        <v>no</v>
      </c>
      <c r="N11" s="96" t="str">
        <f t="shared" si="1"/>
        <v>no</v>
      </c>
      <c r="O11" s="96" t="str">
        <f t="shared" si="1"/>
        <v>no</v>
      </c>
      <c r="P11" s="96" t="str">
        <f t="shared" si="1"/>
        <v>no</v>
      </c>
      <c r="Q11" s="96" t="str">
        <f t="shared" si="1"/>
        <v>no</v>
      </c>
      <c r="R11" s="96" t="str">
        <f t="shared" si="1"/>
        <v>no</v>
      </c>
      <c r="S11" s="96" t="str">
        <f t="shared" si="1"/>
        <v>no</v>
      </c>
      <c r="T11" s="96" t="str">
        <f t="shared" si="1"/>
        <v>no</v>
      </c>
      <c r="U11" s="96" t="str">
        <f t="shared" si="1"/>
        <v>no</v>
      </c>
      <c r="V11" s="96" t="str">
        <f t="shared" si="1"/>
        <v>no</v>
      </c>
      <c r="W11" s="96" t="str">
        <f t="shared" si="1"/>
        <v>no</v>
      </c>
      <c r="X11" s="96">
        <f t="shared" si="1"/>
      </c>
      <c r="Y11" s="96" t="str">
        <f t="shared" si="1"/>
        <v>no</v>
      </c>
      <c r="Z11" s="96" t="str">
        <f t="shared" si="1"/>
        <v>no</v>
      </c>
      <c r="AA11" s="96" t="str">
        <f t="shared" si="1"/>
        <v>no</v>
      </c>
      <c r="AB11" s="96" t="str">
        <f t="shared" si="1"/>
        <v>no</v>
      </c>
      <c r="AC11" s="96" t="str">
        <f t="shared" si="1"/>
        <v>no</v>
      </c>
      <c r="AD11" s="50"/>
      <c r="AE11" s="20"/>
    </row>
    <row r="12" spans="1:31" ht="16.5" customHeight="1">
      <c r="A12" s="2"/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50"/>
      <c r="AE12" s="20"/>
    </row>
    <row r="13" spans="1:31" s="105" customFormat="1" ht="16.5" customHeight="1">
      <c r="A13" s="65" t="s">
        <v>237</v>
      </c>
      <c r="B13" s="46"/>
      <c r="C13" s="103">
        <f aca="true" t="shared" si="2" ref="C13:C64">SUM(D13:E13)</f>
        <v>1713</v>
      </c>
      <c r="D13" s="104">
        <f>SUM(D15:D31)</f>
        <v>1057</v>
      </c>
      <c r="E13" s="104">
        <f>SUM(E15:E31)</f>
        <v>656</v>
      </c>
      <c r="F13" s="104">
        <f aca="true" t="shared" si="3" ref="F13:F64">SUM(G13:H13)</f>
        <v>1707</v>
      </c>
      <c r="G13" s="104">
        <f>SUM(G15:G31)</f>
        <v>1053</v>
      </c>
      <c r="H13" s="104">
        <f>SUM(H15:H31)</f>
        <v>654</v>
      </c>
      <c r="I13" s="104">
        <f aca="true" t="shared" si="4" ref="I13:I64">SUM(J13:K13)</f>
        <v>523</v>
      </c>
      <c r="J13" s="104">
        <f>SUM(J15:J31)</f>
        <v>310</v>
      </c>
      <c r="K13" s="104">
        <f>SUM(K15:K31)</f>
        <v>213</v>
      </c>
      <c r="L13" s="104">
        <f aca="true" t="shared" si="5" ref="L13:L64">SUM(M13:N13)</f>
        <v>476</v>
      </c>
      <c r="M13" s="104">
        <f>SUM(M15:M31)</f>
        <v>262</v>
      </c>
      <c r="N13" s="104">
        <f>SUM(N15:N31)</f>
        <v>214</v>
      </c>
      <c r="O13" s="104">
        <f>SUM(P13:Q13)</f>
        <v>415</v>
      </c>
      <c r="P13" s="104">
        <f>SUM(P15:P31)</f>
        <v>277</v>
      </c>
      <c r="Q13" s="104">
        <f>SUM(Q15:Q31)</f>
        <v>138</v>
      </c>
      <c r="R13" s="104">
        <f aca="true" t="shared" si="6" ref="R13:R64">SUM(S13:T13)</f>
        <v>293</v>
      </c>
      <c r="S13" s="104">
        <f>SUM(S15:S31)</f>
        <v>204</v>
      </c>
      <c r="T13" s="104">
        <f>SUM(T15:T31)</f>
        <v>89</v>
      </c>
      <c r="U13" s="104">
        <f aca="true" t="shared" si="7" ref="U13:U64">SUM(V13:W13)</f>
        <v>6</v>
      </c>
      <c r="V13" s="104">
        <f>SUM(V15:V31)</f>
        <v>4</v>
      </c>
      <c r="W13" s="104">
        <f aca="true" t="shared" si="8" ref="W13:AC13">SUM(W15:W31)</f>
        <v>2</v>
      </c>
      <c r="X13" s="104">
        <f t="shared" si="8"/>
        <v>0</v>
      </c>
      <c r="Y13" s="104">
        <f t="shared" si="8"/>
        <v>880</v>
      </c>
      <c r="Z13" s="104">
        <f t="shared" si="8"/>
        <v>423</v>
      </c>
      <c r="AA13" s="104">
        <f t="shared" si="8"/>
        <v>257</v>
      </c>
      <c r="AB13" s="104">
        <f t="shared" si="8"/>
        <v>302</v>
      </c>
      <c r="AC13" s="104">
        <f t="shared" si="8"/>
        <v>209</v>
      </c>
      <c r="AD13" s="119" t="s">
        <v>237</v>
      </c>
      <c r="AE13" s="120"/>
    </row>
    <row r="14" spans="1:31" s="105" customFormat="1" ht="16.5" customHeight="1">
      <c r="A14" s="55"/>
      <c r="B14" s="106" t="s">
        <v>238</v>
      </c>
      <c r="C14" s="103">
        <f t="shared" si="2"/>
        <v>531</v>
      </c>
      <c r="D14" s="104">
        <f>SUM(D15:D19)</f>
        <v>402</v>
      </c>
      <c r="E14" s="104">
        <f>SUM(E15:E19)</f>
        <v>129</v>
      </c>
      <c r="F14" s="104">
        <f t="shared" si="3"/>
        <v>525</v>
      </c>
      <c r="G14" s="104">
        <f>SUM(G15:G19)</f>
        <v>398</v>
      </c>
      <c r="H14" s="104">
        <f>SUM(H15:H19)</f>
        <v>127</v>
      </c>
      <c r="I14" s="104">
        <f t="shared" si="4"/>
        <v>149</v>
      </c>
      <c r="J14" s="104">
        <f>SUM(J15:J19)</f>
        <v>110</v>
      </c>
      <c r="K14" s="104">
        <f>SUM(K15:K19)</f>
        <v>39</v>
      </c>
      <c r="L14" s="104">
        <f t="shared" si="5"/>
        <v>125</v>
      </c>
      <c r="M14" s="104">
        <f>SUM(M15:M19)</f>
        <v>93</v>
      </c>
      <c r="N14" s="104">
        <f>SUM(N15:N19)</f>
        <v>32</v>
      </c>
      <c r="O14" s="104">
        <f aca="true" t="shared" si="9" ref="O14:O64">SUM(P14:Q14)</f>
        <v>143</v>
      </c>
      <c r="P14" s="104">
        <f>SUM(P15:P19)</f>
        <v>110</v>
      </c>
      <c r="Q14" s="104">
        <f>SUM(Q15:Q19)</f>
        <v>33</v>
      </c>
      <c r="R14" s="104">
        <f t="shared" si="6"/>
        <v>108</v>
      </c>
      <c r="S14" s="104">
        <f>SUM(S15:S19)</f>
        <v>85</v>
      </c>
      <c r="T14" s="104">
        <f>SUM(T15:T19)</f>
        <v>23</v>
      </c>
      <c r="U14" s="104">
        <f t="shared" si="7"/>
        <v>6</v>
      </c>
      <c r="V14" s="104">
        <f aca="true" t="shared" si="10" ref="V14:AC14">SUM(V15:V19)</f>
        <v>4</v>
      </c>
      <c r="W14" s="104">
        <f t="shared" si="10"/>
        <v>2</v>
      </c>
      <c r="X14" s="104">
        <f t="shared" si="10"/>
        <v>0</v>
      </c>
      <c r="Y14" s="104">
        <f t="shared" si="10"/>
        <v>320</v>
      </c>
      <c r="Z14" s="104">
        <f t="shared" si="10"/>
        <v>162</v>
      </c>
      <c r="AA14" s="104">
        <f t="shared" si="10"/>
        <v>51</v>
      </c>
      <c r="AB14" s="104">
        <f t="shared" si="10"/>
        <v>108</v>
      </c>
      <c r="AC14" s="104">
        <f t="shared" si="10"/>
        <v>39</v>
      </c>
      <c r="AD14" s="54" t="s">
        <v>238</v>
      </c>
      <c r="AE14" s="55"/>
    </row>
    <row r="15" spans="1:31" ht="16.5" customHeight="1">
      <c r="A15" s="61"/>
      <c r="B15" s="107" t="s">
        <v>19</v>
      </c>
      <c r="C15" s="108">
        <f t="shared" si="2"/>
        <v>107</v>
      </c>
      <c r="D15" s="99">
        <f>G15+V15</f>
        <v>104</v>
      </c>
      <c r="E15" s="99">
        <f>H15+W15</f>
        <v>3</v>
      </c>
      <c r="F15" s="109">
        <f t="shared" si="3"/>
        <v>107</v>
      </c>
      <c r="G15" s="100">
        <f aca="true" t="shared" si="11" ref="G15:H30">J15+M15+P15+S15</f>
        <v>104</v>
      </c>
      <c r="H15" s="100">
        <f t="shared" si="11"/>
        <v>3</v>
      </c>
      <c r="I15" s="109">
        <f t="shared" si="4"/>
        <v>22</v>
      </c>
      <c r="J15" s="100">
        <v>21</v>
      </c>
      <c r="K15" s="100">
        <v>1</v>
      </c>
      <c r="L15" s="109">
        <f t="shared" si="5"/>
        <v>27</v>
      </c>
      <c r="M15" s="100">
        <v>26</v>
      </c>
      <c r="N15" s="100">
        <v>1</v>
      </c>
      <c r="O15" s="109">
        <f t="shared" si="9"/>
        <v>32</v>
      </c>
      <c r="P15" s="100">
        <v>32</v>
      </c>
      <c r="Q15" s="100">
        <v>0</v>
      </c>
      <c r="R15" s="109">
        <f t="shared" si="6"/>
        <v>26</v>
      </c>
      <c r="S15" s="100">
        <v>25</v>
      </c>
      <c r="T15" s="100">
        <v>1</v>
      </c>
      <c r="U15" s="109">
        <f t="shared" si="7"/>
        <v>0</v>
      </c>
      <c r="V15" s="109">
        <v>0</v>
      </c>
      <c r="W15" s="100">
        <v>0</v>
      </c>
      <c r="X15" s="100">
        <v>0</v>
      </c>
      <c r="Y15" s="100">
        <v>80</v>
      </c>
      <c r="Z15" s="100">
        <v>27</v>
      </c>
      <c r="AA15" s="100">
        <v>1</v>
      </c>
      <c r="AB15" s="100">
        <v>20</v>
      </c>
      <c r="AC15" s="100">
        <v>1</v>
      </c>
      <c r="AD15" s="32" t="s">
        <v>19</v>
      </c>
      <c r="AE15" s="20"/>
    </row>
    <row r="16" spans="1:31" ht="16.5" customHeight="1">
      <c r="A16" s="61"/>
      <c r="B16" s="107" t="s">
        <v>20</v>
      </c>
      <c r="C16" s="108">
        <f t="shared" si="2"/>
        <v>424</v>
      </c>
      <c r="D16" s="99">
        <f aca="true" t="shared" si="12" ref="D16:E30">G16+V16</f>
        <v>298</v>
      </c>
      <c r="E16" s="99">
        <f t="shared" si="12"/>
        <v>126</v>
      </c>
      <c r="F16" s="109">
        <f t="shared" si="3"/>
        <v>418</v>
      </c>
      <c r="G16" s="100">
        <f t="shared" si="11"/>
        <v>294</v>
      </c>
      <c r="H16" s="100">
        <f t="shared" si="11"/>
        <v>124</v>
      </c>
      <c r="I16" s="109">
        <f t="shared" si="4"/>
        <v>127</v>
      </c>
      <c r="J16" s="100">
        <v>89</v>
      </c>
      <c r="K16" s="100">
        <v>38</v>
      </c>
      <c r="L16" s="109">
        <f t="shared" si="5"/>
        <v>98</v>
      </c>
      <c r="M16" s="100">
        <v>67</v>
      </c>
      <c r="N16" s="100">
        <v>31</v>
      </c>
      <c r="O16" s="109">
        <f t="shared" si="9"/>
        <v>111</v>
      </c>
      <c r="P16" s="100">
        <v>78</v>
      </c>
      <c r="Q16" s="100">
        <v>33</v>
      </c>
      <c r="R16" s="109">
        <f t="shared" si="6"/>
        <v>82</v>
      </c>
      <c r="S16" s="100">
        <v>60</v>
      </c>
      <c r="T16" s="100">
        <v>22</v>
      </c>
      <c r="U16" s="109">
        <f t="shared" si="7"/>
        <v>6</v>
      </c>
      <c r="V16" s="109">
        <v>4</v>
      </c>
      <c r="W16" s="100">
        <v>2</v>
      </c>
      <c r="X16" s="100">
        <v>0</v>
      </c>
      <c r="Y16" s="100">
        <v>240</v>
      </c>
      <c r="Z16" s="100">
        <v>135</v>
      </c>
      <c r="AA16" s="100">
        <v>50</v>
      </c>
      <c r="AB16" s="100">
        <v>88</v>
      </c>
      <c r="AC16" s="100">
        <v>38</v>
      </c>
      <c r="AD16" s="32" t="s">
        <v>20</v>
      </c>
      <c r="AE16" s="20"/>
    </row>
    <row r="17" spans="1:31" ht="16.5" customHeight="1">
      <c r="A17" s="61"/>
      <c r="B17" s="107" t="s">
        <v>21</v>
      </c>
      <c r="C17" s="108">
        <f t="shared" si="2"/>
        <v>0</v>
      </c>
      <c r="D17" s="99">
        <f t="shared" si="12"/>
        <v>0</v>
      </c>
      <c r="E17" s="99">
        <f t="shared" si="12"/>
        <v>0</v>
      </c>
      <c r="F17" s="109">
        <f t="shared" si="3"/>
        <v>0</v>
      </c>
      <c r="G17" s="100">
        <f t="shared" si="11"/>
        <v>0</v>
      </c>
      <c r="H17" s="100">
        <f t="shared" si="11"/>
        <v>0</v>
      </c>
      <c r="I17" s="109">
        <f t="shared" si="4"/>
        <v>0</v>
      </c>
      <c r="J17" s="100">
        <v>0</v>
      </c>
      <c r="K17" s="100">
        <v>0</v>
      </c>
      <c r="L17" s="109">
        <f t="shared" si="5"/>
        <v>0</v>
      </c>
      <c r="M17" s="100">
        <v>0</v>
      </c>
      <c r="N17" s="100">
        <v>0</v>
      </c>
      <c r="O17" s="109">
        <f t="shared" si="9"/>
        <v>0</v>
      </c>
      <c r="P17" s="100">
        <v>0</v>
      </c>
      <c r="Q17" s="100">
        <v>0</v>
      </c>
      <c r="R17" s="109">
        <f t="shared" si="6"/>
        <v>0</v>
      </c>
      <c r="S17" s="100">
        <v>0</v>
      </c>
      <c r="T17" s="100">
        <v>0</v>
      </c>
      <c r="U17" s="109">
        <f t="shared" si="7"/>
        <v>0</v>
      </c>
      <c r="V17" s="109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32" t="s">
        <v>21</v>
      </c>
      <c r="AE17" s="20"/>
    </row>
    <row r="18" spans="1:31" ht="16.5" customHeight="1">
      <c r="A18" s="61"/>
      <c r="B18" s="107" t="s">
        <v>22</v>
      </c>
      <c r="C18" s="108">
        <f t="shared" si="2"/>
        <v>0</v>
      </c>
      <c r="D18" s="99">
        <f t="shared" si="12"/>
        <v>0</v>
      </c>
      <c r="E18" s="99">
        <f t="shared" si="12"/>
        <v>0</v>
      </c>
      <c r="F18" s="109">
        <f t="shared" si="3"/>
        <v>0</v>
      </c>
      <c r="G18" s="100">
        <f t="shared" si="11"/>
        <v>0</v>
      </c>
      <c r="H18" s="100">
        <f t="shared" si="11"/>
        <v>0</v>
      </c>
      <c r="I18" s="109">
        <f t="shared" si="4"/>
        <v>0</v>
      </c>
      <c r="J18" s="100">
        <v>0</v>
      </c>
      <c r="K18" s="100">
        <v>0</v>
      </c>
      <c r="L18" s="109">
        <f t="shared" si="5"/>
        <v>0</v>
      </c>
      <c r="M18" s="100">
        <v>0</v>
      </c>
      <c r="N18" s="100">
        <v>0</v>
      </c>
      <c r="O18" s="109">
        <f t="shared" si="9"/>
        <v>0</v>
      </c>
      <c r="P18" s="100">
        <v>0</v>
      </c>
      <c r="Q18" s="100">
        <v>0</v>
      </c>
      <c r="R18" s="109">
        <f t="shared" si="6"/>
        <v>0</v>
      </c>
      <c r="S18" s="100">
        <v>0</v>
      </c>
      <c r="T18" s="100">
        <v>0</v>
      </c>
      <c r="U18" s="109">
        <f t="shared" si="7"/>
        <v>0</v>
      </c>
      <c r="V18" s="109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32" t="s">
        <v>22</v>
      </c>
      <c r="AE18" s="20"/>
    </row>
    <row r="19" spans="1:31" ht="16.5" customHeight="1">
      <c r="A19" s="61"/>
      <c r="B19" s="107" t="s">
        <v>23</v>
      </c>
      <c r="C19" s="108">
        <f t="shared" si="2"/>
        <v>0</v>
      </c>
      <c r="D19" s="99">
        <f t="shared" si="12"/>
        <v>0</v>
      </c>
      <c r="E19" s="99">
        <f t="shared" si="12"/>
        <v>0</v>
      </c>
      <c r="F19" s="109">
        <f t="shared" si="3"/>
        <v>0</v>
      </c>
      <c r="G19" s="100">
        <f t="shared" si="11"/>
        <v>0</v>
      </c>
      <c r="H19" s="100">
        <f t="shared" si="11"/>
        <v>0</v>
      </c>
      <c r="I19" s="109">
        <f t="shared" si="4"/>
        <v>0</v>
      </c>
      <c r="J19" s="100">
        <v>0</v>
      </c>
      <c r="K19" s="100">
        <v>0</v>
      </c>
      <c r="L19" s="109">
        <f t="shared" si="5"/>
        <v>0</v>
      </c>
      <c r="M19" s="100">
        <v>0</v>
      </c>
      <c r="N19" s="100">
        <v>0</v>
      </c>
      <c r="O19" s="109">
        <f t="shared" si="9"/>
        <v>0</v>
      </c>
      <c r="P19" s="100">
        <v>0</v>
      </c>
      <c r="Q19" s="100">
        <v>0</v>
      </c>
      <c r="R19" s="109">
        <f t="shared" si="6"/>
        <v>0</v>
      </c>
      <c r="S19" s="100">
        <v>0</v>
      </c>
      <c r="T19" s="100">
        <v>0</v>
      </c>
      <c r="U19" s="109">
        <f t="shared" si="7"/>
        <v>0</v>
      </c>
      <c r="V19" s="109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0">
        <v>0</v>
      </c>
      <c r="AD19" s="32" t="s">
        <v>23</v>
      </c>
      <c r="AE19" s="20"/>
    </row>
    <row r="20" spans="1:31" ht="16.5" customHeight="1">
      <c r="A20" s="61"/>
      <c r="B20" s="63" t="s">
        <v>24</v>
      </c>
      <c r="C20" s="108">
        <f t="shared" si="2"/>
        <v>83</v>
      </c>
      <c r="D20" s="99">
        <f t="shared" si="12"/>
        <v>50</v>
      </c>
      <c r="E20" s="99">
        <f t="shared" si="12"/>
        <v>33</v>
      </c>
      <c r="F20" s="109">
        <f t="shared" si="3"/>
        <v>83</v>
      </c>
      <c r="G20" s="100">
        <f t="shared" si="11"/>
        <v>50</v>
      </c>
      <c r="H20" s="100">
        <f t="shared" si="11"/>
        <v>33</v>
      </c>
      <c r="I20" s="109">
        <f t="shared" si="4"/>
        <v>9</v>
      </c>
      <c r="J20" s="100">
        <v>7</v>
      </c>
      <c r="K20" s="100">
        <v>2</v>
      </c>
      <c r="L20" s="109">
        <f t="shared" si="5"/>
        <v>9</v>
      </c>
      <c r="M20" s="100">
        <v>7</v>
      </c>
      <c r="N20" s="100">
        <v>2</v>
      </c>
      <c r="O20" s="109">
        <f t="shared" si="9"/>
        <v>28</v>
      </c>
      <c r="P20" s="100">
        <v>18</v>
      </c>
      <c r="Q20" s="100">
        <v>10</v>
      </c>
      <c r="R20" s="109">
        <f t="shared" si="6"/>
        <v>37</v>
      </c>
      <c r="S20" s="100">
        <v>18</v>
      </c>
      <c r="T20" s="100">
        <v>19</v>
      </c>
      <c r="U20" s="109">
        <f t="shared" si="7"/>
        <v>0</v>
      </c>
      <c r="V20" s="109">
        <v>0</v>
      </c>
      <c r="W20" s="100">
        <v>0</v>
      </c>
      <c r="X20" s="100">
        <v>0</v>
      </c>
      <c r="Y20" s="100">
        <v>40</v>
      </c>
      <c r="Z20" s="100">
        <v>9</v>
      </c>
      <c r="AA20" s="100">
        <v>6</v>
      </c>
      <c r="AB20" s="100">
        <v>7</v>
      </c>
      <c r="AC20" s="100">
        <v>2</v>
      </c>
      <c r="AD20" s="59" t="s">
        <v>24</v>
      </c>
      <c r="AE20" s="20"/>
    </row>
    <row r="21" spans="1:31" ht="16.5" customHeight="1">
      <c r="A21" s="61"/>
      <c r="B21" s="63" t="s">
        <v>165</v>
      </c>
      <c r="C21" s="108">
        <f t="shared" si="2"/>
        <v>0</v>
      </c>
      <c r="D21" s="99">
        <f t="shared" si="12"/>
        <v>0</v>
      </c>
      <c r="E21" s="99">
        <f t="shared" si="12"/>
        <v>0</v>
      </c>
      <c r="F21" s="109">
        <f t="shared" si="3"/>
        <v>0</v>
      </c>
      <c r="G21" s="100">
        <f t="shared" si="11"/>
        <v>0</v>
      </c>
      <c r="H21" s="100">
        <f t="shared" si="11"/>
        <v>0</v>
      </c>
      <c r="I21" s="109">
        <f t="shared" si="4"/>
        <v>0</v>
      </c>
      <c r="J21" s="100">
        <v>0</v>
      </c>
      <c r="K21" s="100">
        <v>0</v>
      </c>
      <c r="L21" s="109">
        <f t="shared" si="5"/>
        <v>0</v>
      </c>
      <c r="M21" s="100">
        <v>0</v>
      </c>
      <c r="N21" s="100">
        <v>0</v>
      </c>
      <c r="O21" s="109">
        <f t="shared" si="9"/>
        <v>0</v>
      </c>
      <c r="P21" s="100">
        <v>0</v>
      </c>
      <c r="Q21" s="100">
        <v>0</v>
      </c>
      <c r="R21" s="109">
        <f t="shared" si="6"/>
        <v>0</v>
      </c>
      <c r="S21" s="100">
        <v>0</v>
      </c>
      <c r="T21" s="100">
        <v>0</v>
      </c>
      <c r="U21" s="109">
        <f t="shared" si="7"/>
        <v>0</v>
      </c>
      <c r="V21" s="109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59" t="s">
        <v>165</v>
      </c>
      <c r="AE21" s="20"/>
    </row>
    <row r="22" spans="1:31" ht="16.5" customHeight="1">
      <c r="A22" s="61"/>
      <c r="B22" s="63" t="s">
        <v>25</v>
      </c>
      <c r="C22" s="108">
        <f t="shared" si="2"/>
        <v>46</v>
      </c>
      <c r="D22" s="99">
        <f t="shared" si="12"/>
        <v>31</v>
      </c>
      <c r="E22" s="99">
        <f t="shared" si="12"/>
        <v>15</v>
      </c>
      <c r="F22" s="109">
        <f t="shared" si="3"/>
        <v>46</v>
      </c>
      <c r="G22" s="100">
        <f t="shared" si="11"/>
        <v>31</v>
      </c>
      <c r="H22" s="100">
        <f t="shared" si="11"/>
        <v>15</v>
      </c>
      <c r="I22" s="109">
        <f t="shared" si="4"/>
        <v>10</v>
      </c>
      <c r="J22" s="100">
        <v>6</v>
      </c>
      <c r="K22" s="100">
        <v>4</v>
      </c>
      <c r="L22" s="109">
        <f t="shared" si="5"/>
        <v>11</v>
      </c>
      <c r="M22" s="100">
        <v>7</v>
      </c>
      <c r="N22" s="100">
        <v>4</v>
      </c>
      <c r="O22" s="109">
        <f t="shared" si="9"/>
        <v>15</v>
      </c>
      <c r="P22" s="100">
        <v>9</v>
      </c>
      <c r="Q22" s="100">
        <v>6</v>
      </c>
      <c r="R22" s="109">
        <f t="shared" si="6"/>
        <v>10</v>
      </c>
      <c r="S22" s="100">
        <v>9</v>
      </c>
      <c r="T22" s="100">
        <v>1</v>
      </c>
      <c r="U22" s="109">
        <f t="shared" si="7"/>
        <v>0</v>
      </c>
      <c r="V22" s="109">
        <v>0</v>
      </c>
      <c r="W22" s="100">
        <v>0</v>
      </c>
      <c r="X22" s="100">
        <v>0</v>
      </c>
      <c r="Y22" s="100">
        <v>40</v>
      </c>
      <c r="Z22" s="100">
        <v>5</v>
      </c>
      <c r="AA22" s="100">
        <v>5</v>
      </c>
      <c r="AB22" s="100">
        <v>5</v>
      </c>
      <c r="AC22" s="100">
        <v>4</v>
      </c>
      <c r="AD22" s="59" t="s">
        <v>25</v>
      </c>
      <c r="AE22" s="20"/>
    </row>
    <row r="23" spans="1:31" ht="16.5" customHeight="1">
      <c r="A23" s="61"/>
      <c r="B23" s="63" t="s">
        <v>26</v>
      </c>
      <c r="C23" s="108">
        <f t="shared" si="2"/>
        <v>50</v>
      </c>
      <c r="D23" s="99">
        <f t="shared" si="12"/>
        <v>37</v>
      </c>
      <c r="E23" s="99">
        <f t="shared" si="12"/>
        <v>13</v>
      </c>
      <c r="F23" s="109">
        <f t="shared" si="3"/>
        <v>50</v>
      </c>
      <c r="G23" s="100">
        <f t="shared" si="11"/>
        <v>37</v>
      </c>
      <c r="H23" s="100">
        <f t="shared" si="11"/>
        <v>13</v>
      </c>
      <c r="I23" s="109">
        <f t="shared" si="4"/>
        <v>12</v>
      </c>
      <c r="J23" s="100">
        <v>8</v>
      </c>
      <c r="K23" s="100">
        <v>4</v>
      </c>
      <c r="L23" s="109">
        <f t="shared" si="5"/>
        <v>14</v>
      </c>
      <c r="M23" s="100">
        <v>7</v>
      </c>
      <c r="N23" s="100">
        <v>7</v>
      </c>
      <c r="O23" s="109">
        <f t="shared" si="9"/>
        <v>13</v>
      </c>
      <c r="P23" s="100">
        <v>12</v>
      </c>
      <c r="Q23" s="100">
        <v>1</v>
      </c>
      <c r="R23" s="109">
        <f t="shared" si="6"/>
        <v>11</v>
      </c>
      <c r="S23" s="100">
        <v>10</v>
      </c>
      <c r="T23" s="100">
        <v>1</v>
      </c>
      <c r="U23" s="109">
        <f t="shared" si="7"/>
        <v>0</v>
      </c>
      <c r="V23" s="109">
        <v>0</v>
      </c>
      <c r="W23" s="100">
        <v>0</v>
      </c>
      <c r="X23" s="100">
        <v>0</v>
      </c>
      <c r="Y23" s="100">
        <v>40</v>
      </c>
      <c r="Z23" s="100">
        <v>8</v>
      </c>
      <c r="AA23" s="100">
        <v>4</v>
      </c>
      <c r="AB23" s="100">
        <v>7</v>
      </c>
      <c r="AC23" s="100">
        <v>4</v>
      </c>
      <c r="AD23" s="59" t="s">
        <v>26</v>
      </c>
      <c r="AE23" s="20"/>
    </row>
    <row r="24" spans="1:31" ht="16.5" customHeight="1">
      <c r="A24" s="61"/>
      <c r="B24" s="63" t="s">
        <v>27</v>
      </c>
      <c r="C24" s="108">
        <f t="shared" si="2"/>
        <v>0</v>
      </c>
      <c r="D24" s="99">
        <f t="shared" si="12"/>
        <v>0</v>
      </c>
      <c r="E24" s="99">
        <f t="shared" si="12"/>
        <v>0</v>
      </c>
      <c r="F24" s="109">
        <f t="shared" si="3"/>
        <v>0</v>
      </c>
      <c r="G24" s="100">
        <f t="shared" si="11"/>
        <v>0</v>
      </c>
      <c r="H24" s="100">
        <f t="shared" si="11"/>
        <v>0</v>
      </c>
      <c r="I24" s="109">
        <f t="shared" si="4"/>
        <v>0</v>
      </c>
      <c r="J24" s="100">
        <v>0</v>
      </c>
      <c r="K24" s="100">
        <v>0</v>
      </c>
      <c r="L24" s="109">
        <f t="shared" si="5"/>
        <v>0</v>
      </c>
      <c r="M24" s="100">
        <v>0</v>
      </c>
      <c r="N24" s="100">
        <v>0</v>
      </c>
      <c r="O24" s="109">
        <f t="shared" si="9"/>
        <v>0</v>
      </c>
      <c r="P24" s="100">
        <v>0</v>
      </c>
      <c r="Q24" s="100">
        <v>0</v>
      </c>
      <c r="R24" s="109">
        <f t="shared" si="6"/>
        <v>0</v>
      </c>
      <c r="S24" s="100">
        <v>0</v>
      </c>
      <c r="T24" s="100">
        <v>0</v>
      </c>
      <c r="U24" s="109">
        <f t="shared" si="7"/>
        <v>0</v>
      </c>
      <c r="V24" s="109">
        <v>0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0">
        <v>0</v>
      </c>
      <c r="AD24" s="59" t="s">
        <v>27</v>
      </c>
      <c r="AE24" s="20"/>
    </row>
    <row r="25" spans="1:31" ht="16.5" customHeight="1">
      <c r="A25" s="61"/>
      <c r="B25" s="63" t="s">
        <v>28</v>
      </c>
      <c r="C25" s="108">
        <f t="shared" si="2"/>
        <v>0</v>
      </c>
      <c r="D25" s="99">
        <f t="shared" si="12"/>
        <v>0</v>
      </c>
      <c r="E25" s="99">
        <f t="shared" si="12"/>
        <v>0</v>
      </c>
      <c r="F25" s="109">
        <f t="shared" si="3"/>
        <v>0</v>
      </c>
      <c r="G25" s="100">
        <f t="shared" si="11"/>
        <v>0</v>
      </c>
      <c r="H25" s="100">
        <f t="shared" si="11"/>
        <v>0</v>
      </c>
      <c r="I25" s="109">
        <f t="shared" si="4"/>
        <v>0</v>
      </c>
      <c r="J25" s="100">
        <v>0</v>
      </c>
      <c r="K25" s="100">
        <v>0</v>
      </c>
      <c r="L25" s="109">
        <f t="shared" si="5"/>
        <v>0</v>
      </c>
      <c r="M25" s="100">
        <v>0</v>
      </c>
      <c r="N25" s="100">
        <v>0</v>
      </c>
      <c r="O25" s="109">
        <f t="shared" si="9"/>
        <v>0</v>
      </c>
      <c r="P25" s="100">
        <v>0</v>
      </c>
      <c r="Q25" s="100">
        <v>0</v>
      </c>
      <c r="R25" s="109">
        <f t="shared" si="6"/>
        <v>0</v>
      </c>
      <c r="S25" s="100">
        <v>0</v>
      </c>
      <c r="T25" s="100">
        <v>0</v>
      </c>
      <c r="U25" s="109">
        <f t="shared" si="7"/>
        <v>0</v>
      </c>
      <c r="V25" s="109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0</v>
      </c>
      <c r="AD25" s="59" t="s">
        <v>28</v>
      </c>
      <c r="AE25" s="20"/>
    </row>
    <row r="26" spans="1:31" ht="16.5" customHeight="1">
      <c r="A26" s="61"/>
      <c r="B26" s="63" t="s">
        <v>29</v>
      </c>
      <c r="C26" s="108">
        <f t="shared" si="2"/>
        <v>520</v>
      </c>
      <c r="D26" s="99">
        <f t="shared" si="12"/>
        <v>272</v>
      </c>
      <c r="E26" s="99">
        <f t="shared" si="12"/>
        <v>248</v>
      </c>
      <c r="F26" s="109">
        <f t="shared" si="3"/>
        <v>520</v>
      </c>
      <c r="G26" s="100">
        <f t="shared" si="11"/>
        <v>272</v>
      </c>
      <c r="H26" s="100">
        <f t="shared" si="11"/>
        <v>248</v>
      </c>
      <c r="I26" s="109">
        <f t="shared" si="4"/>
        <v>149</v>
      </c>
      <c r="J26" s="100">
        <v>79</v>
      </c>
      <c r="K26" s="100">
        <v>70</v>
      </c>
      <c r="L26" s="109">
        <f t="shared" si="5"/>
        <v>154</v>
      </c>
      <c r="M26" s="100">
        <v>73</v>
      </c>
      <c r="N26" s="100">
        <v>81</v>
      </c>
      <c r="O26" s="109">
        <f t="shared" si="9"/>
        <v>153</v>
      </c>
      <c r="P26" s="100">
        <v>84</v>
      </c>
      <c r="Q26" s="100">
        <v>69</v>
      </c>
      <c r="R26" s="109">
        <f t="shared" si="6"/>
        <v>64</v>
      </c>
      <c r="S26" s="100">
        <v>36</v>
      </c>
      <c r="T26" s="100">
        <v>28</v>
      </c>
      <c r="U26" s="109">
        <f t="shared" si="7"/>
        <v>0</v>
      </c>
      <c r="V26" s="109">
        <v>0</v>
      </c>
      <c r="W26" s="100">
        <v>0</v>
      </c>
      <c r="X26" s="100">
        <v>0</v>
      </c>
      <c r="Y26" s="100">
        <v>160</v>
      </c>
      <c r="Z26" s="100">
        <v>110</v>
      </c>
      <c r="AA26" s="100">
        <v>89</v>
      </c>
      <c r="AB26" s="100">
        <v>79</v>
      </c>
      <c r="AC26" s="100">
        <v>69</v>
      </c>
      <c r="AD26" s="59" t="s">
        <v>29</v>
      </c>
      <c r="AE26" s="20"/>
    </row>
    <row r="27" spans="1:31" ht="16.5" customHeight="1">
      <c r="A27" s="61"/>
      <c r="B27" s="63" t="s">
        <v>30</v>
      </c>
      <c r="C27" s="108">
        <f t="shared" si="2"/>
        <v>75</v>
      </c>
      <c r="D27" s="99">
        <f t="shared" si="12"/>
        <v>45</v>
      </c>
      <c r="E27" s="99">
        <f t="shared" si="12"/>
        <v>30</v>
      </c>
      <c r="F27" s="109">
        <f t="shared" si="3"/>
        <v>75</v>
      </c>
      <c r="G27" s="100">
        <f t="shared" si="11"/>
        <v>45</v>
      </c>
      <c r="H27" s="100">
        <f t="shared" si="11"/>
        <v>30</v>
      </c>
      <c r="I27" s="109">
        <f t="shared" si="4"/>
        <v>22</v>
      </c>
      <c r="J27" s="100">
        <v>10</v>
      </c>
      <c r="K27" s="100">
        <v>12</v>
      </c>
      <c r="L27" s="109">
        <f t="shared" si="5"/>
        <v>21</v>
      </c>
      <c r="M27" s="100">
        <v>12</v>
      </c>
      <c r="N27" s="100">
        <v>9</v>
      </c>
      <c r="O27" s="109">
        <f t="shared" si="9"/>
        <v>11</v>
      </c>
      <c r="P27" s="100">
        <v>9</v>
      </c>
      <c r="Q27" s="100">
        <v>2</v>
      </c>
      <c r="R27" s="109">
        <f t="shared" si="6"/>
        <v>21</v>
      </c>
      <c r="S27" s="100">
        <v>14</v>
      </c>
      <c r="T27" s="100">
        <v>7</v>
      </c>
      <c r="U27" s="109">
        <f t="shared" si="7"/>
        <v>0</v>
      </c>
      <c r="V27" s="109">
        <v>0</v>
      </c>
      <c r="W27" s="100">
        <v>0</v>
      </c>
      <c r="X27" s="100">
        <v>0</v>
      </c>
      <c r="Y27" s="100">
        <v>40</v>
      </c>
      <c r="Z27" s="100">
        <v>17</v>
      </c>
      <c r="AA27" s="100">
        <v>16</v>
      </c>
      <c r="AB27" s="100">
        <v>8</v>
      </c>
      <c r="AC27" s="100">
        <v>11</v>
      </c>
      <c r="AD27" s="59" t="s">
        <v>30</v>
      </c>
      <c r="AE27" s="20"/>
    </row>
    <row r="28" spans="1:31" ht="16.5" customHeight="1">
      <c r="A28" s="61"/>
      <c r="B28" s="58" t="s">
        <v>60</v>
      </c>
      <c r="C28" s="108">
        <f t="shared" si="2"/>
        <v>69</v>
      </c>
      <c r="D28" s="99">
        <f t="shared" si="12"/>
        <v>47</v>
      </c>
      <c r="E28" s="99">
        <f t="shared" si="12"/>
        <v>22</v>
      </c>
      <c r="F28" s="109">
        <f t="shared" si="3"/>
        <v>69</v>
      </c>
      <c r="G28" s="100">
        <f t="shared" si="11"/>
        <v>47</v>
      </c>
      <c r="H28" s="100">
        <f t="shared" si="11"/>
        <v>22</v>
      </c>
      <c r="I28" s="109">
        <f t="shared" si="4"/>
        <v>19</v>
      </c>
      <c r="J28" s="100">
        <v>10</v>
      </c>
      <c r="K28" s="100">
        <v>9</v>
      </c>
      <c r="L28" s="109">
        <f t="shared" si="5"/>
        <v>18</v>
      </c>
      <c r="M28" s="100">
        <v>13</v>
      </c>
      <c r="N28" s="100">
        <v>5</v>
      </c>
      <c r="O28" s="109">
        <f t="shared" si="9"/>
        <v>20</v>
      </c>
      <c r="P28" s="100">
        <v>14</v>
      </c>
      <c r="Q28" s="100">
        <v>6</v>
      </c>
      <c r="R28" s="109">
        <f t="shared" si="6"/>
        <v>12</v>
      </c>
      <c r="S28" s="100">
        <v>10</v>
      </c>
      <c r="T28" s="100">
        <v>2</v>
      </c>
      <c r="U28" s="109">
        <f t="shared" si="7"/>
        <v>0</v>
      </c>
      <c r="V28" s="109">
        <v>0</v>
      </c>
      <c r="W28" s="100">
        <v>0</v>
      </c>
      <c r="X28" s="100">
        <v>0</v>
      </c>
      <c r="Y28" s="100">
        <v>40</v>
      </c>
      <c r="Z28" s="100">
        <v>13</v>
      </c>
      <c r="AA28" s="100">
        <v>8</v>
      </c>
      <c r="AB28" s="100">
        <v>10</v>
      </c>
      <c r="AC28" s="100">
        <v>7</v>
      </c>
      <c r="AD28" s="59" t="s">
        <v>78</v>
      </c>
      <c r="AE28" s="20"/>
    </row>
    <row r="29" spans="1:31" ht="16.5" customHeight="1">
      <c r="A29" s="61"/>
      <c r="B29" s="58" t="s">
        <v>61</v>
      </c>
      <c r="C29" s="108">
        <f t="shared" si="2"/>
        <v>0</v>
      </c>
      <c r="D29" s="99">
        <f t="shared" si="12"/>
        <v>0</v>
      </c>
      <c r="E29" s="99">
        <f t="shared" si="12"/>
        <v>0</v>
      </c>
      <c r="F29" s="109">
        <f t="shared" si="3"/>
        <v>0</v>
      </c>
      <c r="G29" s="100">
        <f t="shared" si="11"/>
        <v>0</v>
      </c>
      <c r="H29" s="100">
        <f t="shared" si="11"/>
        <v>0</v>
      </c>
      <c r="I29" s="109">
        <f t="shared" si="4"/>
        <v>0</v>
      </c>
      <c r="J29" s="100">
        <v>0</v>
      </c>
      <c r="K29" s="100">
        <v>0</v>
      </c>
      <c r="L29" s="109">
        <f t="shared" si="5"/>
        <v>0</v>
      </c>
      <c r="M29" s="100">
        <v>0</v>
      </c>
      <c r="N29" s="100">
        <v>0</v>
      </c>
      <c r="O29" s="109">
        <f t="shared" si="9"/>
        <v>0</v>
      </c>
      <c r="P29" s="100">
        <v>0</v>
      </c>
      <c r="Q29" s="100">
        <v>0</v>
      </c>
      <c r="R29" s="109">
        <f t="shared" si="6"/>
        <v>0</v>
      </c>
      <c r="S29" s="100">
        <v>0</v>
      </c>
      <c r="T29" s="100">
        <v>0</v>
      </c>
      <c r="U29" s="109">
        <f t="shared" si="7"/>
        <v>0</v>
      </c>
      <c r="V29" s="109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0">
        <v>0</v>
      </c>
      <c r="AD29" s="59" t="s">
        <v>79</v>
      </c>
      <c r="AE29" s="20"/>
    </row>
    <row r="30" spans="1:31" ht="16.5" customHeight="1">
      <c r="A30" s="61"/>
      <c r="B30" s="58" t="s">
        <v>62</v>
      </c>
      <c r="C30" s="108">
        <f t="shared" si="2"/>
        <v>244</v>
      </c>
      <c r="D30" s="99">
        <f t="shared" si="12"/>
        <v>100</v>
      </c>
      <c r="E30" s="99">
        <f t="shared" si="12"/>
        <v>144</v>
      </c>
      <c r="F30" s="109">
        <f t="shared" si="3"/>
        <v>244</v>
      </c>
      <c r="G30" s="100">
        <f t="shared" si="11"/>
        <v>100</v>
      </c>
      <c r="H30" s="100">
        <f t="shared" si="11"/>
        <v>144</v>
      </c>
      <c r="I30" s="109">
        <f t="shared" si="4"/>
        <v>121</v>
      </c>
      <c r="J30" s="100">
        <v>54</v>
      </c>
      <c r="K30" s="100">
        <v>67</v>
      </c>
      <c r="L30" s="109">
        <f t="shared" si="5"/>
        <v>98</v>
      </c>
      <c r="M30" s="100">
        <v>32</v>
      </c>
      <c r="N30" s="100">
        <v>66</v>
      </c>
      <c r="O30" s="109">
        <f t="shared" si="9"/>
        <v>18</v>
      </c>
      <c r="P30" s="100">
        <v>9</v>
      </c>
      <c r="Q30" s="100">
        <v>9</v>
      </c>
      <c r="R30" s="109">
        <f t="shared" si="6"/>
        <v>7</v>
      </c>
      <c r="S30" s="100">
        <v>5</v>
      </c>
      <c r="T30" s="100">
        <v>2</v>
      </c>
      <c r="U30" s="109">
        <f t="shared" si="7"/>
        <v>0</v>
      </c>
      <c r="V30" s="109">
        <v>0</v>
      </c>
      <c r="W30" s="100">
        <v>0</v>
      </c>
      <c r="X30" s="100">
        <v>0</v>
      </c>
      <c r="Y30" s="100">
        <v>120</v>
      </c>
      <c r="Z30" s="100">
        <v>65</v>
      </c>
      <c r="AA30" s="100">
        <v>72</v>
      </c>
      <c r="AB30" s="100">
        <v>53</v>
      </c>
      <c r="AC30" s="100">
        <v>67</v>
      </c>
      <c r="AD30" s="59" t="s">
        <v>80</v>
      </c>
      <c r="AE30" s="20"/>
    </row>
    <row r="31" spans="1:31" ht="16.5" customHeight="1">
      <c r="A31" s="61"/>
      <c r="B31" s="58" t="s">
        <v>204</v>
      </c>
      <c r="C31" s="108">
        <f>SUM(D31:E31)</f>
        <v>95</v>
      </c>
      <c r="D31" s="99">
        <f>G31+V31</f>
        <v>73</v>
      </c>
      <c r="E31" s="99">
        <f>H31+W31</f>
        <v>22</v>
      </c>
      <c r="F31" s="109">
        <f>SUM(G31:H31)</f>
        <v>95</v>
      </c>
      <c r="G31" s="100">
        <f>J31+M31+P31+S31</f>
        <v>73</v>
      </c>
      <c r="H31" s="100">
        <f>K31+N31+Q31+T31</f>
        <v>22</v>
      </c>
      <c r="I31" s="109">
        <f>SUM(J31:K31)</f>
        <v>32</v>
      </c>
      <c r="J31" s="100">
        <v>26</v>
      </c>
      <c r="K31" s="100">
        <v>6</v>
      </c>
      <c r="L31" s="109">
        <f t="shared" si="5"/>
        <v>26</v>
      </c>
      <c r="M31" s="100">
        <v>18</v>
      </c>
      <c r="N31" s="100">
        <v>8</v>
      </c>
      <c r="O31" s="109">
        <f t="shared" si="9"/>
        <v>14</v>
      </c>
      <c r="P31" s="100">
        <v>12</v>
      </c>
      <c r="Q31" s="100">
        <v>2</v>
      </c>
      <c r="R31" s="109">
        <f t="shared" si="6"/>
        <v>23</v>
      </c>
      <c r="S31" s="100">
        <v>17</v>
      </c>
      <c r="T31" s="100">
        <v>6</v>
      </c>
      <c r="U31" s="109">
        <f t="shared" si="7"/>
        <v>0</v>
      </c>
      <c r="V31" s="109">
        <v>0</v>
      </c>
      <c r="W31" s="100">
        <v>0</v>
      </c>
      <c r="X31" s="100">
        <v>0</v>
      </c>
      <c r="Y31" s="100">
        <v>80</v>
      </c>
      <c r="Z31" s="100">
        <v>34</v>
      </c>
      <c r="AA31" s="100">
        <v>6</v>
      </c>
      <c r="AB31" s="100">
        <v>25</v>
      </c>
      <c r="AC31" s="100">
        <v>6</v>
      </c>
      <c r="AD31" s="59" t="s">
        <v>204</v>
      </c>
      <c r="AE31" s="20"/>
    </row>
    <row r="32" spans="1:31" s="105" customFormat="1" ht="16.5" customHeight="1">
      <c r="A32" s="127" t="s">
        <v>221</v>
      </c>
      <c r="B32" s="146"/>
      <c r="C32" s="103">
        <f t="shared" si="2"/>
        <v>40</v>
      </c>
      <c r="D32" s="110">
        <f>SUM(D33:D34)</f>
        <v>24</v>
      </c>
      <c r="E32" s="110">
        <f>SUM(E33:E34)</f>
        <v>16</v>
      </c>
      <c r="F32" s="104">
        <f t="shared" si="3"/>
        <v>40</v>
      </c>
      <c r="G32" s="110">
        <f>SUM(G33:G34)</f>
        <v>24</v>
      </c>
      <c r="H32" s="110">
        <f>SUM(H33:H34)</f>
        <v>16</v>
      </c>
      <c r="I32" s="104">
        <f t="shared" si="4"/>
        <v>11</v>
      </c>
      <c r="J32" s="104">
        <f>J33+J34</f>
        <v>8</v>
      </c>
      <c r="K32" s="104">
        <f>K33+K34</f>
        <v>3</v>
      </c>
      <c r="L32" s="104">
        <f t="shared" si="5"/>
        <v>9</v>
      </c>
      <c r="M32" s="104">
        <f>M33+M34</f>
        <v>7</v>
      </c>
      <c r="N32" s="104">
        <f>N33+N34</f>
        <v>2</v>
      </c>
      <c r="O32" s="104">
        <f t="shared" si="9"/>
        <v>20</v>
      </c>
      <c r="P32" s="104">
        <f>P33+P34</f>
        <v>9</v>
      </c>
      <c r="Q32" s="104">
        <f>Q33+Q34</f>
        <v>11</v>
      </c>
      <c r="R32" s="104">
        <f t="shared" si="6"/>
        <v>0</v>
      </c>
      <c r="S32" s="104">
        <f>S33+S34</f>
        <v>0</v>
      </c>
      <c r="T32" s="104">
        <f>T33+T34</f>
        <v>0</v>
      </c>
      <c r="U32" s="104">
        <f t="shared" si="7"/>
        <v>0</v>
      </c>
      <c r="V32" s="104">
        <f aca="true" t="shared" si="13" ref="V32:AC32">SUM(V33:V34)</f>
        <v>0</v>
      </c>
      <c r="W32" s="104">
        <f t="shared" si="13"/>
        <v>0</v>
      </c>
      <c r="X32" s="104">
        <f t="shared" si="13"/>
        <v>0</v>
      </c>
      <c r="Y32" s="104">
        <f t="shared" si="13"/>
        <v>40</v>
      </c>
      <c r="Z32" s="104">
        <f t="shared" si="13"/>
        <v>9</v>
      </c>
      <c r="AA32" s="104">
        <f t="shared" si="13"/>
        <v>3</v>
      </c>
      <c r="AB32" s="104">
        <f t="shared" si="13"/>
        <v>8</v>
      </c>
      <c r="AC32" s="104">
        <f t="shared" si="13"/>
        <v>3</v>
      </c>
      <c r="AD32" s="117" t="s">
        <v>221</v>
      </c>
      <c r="AE32" s="143"/>
    </row>
    <row r="33" spans="1:31" ht="16.5" customHeight="1">
      <c r="A33" s="61"/>
      <c r="B33" s="63" t="s">
        <v>31</v>
      </c>
      <c r="C33" s="108">
        <f t="shared" si="2"/>
        <v>0</v>
      </c>
      <c r="D33" s="99">
        <f>G33+V33</f>
        <v>0</v>
      </c>
      <c r="E33" s="99">
        <f>H33+W33</f>
        <v>0</v>
      </c>
      <c r="F33" s="109">
        <f t="shared" si="3"/>
        <v>0</v>
      </c>
      <c r="G33" s="100">
        <f>J33+M33+P33+S33</f>
        <v>0</v>
      </c>
      <c r="H33" s="100">
        <f>K33+N33+Q33+T33</f>
        <v>0</v>
      </c>
      <c r="I33" s="109">
        <f t="shared" si="4"/>
        <v>0</v>
      </c>
      <c r="J33" s="100">
        <v>0</v>
      </c>
      <c r="K33" s="100">
        <v>0</v>
      </c>
      <c r="L33" s="109">
        <f t="shared" si="5"/>
        <v>0</v>
      </c>
      <c r="M33" s="100">
        <v>0</v>
      </c>
      <c r="N33" s="100">
        <v>0</v>
      </c>
      <c r="O33" s="109">
        <f t="shared" si="9"/>
        <v>0</v>
      </c>
      <c r="P33" s="100">
        <v>0</v>
      </c>
      <c r="Q33" s="100">
        <v>0</v>
      </c>
      <c r="R33" s="109">
        <f t="shared" si="6"/>
        <v>0</v>
      </c>
      <c r="S33" s="100">
        <v>0</v>
      </c>
      <c r="T33" s="100">
        <v>0</v>
      </c>
      <c r="U33" s="109">
        <f t="shared" si="7"/>
        <v>0</v>
      </c>
      <c r="V33" s="109">
        <v>0</v>
      </c>
      <c r="W33" s="100">
        <v>0</v>
      </c>
      <c r="X33" s="100">
        <v>0</v>
      </c>
      <c r="Y33" s="100">
        <v>0</v>
      </c>
      <c r="Z33" s="100">
        <v>0</v>
      </c>
      <c r="AA33" s="100">
        <v>0</v>
      </c>
      <c r="AB33" s="100">
        <v>0</v>
      </c>
      <c r="AC33" s="100">
        <v>0</v>
      </c>
      <c r="AD33" s="59" t="s">
        <v>31</v>
      </c>
      <c r="AE33" s="20"/>
    </row>
    <row r="34" spans="1:31" ht="16.5" customHeight="1">
      <c r="A34" s="61"/>
      <c r="B34" s="63" t="s">
        <v>32</v>
      </c>
      <c r="C34" s="108">
        <f t="shared" si="2"/>
        <v>40</v>
      </c>
      <c r="D34" s="99">
        <f>G34+V34</f>
        <v>24</v>
      </c>
      <c r="E34" s="99">
        <f>H34+W34</f>
        <v>16</v>
      </c>
      <c r="F34" s="109">
        <f t="shared" si="3"/>
        <v>40</v>
      </c>
      <c r="G34" s="100">
        <f>J34+M34+P34+S34</f>
        <v>24</v>
      </c>
      <c r="H34" s="100">
        <f>K34+N34+Q34+T34</f>
        <v>16</v>
      </c>
      <c r="I34" s="109">
        <f t="shared" si="4"/>
        <v>11</v>
      </c>
      <c r="J34" s="100">
        <v>8</v>
      </c>
      <c r="K34" s="100">
        <v>3</v>
      </c>
      <c r="L34" s="109">
        <f t="shared" si="5"/>
        <v>9</v>
      </c>
      <c r="M34" s="100">
        <v>7</v>
      </c>
      <c r="N34" s="100">
        <v>2</v>
      </c>
      <c r="O34" s="109">
        <f t="shared" si="9"/>
        <v>20</v>
      </c>
      <c r="P34" s="100">
        <v>9</v>
      </c>
      <c r="Q34" s="100">
        <v>11</v>
      </c>
      <c r="R34" s="109">
        <f t="shared" si="6"/>
        <v>0</v>
      </c>
      <c r="S34" s="100">
        <v>0</v>
      </c>
      <c r="T34" s="100">
        <v>0</v>
      </c>
      <c r="U34" s="109">
        <f t="shared" si="7"/>
        <v>0</v>
      </c>
      <c r="V34" s="109">
        <v>0</v>
      </c>
      <c r="W34" s="100">
        <v>0</v>
      </c>
      <c r="X34" s="100">
        <v>0</v>
      </c>
      <c r="Y34" s="100">
        <v>40</v>
      </c>
      <c r="Z34" s="100">
        <v>9</v>
      </c>
      <c r="AA34" s="100">
        <v>3</v>
      </c>
      <c r="AB34" s="100">
        <v>8</v>
      </c>
      <c r="AC34" s="100">
        <v>3</v>
      </c>
      <c r="AD34" s="59" t="s">
        <v>32</v>
      </c>
      <c r="AE34" s="20"/>
    </row>
    <row r="35" spans="1:31" s="105" customFormat="1" ht="16.5" customHeight="1">
      <c r="A35" s="124" t="s">
        <v>222</v>
      </c>
      <c r="B35" s="142"/>
      <c r="C35" s="103">
        <f t="shared" si="2"/>
        <v>95</v>
      </c>
      <c r="D35" s="110">
        <f>SUM(D36:D39)</f>
        <v>53</v>
      </c>
      <c r="E35" s="110">
        <f>SUM(E36:E39)</f>
        <v>42</v>
      </c>
      <c r="F35" s="104">
        <f t="shared" si="3"/>
        <v>95</v>
      </c>
      <c r="G35" s="110">
        <f>SUM(G36:G39)</f>
        <v>53</v>
      </c>
      <c r="H35" s="110">
        <f>SUM(H36:H39)</f>
        <v>42</v>
      </c>
      <c r="I35" s="104">
        <f t="shared" si="4"/>
        <v>27</v>
      </c>
      <c r="J35" s="104">
        <f>SUM(J36:J39)</f>
        <v>11</v>
      </c>
      <c r="K35" s="104">
        <f>SUM(K36:K39)</f>
        <v>16</v>
      </c>
      <c r="L35" s="104">
        <f t="shared" si="5"/>
        <v>23</v>
      </c>
      <c r="M35" s="104">
        <f>SUM(M36:M39)</f>
        <v>10</v>
      </c>
      <c r="N35" s="104">
        <f>SUM(N36:N39)</f>
        <v>13</v>
      </c>
      <c r="O35" s="104">
        <f t="shared" si="9"/>
        <v>23</v>
      </c>
      <c r="P35" s="104">
        <f>SUM(P36:P39)</f>
        <v>14</v>
      </c>
      <c r="Q35" s="104">
        <f>SUM(Q36:Q39)</f>
        <v>9</v>
      </c>
      <c r="R35" s="104">
        <f t="shared" si="6"/>
        <v>22</v>
      </c>
      <c r="S35" s="104">
        <f>SUM(S36:S39)</f>
        <v>18</v>
      </c>
      <c r="T35" s="104">
        <f>SUM(T36:T39)</f>
        <v>4</v>
      </c>
      <c r="U35" s="104">
        <f t="shared" si="7"/>
        <v>0</v>
      </c>
      <c r="V35" s="104">
        <f aca="true" t="shared" si="14" ref="V35:AC35">SUM(V36:V39)</f>
        <v>0</v>
      </c>
      <c r="W35" s="104">
        <f t="shared" si="14"/>
        <v>0</v>
      </c>
      <c r="X35" s="104">
        <f t="shared" si="14"/>
        <v>0</v>
      </c>
      <c r="Y35" s="104">
        <f t="shared" si="14"/>
        <v>40</v>
      </c>
      <c r="Z35" s="104">
        <f t="shared" si="14"/>
        <v>16</v>
      </c>
      <c r="AA35" s="104">
        <f t="shared" si="14"/>
        <v>17</v>
      </c>
      <c r="AB35" s="104">
        <f t="shared" si="14"/>
        <v>11</v>
      </c>
      <c r="AC35" s="104">
        <f t="shared" si="14"/>
        <v>15</v>
      </c>
      <c r="AD35" s="117" t="s">
        <v>222</v>
      </c>
      <c r="AE35" s="143"/>
    </row>
    <row r="36" spans="1:31" ht="16.5" customHeight="1">
      <c r="A36" s="61"/>
      <c r="B36" s="63" t="s">
        <v>48</v>
      </c>
      <c r="C36" s="108">
        <f t="shared" si="2"/>
        <v>95</v>
      </c>
      <c r="D36" s="99">
        <f aca="true" t="shared" si="15" ref="D36:E39">G36+V36</f>
        <v>53</v>
      </c>
      <c r="E36" s="99">
        <f t="shared" si="15"/>
        <v>42</v>
      </c>
      <c r="F36" s="109">
        <f t="shared" si="3"/>
        <v>95</v>
      </c>
      <c r="G36" s="100">
        <f aca="true" t="shared" si="16" ref="G36:H39">J36+M36+P36+S36</f>
        <v>53</v>
      </c>
      <c r="H36" s="100">
        <f t="shared" si="16"/>
        <v>42</v>
      </c>
      <c r="I36" s="109">
        <f t="shared" si="4"/>
        <v>27</v>
      </c>
      <c r="J36" s="100">
        <v>11</v>
      </c>
      <c r="K36" s="100">
        <v>16</v>
      </c>
      <c r="L36" s="109">
        <f t="shared" si="5"/>
        <v>23</v>
      </c>
      <c r="M36" s="100">
        <v>10</v>
      </c>
      <c r="N36" s="100">
        <v>13</v>
      </c>
      <c r="O36" s="109">
        <f t="shared" si="9"/>
        <v>23</v>
      </c>
      <c r="P36" s="100">
        <v>14</v>
      </c>
      <c r="Q36" s="100">
        <v>9</v>
      </c>
      <c r="R36" s="109">
        <f t="shared" si="6"/>
        <v>22</v>
      </c>
      <c r="S36" s="100">
        <v>18</v>
      </c>
      <c r="T36" s="100">
        <v>4</v>
      </c>
      <c r="U36" s="109">
        <f t="shared" si="7"/>
        <v>0</v>
      </c>
      <c r="V36" s="109">
        <v>0</v>
      </c>
      <c r="W36" s="100">
        <v>0</v>
      </c>
      <c r="X36" s="100">
        <v>0</v>
      </c>
      <c r="Y36" s="100">
        <v>40</v>
      </c>
      <c r="Z36" s="100">
        <v>16</v>
      </c>
      <c r="AA36" s="100">
        <v>17</v>
      </c>
      <c r="AB36" s="100">
        <v>11</v>
      </c>
      <c r="AC36" s="100">
        <v>15</v>
      </c>
      <c r="AD36" s="59" t="s">
        <v>47</v>
      </c>
      <c r="AE36" s="20"/>
    </row>
    <row r="37" spans="1:31" ht="16.5" customHeight="1">
      <c r="A37" s="61"/>
      <c r="B37" s="63" t="s">
        <v>50</v>
      </c>
      <c r="C37" s="108">
        <f t="shared" si="2"/>
        <v>0</v>
      </c>
      <c r="D37" s="99">
        <f t="shared" si="15"/>
        <v>0</v>
      </c>
      <c r="E37" s="99">
        <f t="shared" si="15"/>
        <v>0</v>
      </c>
      <c r="F37" s="109">
        <f t="shared" si="3"/>
        <v>0</v>
      </c>
      <c r="G37" s="100">
        <f t="shared" si="16"/>
        <v>0</v>
      </c>
      <c r="H37" s="100">
        <f t="shared" si="16"/>
        <v>0</v>
      </c>
      <c r="I37" s="109">
        <f t="shared" si="4"/>
        <v>0</v>
      </c>
      <c r="J37" s="100">
        <v>0</v>
      </c>
      <c r="K37" s="100">
        <v>0</v>
      </c>
      <c r="L37" s="109">
        <f t="shared" si="5"/>
        <v>0</v>
      </c>
      <c r="M37" s="100">
        <v>0</v>
      </c>
      <c r="N37" s="100">
        <v>0</v>
      </c>
      <c r="O37" s="109">
        <f t="shared" si="9"/>
        <v>0</v>
      </c>
      <c r="P37" s="100">
        <v>0</v>
      </c>
      <c r="Q37" s="100">
        <v>0</v>
      </c>
      <c r="R37" s="109">
        <f t="shared" si="6"/>
        <v>0</v>
      </c>
      <c r="S37" s="100">
        <v>0</v>
      </c>
      <c r="T37" s="100">
        <v>0</v>
      </c>
      <c r="U37" s="109">
        <f t="shared" si="7"/>
        <v>0</v>
      </c>
      <c r="V37" s="109">
        <v>0</v>
      </c>
      <c r="W37" s="100">
        <v>0</v>
      </c>
      <c r="X37" s="100">
        <v>0</v>
      </c>
      <c r="Y37" s="100">
        <v>0</v>
      </c>
      <c r="Z37" s="100">
        <v>0</v>
      </c>
      <c r="AA37" s="100">
        <v>0</v>
      </c>
      <c r="AB37" s="100">
        <v>0</v>
      </c>
      <c r="AC37" s="100">
        <v>0</v>
      </c>
      <c r="AD37" s="59" t="s">
        <v>49</v>
      </c>
      <c r="AE37" s="20"/>
    </row>
    <row r="38" spans="1:31" ht="16.5" customHeight="1">
      <c r="A38" s="61"/>
      <c r="B38" s="63" t="s">
        <v>52</v>
      </c>
      <c r="C38" s="108">
        <f t="shared" si="2"/>
        <v>0</v>
      </c>
      <c r="D38" s="99">
        <f t="shared" si="15"/>
        <v>0</v>
      </c>
      <c r="E38" s="99">
        <f t="shared" si="15"/>
        <v>0</v>
      </c>
      <c r="F38" s="109">
        <f t="shared" si="3"/>
        <v>0</v>
      </c>
      <c r="G38" s="100">
        <f t="shared" si="16"/>
        <v>0</v>
      </c>
      <c r="H38" s="100">
        <f t="shared" si="16"/>
        <v>0</v>
      </c>
      <c r="I38" s="109">
        <f t="shared" si="4"/>
        <v>0</v>
      </c>
      <c r="J38" s="100">
        <v>0</v>
      </c>
      <c r="K38" s="100">
        <v>0</v>
      </c>
      <c r="L38" s="109">
        <f t="shared" si="5"/>
        <v>0</v>
      </c>
      <c r="M38" s="100">
        <v>0</v>
      </c>
      <c r="N38" s="100">
        <v>0</v>
      </c>
      <c r="O38" s="109">
        <f t="shared" si="9"/>
        <v>0</v>
      </c>
      <c r="P38" s="100">
        <v>0</v>
      </c>
      <c r="Q38" s="100">
        <v>0</v>
      </c>
      <c r="R38" s="109">
        <f t="shared" si="6"/>
        <v>0</v>
      </c>
      <c r="S38" s="100">
        <v>0</v>
      </c>
      <c r="T38" s="100">
        <v>0</v>
      </c>
      <c r="U38" s="109">
        <f t="shared" si="7"/>
        <v>0</v>
      </c>
      <c r="V38" s="109">
        <v>0</v>
      </c>
      <c r="W38" s="100">
        <v>0</v>
      </c>
      <c r="X38" s="100">
        <v>0</v>
      </c>
      <c r="Y38" s="100">
        <v>0</v>
      </c>
      <c r="Z38" s="100">
        <v>0</v>
      </c>
      <c r="AA38" s="100">
        <v>0</v>
      </c>
      <c r="AB38" s="100">
        <v>0</v>
      </c>
      <c r="AC38" s="100">
        <v>0</v>
      </c>
      <c r="AD38" s="59" t="s">
        <v>51</v>
      </c>
      <c r="AE38" s="20"/>
    </row>
    <row r="39" spans="1:31" ht="16.5" customHeight="1">
      <c r="A39" s="61"/>
      <c r="B39" s="63" t="s">
        <v>54</v>
      </c>
      <c r="C39" s="108">
        <f t="shared" si="2"/>
        <v>0</v>
      </c>
      <c r="D39" s="99">
        <f t="shared" si="15"/>
        <v>0</v>
      </c>
      <c r="E39" s="99">
        <f t="shared" si="15"/>
        <v>0</v>
      </c>
      <c r="F39" s="109">
        <f t="shared" si="3"/>
        <v>0</v>
      </c>
      <c r="G39" s="100">
        <f t="shared" si="16"/>
        <v>0</v>
      </c>
      <c r="H39" s="100">
        <f t="shared" si="16"/>
        <v>0</v>
      </c>
      <c r="I39" s="109">
        <f t="shared" si="4"/>
        <v>0</v>
      </c>
      <c r="J39" s="100">
        <v>0</v>
      </c>
      <c r="K39" s="100">
        <v>0</v>
      </c>
      <c r="L39" s="109">
        <f t="shared" si="5"/>
        <v>0</v>
      </c>
      <c r="M39" s="100">
        <v>0</v>
      </c>
      <c r="N39" s="100">
        <v>0</v>
      </c>
      <c r="O39" s="109">
        <f t="shared" si="9"/>
        <v>0</v>
      </c>
      <c r="P39" s="100">
        <v>0</v>
      </c>
      <c r="Q39" s="100">
        <v>0</v>
      </c>
      <c r="R39" s="109">
        <f t="shared" si="6"/>
        <v>0</v>
      </c>
      <c r="S39" s="100">
        <v>0</v>
      </c>
      <c r="T39" s="100">
        <v>0</v>
      </c>
      <c r="U39" s="109">
        <f t="shared" si="7"/>
        <v>0</v>
      </c>
      <c r="V39" s="109">
        <v>0</v>
      </c>
      <c r="W39" s="100">
        <v>0</v>
      </c>
      <c r="X39" s="100">
        <v>0</v>
      </c>
      <c r="Y39" s="100">
        <v>0</v>
      </c>
      <c r="Z39" s="100">
        <v>0</v>
      </c>
      <c r="AA39" s="100">
        <v>0</v>
      </c>
      <c r="AB39" s="100">
        <v>0</v>
      </c>
      <c r="AC39" s="100">
        <v>0</v>
      </c>
      <c r="AD39" s="59" t="s">
        <v>53</v>
      </c>
      <c r="AE39" s="20"/>
    </row>
    <row r="40" spans="1:31" s="105" customFormat="1" ht="16.5" customHeight="1">
      <c r="A40" s="124" t="s">
        <v>223</v>
      </c>
      <c r="B40" s="142"/>
      <c r="C40" s="103">
        <f t="shared" si="2"/>
        <v>0</v>
      </c>
      <c r="D40" s="110">
        <f>SUM(D41)</f>
        <v>0</v>
      </c>
      <c r="E40" s="110">
        <f>SUM(E41)</f>
        <v>0</v>
      </c>
      <c r="F40" s="104">
        <f t="shared" si="3"/>
        <v>0</v>
      </c>
      <c r="G40" s="110">
        <f>SUM(G41)</f>
        <v>0</v>
      </c>
      <c r="H40" s="110">
        <f>SUM(H41)</f>
        <v>0</v>
      </c>
      <c r="I40" s="104">
        <f t="shared" si="4"/>
        <v>0</v>
      </c>
      <c r="J40" s="104">
        <f>J41</f>
        <v>0</v>
      </c>
      <c r="K40" s="104">
        <f>K41</f>
        <v>0</v>
      </c>
      <c r="L40" s="104">
        <f t="shared" si="5"/>
        <v>0</v>
      </c>
      <c r="M40" s="104">
        <f>M41</f>
        <v>0</v>
      </c>
      <c r="N40" s="104">
        <f>N41</f>
        <v>0</v>
      </c>
      <c r="O40" s="104">
        <f t="shared" si="9"/>
        <v>0</v>
      </c>
      <c r="P40" s="104">
        <f>P41</f>
        <v>0</v>
      </c>
      <c r="Q40" s="104">
        <f>Q41</f>
        <v>0</v>
      </c>
      <c r="R40" s="104">
        <f t="shared" si="6"/>
        <v>0</v>
      </c>
      <c r="S40" s="104">
        <f>S41</f>
        <v>0</v>
      </c>
      <c r="T40" s="104">
        <f>T41</f>
        <v>0</v>
      </c>
      <c r="U40" s="104">
        <f t="shared" si="7"/>
        <v>0</v>
      </c>
      <c r="V40" s="104">
        <f aca="true" t="shared" si="17" ref="V40:AC40">SUM(V41)</f>
        <v>0</v>
      </c>
      <c r="W40" s="104">
        <f t="shared" si="17"/>
        <v>0</v>
      </c>
      <c r="X40" s="104">
        <f t="shared" si="17"/>
        <v>0</v>
      </c>
      <c r="Y40" s="104">
        <f t="shared" si="17"/>
        <v>0</v>
      </c>
      <c r="Z40" s="104">
        <f t="shared" si="17"/>
        <v>0</v>
      </c>
      <c r="AA40" s="104">
        <f t="shared" si="17"/>
        <v>0</v>
      </c>
      <c r="AB40" s="104">
        <f t="shared" si="17"/>
        <v>0</v>
      </c>
      <c r="AC40" s="104">
        <f t="shared" si="17"/>
        <v>0</v>
      </c>
      <c r="AD40" s="122" t="s">
        <v>33</v>
      </c>
      <c r="AE40" s="145"/>
    </row>
    <row r="41" spans="1:31" ht="16.5" customHeight="1">
      <c r="A41" s="61"/>
      <c r="B41" s="63" t="s">
        <v>34</v>
      </c>
      <c r="C41" s="108">
        <f t="shared" si="2"/>
        <v>0</v>
      </c>
      <c r="D41" s="99">
        <f>G41+V41</f>
        <v>0</v>
      </c>
      <c r="E41" s="99">
        <f>H41+W41</f>
        <v>0</v>
      </c>
      <c r="F41" s="109">
        <f t="shared" si="3"/>
        <v>0</v>
      </c>
      <c r="G41" s="100">
        <f>J41+M41+P41+S41</f>
        <v>0</v>
      </c>
      <c r="H41" s="100">
        <f>K41+N41+Q41+T41</f>
        <v>0</v>
      </c>
      <c r="I41" s="109">
        <f t="shared" si="4"/>
        <v>0</v>
      </c>
      <c r="J41" s="100">
        <v>0</v>
      </c>
      <c r="K41" s="100">
        <v>0</v>
      </c>
      <c r="L41" s="109">
        <f t="shared" si="5"/>
        <v>0</v>
      </c>
      <c r="M41" s="100">
        <v>0</v>
      </c>
      <c r="N41" s="100">
        <v>0</v>
      </c>
      <c r="O41" s="109">
        <f t="shared" si="9"/>
        <v>0</v>
      </c>
      <c r="P41" s="100">
        <v>0</v>
      </c>
      <c r="Q41" s="100">
        <v>0</v>
      </c>
      <c r="R41" s="109">
        <f t="shared" si="6"/>
        <v>0</v>
      </c>
      <c r="S41" s="100">
        <v>0</v>
      </c>
      <c r="T41" s="100">
        <v>0</v>
      </c>
      <c r="U41" s="109">
        <f t="shared" si="7"/>
        <v>0</v>
      </c>
      <c r="V41" s="109">
        <v>0</v>
      </c>
      <c r="W41" s="100">
        <v>0</v>
      </c>
      <c r="X41" s="100">
        <v>0</v>
      </c>
      <c r="Y41" s="100">
        <v>0</v>
      </c>
      <c r="Z41" s="100">
        <v>0</v>
      </c>
      <c r="AA41" s="100">
        <v>0</v>
      </c>
      <c r="AB41" s="100">
        <v>0</v>
      </c>
      <c r="AC41" s="100">
        <v>0</v>
      </c>
      <c r="AD41" s="59" t="s">
        <v>34</v>
      </c>
      <c r="AE41" s="20"/>
    </row>
    <row r="42" spans="1:31" s="105" customFormat="1" ht="16.5" customHeight="1">
      <c r="A42" s="124" t="s">
        <v>224</v>
      </c>
      <c r="B42" s="142"/>
      <c r="C42" s="103">
        <f t="shared" si="2"/>
        <v>0</v>
      </c>
      <c r="D42" s="104">
        <f>D43+D44</f>
        <v>0</v>
      </c>
      <c r="E42" s="104">
        <f>E43+E44</f>
        <v>0</v>
      </c>
      <c r="F42" s="104">
        <f t="shared" si="3"/>
        <v>0</v>
      </c>
      <c r="G42" s="104">
        <f>G43+G44</f>
        <v>0</v>
      </c>
      <c r="H42" s="104">
        <f>H43+H44</f>
        <v>0</v>
      </c>
      <c r="I42" s="104">
        <f t="shared" si="4"/>
        <v>0</v>
      </c>
      <c r="J42" s="104">
        <f>J43+J44</f>
        <v>0</v>
      </c>
      <c r="K42" s="104">
        <f>K43+K44</f>
        <v>0</v>
      </c>
      <c r="L42" s="104">
        <f t="shared" si="5"/>
        <v>0</v>
      </c>
      <c r="M42" s="104">
        <f>M43+M44</f>
        <v>0</v>
      </c>
      <c r="N42" s="104">
        <f>N43+N44</f>
        <v>0</v>
      </c>
      <c r="O42" s="104">
        <f t="shared" si="9"/>
        <v>0</v>
      </c>
      <c r="P42" s="104">
        <f>P43+P44</f>
        <v>0</v>
      </c>
      <c r="Q42" s="104">
        <f>Q43+Q44</f>
        <v>0</v>
      </c>
      <c r="R42" s="104">
        <f t="shared" si="6"/>
        <v>0</v>
      </c>
      <c r="S42" s="104">
        <f>S43+S44</f>
        <v>0</v>
      </c>
      <c r="T42" s="104">
        <f>T43+T44</f>
        <v>0</v>
      </c>
      <c r="U42" s="104">
        <f t="shared" si="7"/>
        <v>0</v>
      </c>
      <c r="V42" s="104">
        <f aca="true" t="shared" si="18" ref="V42:AC42">SUM(V43:V44)</f>
        <v>0</v>
      </c>
      <c r="W42" s="104">
        <f t="shared" si="18"/>
        <v>0</v>
      </c>
      <c r="X42" s="104">
        <f t="shared" si="18"/>
        <v>0</v>
      </c>
      <c r="Y42" s="104">
        <f t="shared" si="18"/>
        <v>0</v>
      </c>
      <c r="Z42" s="104">
        <f t="shared" si="18"/>
        <v>0</v>
      </c>
      <c r="AA42" s="104">
        <f t="shared" si="18"/>
        <v>0</v>
      </c>
      <c r="AB42" s="104">
        <f t="shared" si="18"/>
        <v>0</v>
      </c>
      <c r="AC42" s="104">
        <f t="shared" si="18"/>
        <v>0</v>
      </c>
      <c r="AD42" s="117" t="s">
        <v>224</v>
      </c>
      <c r="AE42" s="143"/>
    </row>
    <row r="43" spans="1:31" ht="16.5" customHeight="1">
      <c r="A43" s="61"/>
      <c r="B43" s="63" t="s">
        <v>35</v>
      </c>
      <c r="C43" s="108">
        <f t="shared" si="2"/>
        <v>0</v>
      </c>
      <c r="D43" s="99">
        <f>G43+V43</f>
        <v>0</v>
      </c>
      <c r="E43" s="99">
        <f>H43+W43</f>
        <v>0</v>
      </c>
      <c r="F43" s="109">
        <f t="shared" si="3"/>
        <v>0</v>
      </c>
      <c r="G43" s="100">
        <f>J43+M43+P43+S43</f>
        <v>0</v>
      </c>
      <c r="H43" s="100">
        <f>K43+N43+Q43+T43</f>
        <v>0</v>
      </c>
      <c r="I43" s="109">
        <f t="shared" si="4"/>
        <v>0</v>
      </c>
      <c r="J43" s="100">
        <v>0</v>
      </c>
      <c r="K43" s="100">
        <v>0</v>
      </c>
      <c r="L43" s="109">
        <f t="shared" si="5"/>
        <v>0</v>
      </c>
      <c r="M43" s="100">
        <v>0</v>
      </c>
      <c r="N43" s="100">
        <v>0</v>
      </c>
      <c r="O43" s="109">
        <f t="shared" si="9"/>
        <v>0</v>
      </c>
      <c r="P43" s="100">
        <v>0</v>
      </c>
      <c r="Q43" s="100">
        <v>0</v>
      </c>
      <c r="R43" s="109">
        <f t="shared" si="6"/>
        <v>0</v>
      </c>
      <c r="S43" s="100">
        <v>0</v>
      </c>
      <c r="T43" s="100">
        <v>0</v>
      </c>
      <c r="U43" s="109">
        <f t="shared" si="7"/>
        <v>0</v>
      </c>
      <c r="V43" s="109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100">
        <v>0</v>
      </c>
      <c r="AC43" s="100">
        <v>0</v>
      </c>
      <c r="AD43" s="59" t="s">
        <v>35</v>
      </c>
      <c r="AE43" s="20"/>
    </row>
    <row r="44" spans="1:31" ht="16.5" customHeight="1">
      <c r="A44" s="61"/>
      <c r="B44" s="63" t="s">
        <v>36</v>
      </c>
      <c r="C44" s="108">
        <f t="shared" si="2"/>
        <v>0</v>
      </c>
      <c r="D44" s="99">
        <f>G44+V44</f>
        <v>0</v>
      </c>
      <c r="E44" s="99">
        <f>H44+W44</f>
        <v>0</v>
      </c>
      <c r="F44" s="109">
        <f t="shared" si="3"/>
        <v>0</v>
      </c>
      <c r="G44" s="100">
        <f>J44+M44+P44+S44</f>
        <v>0</v>
      </c>
      <c r="H44" s="100">
        <f>K44+N44+Q44+T44</f>
        <v>0</v>
      </c>
      <c r="I44" s="109">
        <f t="shared" si="4"/>
        <v>0</v>
      </c>
      <c r="J44" s="100">
        <v>0</v>
      </c>
      <c r="K44" s="100">
        <v>0</v>
      </c>
      <c r="L44" s="109">
        <f t="shared" si="5"/>
        <v>0</v>
      </c>
      <c r="M44" s="100">
        <v>0</v>
      </c>
      <c r="N44" s="100">
        <v>0</v>
      </c>
      <c r="O44" s="109">
        <f t="shared" si="9"/>
        <v>0</v>
      </c>
      <c r="P44" s="100">
        <v>0</v>
      </c>
      <c r="Q44" s="100">
        <v>0</v>
      </c>
      <c r="R44" s="109">
        <f t="shared" si="6"/>
        <v>0</v>
      </c>
      <c r="S44" s="100">
        <v>0</v>
      </c>
      <c r="T44" s="100">
        <v>0</v>
      </c>
      <c r="U44" s="109">
        <f t="shared" si="7"/>
        <v>0</v>
      </c>
      <c r="V44" s="109">
        <v>0</v>
      </c>
      <c r="W44" s="100">
        <v>0</v>
      </c>
      <c r="X44" s="100">
        <v>0</v>
      </c>
      <c r="Y44" s="100">
        <v>0</v>
      </c>
      <c r="Z44" s="100">
        <v>0</v>
      </c>
      <c r="AA44" s="100">
        <v>0</v>
      </c>
      <c r="AB44" s="100">
        <v>0</v>
      </c>
      <c r="AC44" s="100">
        <v>0</v>
      </c>
      <c r="AD44" s="59" t="s">
        <v>36</v>
      </c>
      <c r="AE44" s="20"/>
    </row>
    <row r="45" spans="1:31" s="94" customFormat="1" ht="16.5" customHeight="1">
      <c r="A45" s="124" t="s">
        <v>225</v>
      </c>
      <c r="B45" s="142"/>
      <c r="C45" s="103">
        <f t="shared" si="2"/>
        <v>0</v>
      </c>
      <c r="D45" s="93">
        <f>SUM(D46:D48)</f>
        <v>0</v>
      </c>
      <c r="E45" s="93">
        <f>SUM(E46:E48)</f>
        <v>0</v>
      </c>
      <c r="F45" s="104">
        <f t="shared" si="3"/>
        <v>0</v>
      </c>
      <c r="G45" s="93">
        <f>SUM(G46:G48)</f>
        <v>0</v>
      </c>
      <c r="H45" s="93">
        <f>SUM(H46:H48)</f>
        <v>0</v>
      </c>
      <c r="I45" s="104">
        <f t="shared" si="4"/>
        <v>0</v>
      </c>
      <c r="J45" s="93">
        <f>SUM(J46:J48)</f>
        <v>0</v>
      </c>
      <c r="K45" s="93">
        <f>SUM(K46:K48)</f>
        <v>0</v>
      </c>
      <c r="L45" s="104">
        <f t="shared" si="5"/>
        <v>0</v>
      </c>
      <c r="M45" s="93">
        <f>SUM(M46:M48)</f>
        <v>0</v>
      </c>
      <c r="N45" s="93">
        <f>SUM(N46:N48)</f>
        <v>0</v>
      </c>
      <c r="O45" s="104">
        <f t="shared" si="9"/>
        <v>0</v>
      </c>
      <c r="P45" s="93">
        <f>SUM(P46:P48)</f>
        <v>0</v>
      </c>
      <c r="Q45" s="93">
        <f>SUM(Q46:Q48)</f>
        <v>0</v>
      </c>
      <c r="R45" s="104">
        <f t="shared" si="6"/>
        <v>0</v>
      </c>
      <c r="S45" s="93">
        <f>SUM(S46:S48)</f>
        <v>0</v>
      </c>
      <c r="T45" s="93">
        <f>SUM(T46:T48)</f>
        <v>0</v>
      </c>
      <c r="U45" s="104">
        <f t="shared" si="7"/>
        <v>0</v>
      </c>
      <c r="V45" s="104">
        <f aca="true" t="shared" si="19" ref="V45:AC45">SUM(V46:V48)</f>
        <v>0</v>
      </c>
      <c r="W45" s="104">
        <f t="shared" si="19"/>
        <v>0</v>
      </c>
      <c r="X45" s="104">
        <f t="shared" si="19"/>
        <v>0</v>
      </c>
      <c r="Y45" s="104">
        <f t="shared" si="19"/>
        <v>0</v>
      </c>
      <c r="Z45" s="104">
        <f t="shared" si="19"/>
        <v>0</v>
      </c>
      <c r="AA45" s="104">
        <f t="shared" si="19"/>
        <v>0</v>
      </c>
      <c r="AB45" s="104">
        <f t="shared" si="19"/>
        <v>0</v>
      </c>
      <c r="AC45" s="104">
        <f t="shared" si="19"/>
        <v>0</v>
      </c>
      <c r="AD45" s="117" t="s">
        <v>225</v>
      </c>
      <c r="AE45" s="143"/>
    </row>
    <row r="46" spans="1:31" ht="16.5" customHeight="1">
      <c r="A46" s="61"/>
      <c r="B46" s="63" t="s">
        <v>37</v>
      </c>
      <c r="C46" s="108">
        <f t="shared" si="2"/>
        <v>0</v>
      </c>
      <c r="D46" s="99">
        <f aca="true" t="shared" si="20" ref="D46:E48">G46+V46</f>
        <v>0</v>
      </c>
      <c r="E46" s="99">
        <f t="shared" si="20"/>
        <v>0</v>
      </c>
      <c r="F46" s="109">
        <f t="shared" si="3"/>
        <v>0</v>
      </c>
      <c r="G46" s="100">
        <f aca="true" t="shared" si="21" ref="G46:H48">J46+M46+P46+S46</f>
        <v>0</v>
      </c>
      <c r="H46" s="100">
        <f t="shared" si="21"/>
        <v>0</v>
      </c>
      <c r="I46" s="109">
        <f t="shared" si="4"/>
        <v>0</v>
      </c>
      <c r="J46" s="100">
        <v>0</v>
      </c>
      <c r="K46" s="100">
        <v>0</v>
      </c>
      <c r="L46" s="109">
        <f t="shared" si="5"/>
        <v>0</v>
      </c>
      <c r="M46" s="100">
        <v>0</v>
      </c>
      <c r="N46" s="100">
        <v>0</v>
      </c>
      <c r="O46" s="109">
        <f t="shared" si="9"/>
        <v>0</v>
      </c>
      <c r="P46" s="100">
        <v>0</v>
      </c>
      <c r="Q46" s="100">
        <v>0</v>
      </c>
      <c r="R46" s="109">
        <f t="shared" si="6"/>
        <v>0</v>
      </c>
      <c r="S46" s="100">
        <v>0</v>
      </c>
      <c r="T46" s="100">
        <v>0</v>
      </c>
      <c r="U46" s="109">
        <f t="shared" si="7"/>
        <v>0</v>
      </c>
      <c r="V46" s="109">
        <v>0</v>
      </c>
      <c r="W46" s="100">
        <v>0</v>
      </c>
      <c r="X46" s="100">
        <v>0</v>
      </c>
      <c r="Y46" s="100">
        <v>0</v>
      </c>
      <c r="Z46" s="100">
        <v>0</v>
      </c>
      <c r="AA46" s="100">
        <v>0</v>
      </c>
      <c r="AB46" s="100">
        <v>0</v>
      </c>
      <c r="AC46" s="100">
        <v>0</v>
      </c>
      <c r="AD46" s="59" t="s">
        <v>37</v>
      </c>
      <c r="AE46" s="20"/>
    </row>
    <row r="47" spans="1:31" ht="16.5" customHeight="1">
      <c r="A47" s="61"/>
      <c r="B47" s="63" t="s">
        <v>38</v>
      </c>
      <c r="C47" s="108">
        <f t="shared" si="2"/>
        <v>0</v>
      </c>
      <c r="D47" s="99">
        <f t="shared" si="20"/>
        <v>0</v>
      </c>
      <c r="E47" s="99">
        <f t="shared" si="20"/>
        <v>0</v>
      </c>
      <c r="F47" s="109">
        <f t="shared" si="3"/>
        <v>0</v>
      </c>
      <c r="G47" s="100">
        <f t="shared" si="21"/>
        <v>0</v>
      </c>
      <c r="H47" s="100">
        <f t="shared" si="21"/>
        <v>0</v>
      </c>
      <c r="I47" s="109">
        <f t="shared" si="4"/>
        <v>0</v>
      </c>
      <c r="J47" s="100">
        <v>0</v>
      </c>
      <c r="K47" s="100">
        <v>0</v>
      </c>
      <c r="L47" s="109">
        <f t="shared" si="5"/>
        <v>0</v>
      </c>
      <c r="M47" s="100">
        <v>0</v>
      </c>
      <c r="N47" s="100">
        <v>0</v>
      </c>
      <c r="O47" s="109">
        <f t="shared" si="9"/>
        <v>0</v>
      </c>
      <c r="P47" s="100">
        <v>0</v>
      </c>
      <c r="Q47" s="100">
        <v>0</v>
      </c>
      <c r="R47" s="109">
        <f t="shared" si="6"/>
        <v>0</v>
      </c>
      <c r="S47" s="100">
        <v>0</v>
      </c>
      <c r="T47" s="100">
        <v>0</v>
      </c>
      <c r="U47" s="109">
        <f t="shared" si="7"/>
        <v>0</v>
      </c>
      <c r="V47" s="109">
        <v>0</v>
      </c>
      <c r="W47" s="100">
        <v>0</v>
      </c>
      <c r="X47" s="100">
        <v>0</v>
      </c>
      <c r="Y47" s="100">
        <v>0</v>
      </c>
      <c r="Z47" s="100">
        <v>0</v>
      </c>
      <c r="AA47" s="100">
        <v>0</v>
      </c>
      <c r="AB47" s="100">
        <v>0</v>
      </c>
      <c r="AC47" s="100">
        <v>0</v>
      </c>
      <c r="AD47" s="59" t="s">
        <v>38</v>
      </c>
      <c r="AE47" s="20"/>
    </row>
    <row r="48" spans="1:31" ht="16.5" customHeight="1">
      <c r="A48" s="61"/>
      <c r="B48" s="63" t="s">
        <v>39</v>
      </c>
      <c r="C48" s="108">
        <f t="shared" si="2"/>
        <v>0</v>
      </c>
      <c r="D48" s="99">
        <f t="shared" si="20"/>
        <v>0</v>
      </c>
      <c r="E48" s="99">
        <f t="shared" si="20"/>
        <v>0</v>
      </c>
      <c r="F48" s="109">
        <f t="shared" si="3"/>
        <v>0</v>
      </c>
      <c r="G48" s="100">
        <f t="shared" si="21"/>
        <v>0</v>
      </c>
      <c r="H48" s="100">
        <f t="shared" si="21"/>
        <v>0</v>
      </c>
      <c r="I48" s="109">
        <f t="shared" si="4"/>
        <v>0</v>
      </c>
      <c r="J48" s="100">
        <v>0</v>
      </c>
      <c r="K48" s="100">
        <v>0</v>
      </c>
      <c r="L48" s="109">
        <f t="shared" si="5"/>
        <v>0</v>
      </c>
      <c r="M48" s="100">
        <v>0</v>
      </c>
      <c r="N48" s="100">
        <v>0</v>
      </c>
      <c r="O48" s="109">
        <f t="shared" si="9"/>
        <v>0</v>
      </c>
      <c r="P48" s="100">
        <v>0</v>
      </c>
      <c r="Q48" s="100">
        <v>0</v>
      </c>
      <c r="R48" s="109">
        <f t="shared" si="6"/>
        <v>0</v>
      </c>
      <c r="S48" s="100">
        <v>0</v>
      </c>
      <c r="T48" s="100">
        <v>0</v>
      </c>
      <c r="U48" s="109">
        <f t="shared" si="7"/>
        <v>0</v>
      </c>
      <c r="V48" s="109">
        <v>0</v>
      </c>
      <c r="W48" s="100">
        <v>0</v>
      </c>
      <c r="X48" s="100">
        <v>0</v>
      </c>
      <c r="Y48" s="100">
        <v>0</v>
      </c>
      <c r="Z48" s="100">
        <v>0</v>
      </c>
      <c r="AA48" s="100">
        <v>0</v>
      </c>
      <c r="AB48" s="100">
        <v>0</v>
      </c>
      <c r="AC48" s="100">
        <v>0</v>
      </c>
      <c r="AD48" s="59" t="s">
        <v>39</v>
      </c>
      <c r="AE48" s="20"/>
    </row>
    <row r="49" spans="1:31" s="105" customFormat="1" ht="16.5" customHeight="1">
      <c r="A49" s="124" t="s">
        <v>226</v>
      </c>
      <c r="B49" s="142"/>
      <c r="C49" s="103">
        <f t="shared" si="2"/>
        <v>0</v>
      </c>
      <c r="D49" s="104">
        <f>SUM(D50:D53)</f>
        <v>0</v>
      </c>
      <c r="E49" s="104">
        <f>SUM(E50:E53)</f>
        <v>0</v>
      </c>
      <c r="F49" s="104">
        <f t="shared" si="3"/>
        <v>0</v>
      </c>
      <c r="G49" s="104">
        <f>SUM(G50:G53)</f>
        <v>0</v>
      </c>
      <c r="H49" s="104">
        <f>SUM(H50:H53)</f>
        <v>0</v>
      </c>
      <c r="I49" s="104">
        <f t="shared" si="4"/>
        <v>0</v>
      </c>
      <c r="J49" s="104">
        <f>SUM(J50:J53)</f>
        <v>0</v>
      </c>
      <c r="K49" s="104">
        <f>SUM(K50:K53)</f>
        <v>0</v>
      </c>
      <c r="L49" s="104">
        <f t="shared" si="5"/>
        <v>0</v>
      </c>
      <c r="M49" s="104">
        <f>SUM(M50:M53)</f>
        <v>0</v>
      </c>
      <c r="N49" s="104">
        <f>SUM(N50:N53)</f>
        <v>0</v>
      </c>
      <c r="O49" s="104">
        <f t="shared" si="9"/>
        <v>0</v>
      </c>
      <c r="P49" s="104">
        <f>SUM(P50:P53)</f>
        <v>0</v>
      </c>
      <c r="Q49" s="104">
        <f>SUM(Q50:Q53)</f>
        <v>0</v>
      </c>
      <c r="R49" s="104">
        <f t="shared" si="6"/>
        <v>0</v>
      </c>
      <c r="S49" s="104">
        <f>SUM(S50:S53)</f>
        <v>0</v>
      </c>
      <c r="T49" s="104">
        <f>SUM(T50:T53)</f>
        <v>0</v>
      </c>
      <c r="U49" s="104">
        <f t="shared" si="7"/>
        <v>0</v>
      </c>
      <c r="V49" s="104">
        <f aca="true" t="shared" si="22" ref="V49:AC49">SUM(V50:V53)</f>
        <v>0</v>
      </c>
      <c r="W49" s="104">
        <f t="shared" si="22"/>
        <v>0</v>
      </c>
      <c r="X49" s="104">
        <f t="shared" si="22"/>
        <v>0</v>
      </c>
      <c r="Y49" s="104">
        <f t="shared" si="22"/>
        <v>0</v>
      </c>
      <c r="Z49" s="104">
        <f t="shared" si="22"/>
        <v>0</v>
      </c>
      <c r="AA49" s="104">
        <f t="shared" si="22"/>
        <v>0</v>
      </c>
      <c r="AB49" s="104">
        <f t="shared" si="22"/>
        <v>0</v>
      </c>
      <c r="AC49" s="104">
        <f t="shared" si="22"/>
        <v>0</v>
      </c>
      <c r="AD49" s="117" t="s">
        <v>226</v>
      </c>
      <c r="AE49" s="143"/>
    </row>
    <row r="50" spans="1:31" ht="16.5" customHeight="1">
      <c r="A50" s="61"/>
      <c r="B50" s="63" t="s">
        <v>40</v>
      </c>
      <c r="C50" s="108">
        <f t="shared" si="2"/>
        <v>0</v>
      </c>
      <c r="D50" s="99">
        <f aca="true" t="shared" si="23" ref="D50:E53">G50+V50</f>
        <v>0</v>
      </c>
      <c r="E50" s="99">
        <f t="shared" si="23"/>
        <v>0</v>
      </c>
      <c r="F50" s="109">
        <f t="shared" si="3"/>
        <v>0</v>
      </c>
      <c r="G50" s="100">
        <f aca="true" t="shared" si="24" ref="G50:H53">J50+M50+P50+S50</f>
        <v>0</v>
      </c>
      <c r="H50" s="100">
        <f t="shared" si="24"/>
        <v>0</v>
      </c>
      <c r="I50" s="109">
        <f t="shared" si="4"/>
        <v>0</v>
      </c>
      <c r="J50" s="100">
        <v>0</v>
      </c>
      <c r="K50" s="100">
        <v>0</v>
      </c>
      <c r="L50" s="109">
        <f t="shared" si="5"/>
        <v>0</v>
      </c>
      <c r="M50" s="100">
        <v>0</v>
      </c>
      <c r="N50" s="100">
        <v>0</v>
      </c>
      <c r="O50" s="109">
        <f t="shared" si="9"/>
        <v>0</v>
      </c>
      <c r="P50" s="100">
        <v>0</v>
      </c>
      <c r="Q50" s="100">
        <v>0</v>
      </c>
      <c r="R50" s="109">
        <f t="shared" si="6"/>
        <v>0</v>
      </c>
      <c r="S50" s="100">
        <v>0</v>
      </c>
      <c r="T50" s="100">
        <v>0</v>
      </c>
      <c r="U50" s="109">
        <f t="shared" si="7"/>
        <v>0</v>
      </c>
      <c r="V50" s="109">
        <v>0</v>
      </c>
      <c r="W50" s="100">
        <v>0</v>
      </c>
      <c r="X50" s="100">
        <v>0</v>
      </c>
      <c r="Y50" s="100">
        <v>0</v>
      </c>
      <c r="Z50" s="100">
        <v>0</v>
      </c>
      <c r="AA50" s="100">
        <v>0</v>
      </c>
      <c r="AB50" s="100">
        <v>0</v>
      </c>
      <c r="AC50" s="100">
        <v>0</v>
      </c>
      <c r="AD50" s="59" t="s">
        <v>40</v>
      </c>
      <c r="AE50" s="20"/>
    </row>
    <row r="51" spans="1:31" ht="16.5" customHeight="1">
      <c r="A51" s="61"/>
      <c r="B51" s="63" t="s">
        <v>41</v>
      </c>
      <c r="C51" s="108">
        <f t="shared" si="2"/>
        <v>0</v>
      </c>
      <c r="D51" s="99">
        <f t="shared" si="23"/>
        <v>0</v>
      </c>
      <c r="E51" s="99">
        <f t="shared" si="23"/>
        <v>0</v>
      </c>
      <c r="F51" s="109">
        <f t="shared" si="3"/>
        <v>0</v>
      </c>
      <c r="G51" s="100">
        <f t="shared" si="24"/>
        <v>0</v>
      </c>
      <c r="H51" s="100">
        <f t="shared" si="24"/>
        <v>0</v>
      </c>
      <c r="I51" s="109">
        <f t="shared" si="4"/>
        <v>0</v>
      </c>
      <c r="J51" s="100">
        <v>0</v>
      </c>
      <c r="K51" s="100">
        <v>0</v>
      </c>
      <c r="L51" s="109">
        <f t="shared" si="5"/>
        <v>0</v>
      </c>
      <c r="M51" s="100">
        <v>0</v>
      </c>
      <c r="N51" s="100">
        <v>0</v>
      </c>
      <c r="O51" s="109">
        <f t="shared" si="9"/>
        <v>0</v>
      </c>
      <c r="P51" s="100">
        <v>0</v>
      </c>
      <c r="Q51" s="100">
        <v>0</v>
      </c>
      <c r="R51" s="109">
        <f t="shared" si="6"/>
        <v>0</v>
      </c>
      <c r="S51" s="100">
        <v>0</v>
      </c>
      <c r="T51" s="100">
        <v>0</v>
      </c>
      <c r="U51" s="109">
        <f t="shared" si="7"/>
        <v>0</v>
      </c>
      <c r="V51" s="109">
        <v>0</v>
      </c>
      <c r="W51" s="100">
        <v>0</v>
      </c>
      <c r="X51" s="100">
        <v>0</v>
      </c>
      <c r="Y51" s="100">
        <v>0</v>
      </c>
      <c r="Z51" s="100">
        <v>0</v>
      </c>
      <c r="AA51" s="100">
        <v>0</v>
      </c>
      <c r="AB51" s="100">
        <v>0</v>
      </c>
      <c r="AC51" s="100">
        <v>0</v>
      </c>
      <c r="AD51" s="59" t="s">
        <v>41</v>
      </c>
      <c r="AE51" s="20"/>
    </row>
    <row r="52" spans="1:31" ht="16.5" customHeight="1">
      <c r="A52" s="61"/>
      <c r="B52" s="63" t="s">
        <v>42</v>
      </c>
      <c r="C52" s="108">
        <f t="shared" si="2"/>
        <v>0</v>
      </c>
      <c r="D52" s="99">
        <f t="shared" si="23"/>
        <v>0</v>
      </c>
      <c r="E52" s="99">
        <f t="shared" si="23"/>
        <v>0</v>
      </c>
      <c r="F52" s="109">
        <f t="shared" si="3"/>
        <v>0</v>
      </c>
      <c r="G52" s="100">
        <f t="shared" si="24"/>
        <v>0</v>
      </c>
      <c r="H52" s="100">
        <f t="shared" si="24"/>
        <v>0</v>
      </c>
      <c r="I52" s="109">
        <f t="shared" si="4"/>
        <v>0</v>
      </c>
      <c r="J52" s="100">
        <v>0</v>
      </c>
      <c r="K52" s="100">
        <v>0</v>
      </c>
      <c r="L52" s="109">
        <f t="shared" si="5"/>
        <v>0</v>
      </c>
      <c r="M52" s="100">
        <v>0</v>
      </c>
      <c r="N52" s="100">
        <v>0</v>
      </c>
      <c r="O52" s="109">
        <f t="shared" si="9"/>
        <v>0</v>
      </c>
      <c r="P52" s="100">
        <v>0</v>
      </c>
      <c r="Q52" s="100">
        <v>0</v>
      </c>
      <c r="R52" s="109">
        <f t="shared" si="6"/>
        <v>0</v>
      </c>
      <c r="S52" s="100">
        <v>0</v>
      </c>
      <c r="T52" s="100">
        <v>0</v>
      </c>
      <c r="U52" s="109">
        <f t="shared" si="7"/>
        <v>0</v>
      </c>
      <c r="V52" s="109">
        <v>0</v>
      </c>
      <c r="W52" s="100">
        <v>0</v>
      </c>
      <c r="X52" s="100">
        <v>0</v>
      </c>
      <c r="Y52" s="100">
        <v>0</v>
      </c>
      <c r="Z52" s="100">
        <v>0</v>
      </c>
      <c r="AA52" s="100">
        <v>0</v>
      </c>
      <c r="AB52" s="100">
        <v>0</v>
      </c>
      <c r="AC52" s="100">
        <v>0</v>
      </c>
      <c r="AD52" s="59" t="s">
        <v>42</v>
      </c>
      <c r="AE52" s="20"/>
    </row>
    <row r="53" spans="1:31" ht="16.5" customHeight="1">
      <c r="A53" s="61"/>
      <c r="B53" s="63" t="s">
        <v>43</v>
      </c>
      <c r="C53" s="108">
        <f t="shared" si="2"/>
        <v>0</v>
      </c>
      <c r="D53" s="99">
        <f t="shared" si="23"/>
        <v>0</v>
      </c>
      <c r="E53" s="99">
        <f t="shared" si="23"/>
        <v>0</v>
      </c>
      <c r="F53" s="109">
        <f t="shared" si="3"/>
        <v>0</v>
      </c>
      <c r="G53" s="100">
        <f t="shared" si="24"/>
        <v>0</v>
      </c>
      <c r="H53" s="100">
        <f t="shared" si="24"/>
        <v>0</v>
      </c>
      <c r="I53" s="109">
        <f t="shared" si="4"/>
        <v>0</v>
      </c>
      <c r="J53" s="100">
        <v>0</v>
      </c>
      <c r="K53" s="100">
        <v>0</v>
      </c>
      <c r="L53" s="109">
        <f t="shared" si="5"/>
        <v>0</v>
      </c>
      <c r="M53" s="100">
        <v>0</v>
      </c>
      <c r="N53" s="100">
        <v>0</v>
      </c>
      <c r="O53" s="109">
        <f t="shared" si="9"/>
        <v>0</v>
      </c>
      <c r="P53" s="100">
        <v>0</v>
      </c>
      <c r="Q53" s="100">
        <v>0</v>
      </c>
      <c r="R53" s="109">
        <f t="shared" si="6"/>
        <v>0</v>
      </c>
      <c r="S53" s="100">
        <v>0</v>
      </c>
      <c r="T53" s="100">
        <v>0</v>
      </c>
      <c r="U53" s="109">
        <f t="shared" si="7"/>
        <v>0</v>
      </c>
      <c r="V53" s="109">
        <v>0</v>
      </c>
      <c r="W53" s="100">
        <v>0</v>
      </c>
      <c r="X53" s="100">
        <v>0</v>
      </c>
      <c r="Y53" s="100">
        <v>0</v>
      </c>
      <c r="Z53" s="100">
        <v>0</v>
      </c>
      <c r="AA53" s="100">
        <v>0</v>
      </c>
      <c r="AB53" s="100">
        <v>0</v>
      </c>
      <c r="AC53" s="100">
        <v>0</v>
      </c>
      <c r="AD53" s="59" t="s">
        <v>43</v>
      </c>
      <c r="AE53" s="20"/>
    </row>
    <row r="54" spans="1:31" s="111" customFormat="1" ht="16.5" customHeight="1">
      <c r="A54" s="124" t="s">
        <v>227</v>
      </c>
      <c r="B54" s="142"/>
      <c r="C54" s="103">
        <f t="shared" si="2"/>
        <v>0</v>
      </c>
      <c r="D54" s="104">
        <f>SUM(D55:D56)</f>
        <v>0</v>
      </c>
      <c r="E54" s="104">
        <f>SUM(E55:E56)</f>
        <v>0</v>
      </c>
      <c r="F54" s="104">
        <f t="shared" si="3"/>
        <v>0</v>
      </c>
      <c r="G54" s="104">
        <f>SUM(G55:G56)</f>
        <v>0</v>
      </c>
      <c r="H54" s="104">
        <f>SUM(H55:H56)</f>
        <v>0</v>
      </c>
      <c r="I54" s="104">
        <f t="shared" si="4"/>
        <v>0</v>
      </c>
      <c r="J54" s="104">
        <f>SUM(J55:J56)</f>
        <v>0</v>
      </c>
      <c r="K54" s="104">
        <f>SUM(K55:K56)</f>
        <v>0</v>
      </c>
      <c r="L54" s="104">
        <f t="shared" si="5"/>
        <v>0</v>
      </c>
      <c r="M54" s="104">
        <f>SUM(M55:M56)</f>
        <v>0</v>
      </c>
      <c r="N54" s="104">
        <f>SUM(N55:N56)</f>
        <v>0</v>
      </c>
      <c r="O54" s="104">
        <f t="shared" si="9"/>
        <v>0</v>
      </c>
      <c r="P54" s="104">
        <f>SUM(P55:P56)</f>
        <v>0</v>
      </c>
      <c r="Q54" s="104">
        <f>SUM(Q55:Q56)</f>
        <v>0</v>
      </c>
      <c r="R54" s="104">
        <f t="shared" si="6"/>
        <v>0</v>
      </c>
      <c r="S54" s="104">
        <f>SUM(S55:S56)</f>
        <v>0</v>
      </c>
      <c r="T54" s="104">
        <f>SUM(T55:T56)</f>
        <v>0</v>
      </c>
      <c r="U54" s="104">
        <f t="shared" si="7"/>
        <v>0</v>
      </c>
      <c r="V54" s="104">
        <f aca="true" t="shared" si="25" ref="V54:AC54">SUM(V55:V56)</f>
        <v>0</v>
      </c>
      <c r="W54" s="104">
        <f t="shared" si="25"/>
        <v>0</v>
      </c>
      <c r="X54" s="104">
        <f t="shared" si="25"/>
        <v>0</v>
      </c>
      <c r="Y54" s="104">
        <f t="shared" si="25"/>
        <v>0</v>
      </c>
      <c r="Z54" s="104">
        <f t="shared" si="25"/>
        <v>0</v>
      </c>
      <c r="AA54" s="104">
        <f t="shared" si="25"/>
        <v>0</v>
      </c>
      <c r="AB54" s="104">
        <f t="shared" si="25"/>
        <v>0</v>
      </c>
      <c r="AC54" s="104">
        <f t="shared" si="25"/>
        <v>0</v>
      </c>
      <c r="AD54" s="117" t="s">
        <v>227</v>
      </c>
      <c r="AE54" s="143"/>
    </row>
    <row r="55" spans="1:31" ht="16.5" customHeight="1">
      <c r="A55" s="61"/>
      <c r="B55" s="63" t="s">
        <v>44</v>
      </c>
      <c r="C55" s="108">
        <f t="shared" si="2"/>
        <v>0</v>
      </c>
      <c r="D55" s="99">
        <f>G55+V55</f>
        <v>0</v>
      </c>
      <c r="E55" s="99">
        <f>H55+W55</f>
        <v>0</v>
      </c>
      <c r="F55" s="109">
        <f t="shared" si="3"/>
        <v>0</v>
      </c>
      <c r="G55" s="100">
        <f>J55+M55+P55+S55</f>
        <v>0</v>
      </c>
      <c r="H55" s="100">
        <f>K55+N55+Q55+T55</f>
        <v>0</v>
      </c>
      <c r="I55" s="109">
        <f t="shared" si="4"/>
        <v>0</v>
      </c>
      <c r="J55" s="100">
        <v>0</v>
      </c>
      <c r="K55" s="100">
        <v>0</v>
      </c>
      <c r="L55" s="109">
        <f t="shared" si="5"/>
        <v>0</v>
      </c>
      <c r="M55" s="100">
        <v>0</v>
      </c>
      <c r="N55" s="100">
        <v>0</v>
      </c>
      <c r="O55" s="109">
        <f t="shared" si="9"/>
        <v>0</v>
      </c>
      <c r="P55" s="100">
        <v>0</v>
      </c>
      <c r="Q55" s="100">
        <v>0</v>
      </c>
      <c r="R55" s="109">
        <f t="shared" si="6"/>
        <v>0</v>
      </c>
      <c r="S55" s="100">
        <v>0</v>
      </c>
      <c r="T55" s="100">
        <v>0</v>
      </c>
      <c r="U55" s="109">
        <f t="shared" si="7"/>
        <v>0</v>
      </c>
      <c r="V55" s="109">
        <v>0</v>
      </c>
      <c r="W55" s="100">
        <v>0</v>
      </c>
      <c r="X55" s="100">
        <v>0</v>
      </c>
      <c r="Y55" s="100">
        <v>0</v>
      </c>
      <c r="Z55" s="100">
        <v>0</v>
      </c>
      <c r="AA55" s="100">
        <v>0</v>
      </c>
      <c r="AB55" s="100">
        <v>0</v>
      </c>
      <c r="AC55" s="100">
        <v>0</v>
      </c>
      <c r="AD55" s="59" t="s">
        <v>44</v>
      </c>
      <c r="AE55" s="20"/>
    </row>
    <row r="56" spans="1:31" s="2" customFormat="1" ht="16.5" customHeight="1">
      <c r="A56" s="61"/>
      <c r="B56" s="63" t="s">
        <v>56</v>
      </c>
      <c r="C56" s="108">
        <f t="shared" si="2"/>
        <v>0</v>
      </c>
      <c r="D56" s="99">
        <f>G56+V56</f>
        <v>0</v>
      </c>
      <c r="E56" s="99">
        <f>H56+W56</f>
        <v>0</v>
      </c>
      <c r="F56" s="109">
        <f t="shared" si="3"/>
        <v>0</v>
      </c>
      <c r="G56" s="100">
        <f>J56+M56+P56+S56</f>
        <v>0</v>
      </c>
      <c r="H56" s="100">
        <f>K56+N56+Q56+T56</f>
        <v>0</v>
      </c>
      <c r="I56" s="109">
        <f t="shared" si="4"/>
        <v>0</v>
      </c>
      <c r="J56" s="100">
        <v>0</v>
      </c>
      <c r="K56" s="100">
        <v>0</v>
      </c>
      <c r="L56" s="109">
        <f t="shared" si="5"/>
        <v>0</v>
      </c>
      <c r="M56" s="100">
        <v>0</v>
      </c>
      <c r="N56" s="100">
        <v>0</v>
      </c>
      <c r="O56" s="109">
        <f t="shared" si="9"/>
        <v>0</v>
      </c>
      <c r="P56" s="100">
        <v>0</v>
      </c>
      <c r="Q56" s="100">
        <v>0</v>
      </c>
      <c r="R56" s="109">
        <f t="shared" si="6"/>
        <v>0</v>
      </c>
      <c r="S56" s="100">
        <v>0</v>
      </c>
      <c r="T56" s="100">
        <v>0</v>
      </c>
      <c r="U56" s="109">
        <f t="shared" si="7"/>
        <v>0</v>
      </c>
      <c r="V56" s="109">
        <v>0</v>
      </c>
      <c r="W56" s="100">
        <v>0</v>
      </c>
      <c r="X56" s="100">
        <v>0</v>
      </c>
      <c r="Y56" s="100">
        <v>0</v>
      </c>
      <c r="Z56" s="100">
        <v>0</v>
      </c>
      <c r="AA56" s="100">
        <v>0</v>
      </c>
      <c r="AB56" s="100">
        <v>0</v>
      </c>
      <c r="AC56" s="100">
        <v>0</v>
      </c>
      <c r="AD56" s="59" t="s">
        <v>56</v>
      </c>
      <c r="AE56" s="20"/>
    </row>
    <row r="57" spans="1:31" s="105" customFormat="1" ht="16.5" customHeight="1">
      <c r="A57" s="124" t="s">
        <v>228</v>
      </c>
      <c r="B57" s="125"/>
      <c r="C57" s="103">
        <f t="shared" si="2"/>
        <v>0</v>
      </c>
      <c r="D57" s="104">
        <f>SUM(D58:D59)</f>
        <v>0</v>
      </c>
      <c r="E57" s="104">
        <f>SUM(E58:E59)</f>
        <v>0</v>
      </c>
      <c r="F57" s="104">
        <f t="shared" si="3"/>
        <v>0</v>
      </c>
      <c r="G57" s="104">
        <f>SUM(G58:G59)</f>
        <v>0</v>
      </c>
      <c r="H57" s="104">
        <f>SUM(H58:H59)</f>
        <v>0</v>
      </c>
      <c r="I57" s="104">
        <f t="shared" si="4"/>
        <v>0</v>
      </c>
      <c r="J57" s="104">
        <f>SUM(J58:J59)</f>
        <v>0</v>
      </c>
      <c r="K57" s="104">
        <f>SUM(K58:K59)</f>
        <v>0</v>
      </c>
      <c r="L57" s="104">
        <f t="shared" si="5"/>
        <v>0</v>
      </c>
      <c r="M57" s="104">
        <f>SUM(M58:M59)</f>
        <v>0</v>
      </c>
      <c r="N57" s="104">
        <f>SUM(N58:N59)</f>
        <v>0</v>
      </c>
      <c r="O57" s="104">
        <f t="shared" si="9"/>
        <v>0</v>
      </c>
      <c r="P57" s="104">
        <f>SUM(P58:P59)</f>
        <v>0</v>
      </c>
      <c r="Q57" s="104">
        <f>SUM(Q58:Q59)</f>
        <v>0</v>
      </c>
      <c r="R57" s="104">
        <f t="shared" si="6"/>
        <v>0</v>
      </c>
      <c r="S57" s="104">
        <f>SUM(S58:S59)</f>
        <v>0</v>
      </c>
      <c r="T57" s="104">
        <f>SUM(T58:T59)</f>
        <v>0</v>
      </c>
      <c r="U57" s="104">
        <f t="shared" si="7"/>
        <v>0</v>
      </c>
      <c r="V57" s="104">
        <f aca="true" t="shared" si="26" ref="V57:AC57">SUM(V58:V59)</f>
        <v>0</v>
      </c>
      <c r="W57" s="104">
        <f t="shared" si="26"/>
        <v>0</v>
      </c>
      <c r="X57" s="104">
        <f t="shared" si="26"/>
        <v>0</v>
      </c>
      <c r="Y57" s="104">
        <f t="shared" si="26"/>
        <v>0</v>
      </c>
      <c r="Z57" s="104">
        <f t="shared" si="26"/>
        <v>0</v>
      </c>
      <c r="AA57" s="104">
        <f t="shared" si="26"/>
        <v>0</v>
      </c>
      <c r="AB57" s="104">
        <f t="shared" si="26"/>
        <v>0</v>
      </c>
      <c r="AC57" s="104">
        <f t="shared" si="26"/>
        <v>0</v>
      </c>
      <c r="AD57" s="117" t="s">
        <v>228</v>
      </c>
      <c r="AE57" s="118"/>
    </row>
    <row r="58" spans="1:31" ht="16.5" customHeight="1">
      <c r="A58" s="62"/>
      <c r="B58" s="63" t="s">
        <v>45</v>
      </c>
      <c r="C58" s="108">
        <f t="shared" si="2"/>
        <v>0</v>
      </c>
      <c r="D58" s="99">
        <f>G58+V58</f>
        <v>0</v>
      </c>
      <c r="E58" s="99">
        <f>H58+W58</f>
        <v>0</v>
      </c>
      <c r="F58" s="109">
        <f t="shared" si="3"/>
        <v>0</v>
      </c>
      <c r="G58" s="100">
        <f>J58+M58+P58+S58</f>
        <v>0</v>
      </c>
      <c r="H58" s="100">
        <f>K58+N58+Q58+T58</f>
        <v>0</v>
      </c>
      <c r="I58" s="109">
        <f t="shared" si="4"/>
        <v>0</v>
      </c>
      <c r="J58" s="100">
        <v>0</v>
      </c>
      <c r="K58" s="100">
        <v>0</v>
      </c>
      <c r="L58" s="109">
        <f t="shared" si="5"/>
        <v>0</v>
      </c>
      <c r="M58" s="100">
        <v>0</v>
      </c>
      <c r="N58" s="100">
        <v>0</v>
      </c>
      <c r="O58" s="109">
        <f t="shared" si="9"/>
        <v>0</v>
      </c>
      <c r="P58" s="100">
        <v>0</v>
      </c>
      <c r="Q58" s="100">
        <v>0</v>
      </c>
      <c r="R58" s="109">
        <f t="shared" si="6"/>
        <v>0</v>
      </c>
      <c r="S58" s="100">
        <v>0</v>
      </c>
      <c r="T58" s="100">
        <v>0</v>
      </c>
      <c r="U58" s="109">
        <f t="shared" si="7"/>
        <v>0</v>
      </c>
      <c r="V58" s="109">
        <v>0</v>
      </c>
      <c r="W58" s="100">
        <v>0</v>
      </c>
      <c r="X58" s="100">
        <v>0</v>
      </c>
      <c r="Y58" s="100">
        <v>0</v>
      </c>
      <c r="Z58" s="100">
        <v>0</v>
      </c>
      <c r="AA58" s="100">
        <v>0</v>
      </c>
      <c r="AB58" s="100">
        <v>0</v>
      </c>
      <c r="AC58" s="100">
        <v>0</v>
      </c>
      <c r="AD58" s="59" t="s">
        <v>45</v>
      </c>
      <c r="AE58" s="20"/>
    </row>
    <row r="59" spans="1:31" ht="16.5" customHeight="1">
      <c r="A59" s="62"/>
      <c r="B59" s="63" t="s">
        <v>205</v>
      </c>
      <c r="C59" s="108">
        <f t="shared" si="2"/>
        <v>0</v>
      </c>
      <c r="D59" s="99">
        <f>G59+V59</f>
        <v>0</v>
      </c>
      <c r="E59" s="99">
        <f>H59+W59</f>
        <v>0</v>
      </c>
      <c r="F59" s="109">
        <f t="shared" si="3"/>
        <v>0</v>
      </c>
      <c r="G59" s="100">
        <f>J59+M59+P59+S59</f>
        <v>0</v>
      </c>
      <c r="H59" s="100">
        <f>K59+N59+Q59+T59</f>
        <v>0</v>
      </c>
      <c r="I59" s="109">
        <f t="shared" si="4"/>
        <v>0</v>
      </c>
      <c r="J59" s="100">
        <v>0</v>
      </c>
      <c r="K59" s="100">
        <v>0</v>
      </c>
      <c r="L59" s="109">
        <f t="shared" si="5"/>
        <v>0</v>
      </c>
      <c r="M59" s="100">
        <v>0</v>
      </c>
      <c r="N59" s="100">
        <v>0</v>
      </c>
      <c r="O59" s="109">
        <f t="shared" si="9"/>
        <v>0</v>
      </c>
      <c r="P59" s="100">
        <v>0</v>
      </c>
      <c r="Q59" s="100">
        <v>0</v>
      </c>
      <c r="R59" s="109">
        <f t="shared" si="6"/>
        <v>0</v>
      </c>
      <c r="S59" s="100">
        <v>0</v>
      </c>
      <c r="T59" s="100">
        <v>0</v>
      </c>
      <c r="U59" s="109">
        <f t="shared" si="7"/>
        <v>0</v>
      </c>
      <c r="V59" s="109">
        <v>0</v>
      </c>
      <c r="W59" s="100">
        <v>0</v>
      </c>
      <c r="X59" s="100">
        <v>0</v>
      </c>
      <c r="Y59" s="100">
        <v>0</v>
      </c>
      <c r="Z59" s="100">
        <v>0</v>
      </c>
      <c r="AA59" s="100">
        <v>0</v>
      </c>
      <c r="AB59" s="100">
        <v>0</v>
      </c>
      <c r="AC59" s="100">
        <v>0</v>
      </c>
      <c r="AD59" s="59" t="s">
        <v>205</v>
      </c>
      <c r="AE59" s="20"/>
    </row>
    <row r="60" spans="1:31" s="105" customFormat="1" ht="16.5" customHeight="1">
      <c r="A60" s="124" t="s">
        <v>229</v>
      </c>
      <c r="B60" s="142"/>
      <c r="C60" s="103">
        <f t="shared" si="2"/>
        <v>0</v>
      </c>
      <c r="D60" s="104">
        <f>D61</f>
        <v>0</v>
      </c>
      <c r="E60" s="104">
        <f>E61</f>
        <v>0</v>
      </c>
      <c r="F60" s="104">
        <f t="shared" si="3"/>
        <v>0</v>
      </c>
      <c r="G60" s="104">
        <f>G61</f>
        <v>0</v>
      </c>
      <c r="H60" s="104">
        <f>H61</f>
        <v>0</v>
      </c>
      <c r="I60" s="104">
        <f t="shared" si="4"/>
        <v>0</v>
      </c>
      <c r="J60" s="104">
        <f>J61</f>
        <v>0</v>
      </c>
      <c r="K60" s="104">
        <f>K61</f>
        <v>0</v>
      </c>
      <c r="L60" s="104">
        <f t="shared" si="5"/>
        <v>0</v>
      </c>
      <c r="M60" s="104">
        <f>M61</f>
        <v>0</v>
      </c>
      <c r="N60" s="104">
        <f>N61</f>
        <v>0</v>
      </c>
      <c r="O60" s="104">
        <f t="shared" si="9"/>
        <v>0</v>
      </c>
      <c r="P60" s="104">
        <f>P61</f>
        <v>0</v>
      </c>
      <c r="Q60" s="104">
        <f>Q61</f>
        <v>0</v>
      </c>
      <c r="R60" s="104">
        <f t="shared" si="6"/>
        <v>0</v>
      </c>
      <c r="S60" s="104">
        <f>S61</f>
        <v>0</v>
      </c>
      <c r="T60" s="104">
        <f>T61</f>
        <v>0</v>
      </c>
      <c r="U60" s="104">
        <f t="shared" si="7"/>
        <v>0</v>
      </c>
      <c r="V60" s="104">
        <f aca="true" t="shared" si="27" ref="V60:AC60">SUM(V61)</f>
        <v>0</v>
      </c>
      <c r="W60" s="104">
        <f t="shared" si="27"/>
        <v>0</v>
      </c>
      <c r="X60" s="104">
        <f t="shared" si="27"/>
        <v>0</v>
      </c>
      <c r="Y60" s="104">
        <f t="shared" si="27"/>
        <v>0</v>
      </c>
      <c r="Z60" s="104">
        <f t="shared" si="27"/>
        <v>0</v>
      </c>
      <c r="AA60" s="104">
        <f t="shared" si="27"/>
        <v>0</v>
      </c>
      <c r="AB60" s="104">
        <f t="shared" si="27"/>
        <v>0</v>
      </c>
      <c r="AC60" s="104">
        <f t="shared" si="27"/>
        <v>0</v>
      </c>
      <c r="AD60" s="117" t="s">
        <v>229</v>
      </c>
      <c r="AE60" s="143"/>
    </row>
    <row r="61" spans="1:31" ht="16.5" customHeight="1">
      <c r="A61" s="62"/>
      <c r="B61" s="63" t="s">
        <v>46</v>
      </c>
      <c r="C61" s="108">
        <f t="shared" si="2"/>
        <v>0</v>
      </c>
      <c r="D61" s="99">
        <f>G61+V61</f>
        <v>0</v>
      </c>
      <c r="E61" s="99">
        <f>H61+W61</f>
        <v>0</v>
      </c>
      <c r="F61" s="109">
        <f t="shared" si="3"/>
        <v>0</v>
      </c>
      <c r="G61" s="100">
        <f>J61+M61+P61+S61</f>
        <v>0</v>
      </c>
      <c r="H61" s="100">
        <f>K61+N61+Q61+T61</f>
        <v>0</v>
      </c>
      <c r="I61" s="109">
        <f t="shared" si="4"/>
        <v>0</v>
      </c>
      <c r="J61" s="100">
        <v>0</v>
      </c>
      <c r="K61" s="100">
        <v>0</v>
      </c>
      <c r="L61" s="109">
        <f t="shared" si="5"/>
        <v>0</v>
      </c>
      <c r="M61" s="100">
        <v>0</v>
      </c>
      <c r="N61" s="100">
        <v>0</v>
      </c>
      <c r="O61" s="109">
        <f t="shared" si="9"/>
        <v>0</v>
      </c>
      <c r="P61" s="100">
        <v>0</v>
      </c>
      <c r="Q61" s="100">
        <v>0</v>
      </c>
      <c r="R61" s="109">
        <f t="shared" si="6"/>
        <v>0</v>
      </c>
      <c r="S61" s="100">
        <v>0</v>
      </c>
      <c r="T61" s="100">
        <v>0</v>
      </c>
      <c r="U61" s="109">
        <f t="shared" si="7"/>
        <v>0</v>
      </c>
      <c r="V61" s="109">
        <v>0</v>
      </c>
      <c r="W61" s="100">
        <v>0</v>
      </c>
      <c r="X61" s="100">
        <v>0</v>
      </c>
      <c r="Y61" s="100">
        <v>0</v>
      </c>
      <c r="Z61" s="100">
        <v>0</v>
      </c>
      <c r="AA61" s="100">
        <v>0</v>
      </c>
      <c r="AB61" s="100">
        <v>0</v>
      </c>
      <c r="AC61" s="100">
        <v>0</v>
      </c>
      <c r="AD61" s="59" t="s">
        <v>46</v>
      </c>
      <c r="AE61" s="20"/>
    </row>
    <row r="62" spans="1:31" s="111" customFormat="1" ht="16.5" customHeight="1">
      <c r="A62" s="124" t="s">
        <v>230</v>
      </c>
      <c r="B62" s="125"/>
      <c r="C62" s="103">
        <f t="shared" si="2"/>
        <v>0</v>
      </c>
      <c r="D62" s="104">
        <f>SUM(D63:D64)</f>
        <v>0</v>
      </c>
      <c r="E62" s="104">
        <f>SUM(E63:E64)</f>
        <v>0</v>
      </c>
      <c r="F62" s="104">
        <f t="shared" si="3"/>
        <v>0</v>
      </c>
      <c r="G62" s="104">
        <f>SUM(G63:G64)</f>
        <v>0</v>
      </c>
      <c r="H62" s="104">
        <f>SUM(H63:H64)</f>
        <v>0</v>
      </c>
      <c r="I62" s="104">
        <f t="shared" si="4"/>
        <v>0</v>
      </c>
      <c r="J62" s="104">
        <f>SUM(J63:J64)</f>
        <v>0</v>
      </c>
      <c r="K62" s="104">
        <f>SUM(K63:K64)</f>
        <v>0</v>
      </c>
      <c r="L62" s="104">
        <f t="shared" si="5"/>
        <v>0</v>
      </c>
      <c r="M62" s="104">
        <f>SUM(M63:M64)</f>
        <v>0</v>
      </c>
      <c r="N62" s="104">
        <f>SUM(N63:N64)</f>
        <v>0</v>
      </c>
      <c r="O62" s="104">
        <f t="shared" si="9"/>
        <v>0</v>
      </c>
      <c r="P62" s="104">
        <f>SUM(P63:P64)</f>
        <v>0</v>
      </c>
      <c r="Q62" s="104">
        <f>SUM(Q63:Q64)</f>
        <v>0</v>
      </c>
      <c r="R62" s="104">
        <f t="shared" si="6"/>
        <v>0</v>
      </c>
      <c r="S62" s="104">
        <f>SUM(S63:S64)</f>
        <v>0</v>
      </c>
      <c r="T62" s="104">
        <f>SUM(T63:T64)</f>
        <v>0</v>
      </c>
      <c r="U62" s="104">
        <f t="shared" si="7"/>
        <v>0</v>
      </c>
      <c r="V62" s="104">
        <f aca="true" t="shared" si="28" ref="V62:AC62">SUM(V63:V64)</f>
        <v>0</v>
      </c>
      <c r="W62" s="104">
        <f t="shared" si="28"/>
        <v>0</v>
      </c>
      <c r="X62" s="104">
        <f t="shared" si="28"/>
        <v>0</v>
      </c>
      <c r="Y62" s="104">
        <f t="shared" si="28"/>
        <v>0</v>
      </c>
      <c r="Z62" s="104">
        <f t="shared" si="28"/>
        <v>0</v>
      </c>
      <c r="AA62" s="104">
        <f t="shared" si="28"/>
        <v>0</v>
      </c>
      <c r="AB62" s="104">
        <f t="shared" si="28"/>
        <v>0</v>
      </c>
      <c r="AC62" s="104">
        <f t="shared" si="28"/>
        <v>0</v>
      </c>
      <c r="AD62" s="117" t="s">
        <v>230</v>
      </c>
      <c r="AE62" s="118"/>
    </row>
    <row r="63" spans="1:31" ht="16.5" customHeight="1">
      <c r="A63" s="62"/>
      <c r="B63" s="63" t="s">
        <v>206</v>
      </c>
      <c r="C63" s="108">
        <f t="shared" si="2"/>
        <v>0</v>
      </c>
      <c r="D63" s="99">
        <f>G63+V63</f>
        <v>0</v>
      </c>
      <c r="E63" s="99">
        <f>H63+W63</f>
        <v>0</v>
      </c>
      <c r="F63" s="109">
        <f t="shared" si="3"/>
        <v>0</v>
      </c>
      <c r="G63" s="100">
        <f>J63+M63+P63+S63</f>
        <v>0</v>
      </c>
      <c r="H63" s="100">
        <f>K63+N63+Q63+T63</f>
        <v>0</v>
      </c>
      <c r="I63" s="109">
        <f t="shared" si="4"/>
        <v>0</v>
      </c>
      <c r="J63" s="100">
        <v>0</v>
      </c>
      <c r="K63" s="100">
        <v>0</v>
      </c>
      <c r="L63" s="109">
        <f t="shared" si="5"/>
        <v>0</v>
      </c>
      <c r="M63" s="100">
        <v>0</v>
      </c>
      <c r="N63" s="100">
        <v>0</v>
      </c>
      <c r="O63" s="109">
        <f t="shared" si="9"/>
        <v>0</v>
      </c>
      <c r="P63" s="100">
        <v>0</v>
      </c>
      <c r="Q63" s="100">
        <v>0</v>
      </c>
      <c r="R63" s="109">
        <f t="shared" si="6"/>
        <v>0</v>
      </c>
      <c r="S63" s="100">
        <v>0</v>
      </c>
      <c r="T63" s="100">
        <v>0</v>
      </c>
      <c r="U63" s="109">
        <f t="shared" si="7"/>
        <v>0</v>
      </c>
      <c r="V63" s="109">
        <v>0</v>
      </c>
      <c r="W63" s="100">
        <v>0</v>
      </c>
      <c r="X63" s="100">
        <v>0</v>
      </c>
      <c r="Y63" s="100">
        <v>0</v>
      </c>
      <c r="Z63" s="100">
        <v>0</v>
      </c>
      <c r="AA63" s="100">
        <v>0</v>
      </c>
      <c r="AB63" s="100">
        <v>0</v>
      </c>
      <c r="AC63" s="100">
        <v>0</v>
      </c>
      <c r="AD63" s="59" t="s">
        <v>206</v>
      </c>
      <c r="AE63" s="20"/>
    </row>
    <row r="64" spans="1:31" s="2" customFormat="1" ht="16.5" customHeight="1">
      <c r="A64" s="62"/>
      <c r="B64" s="63" t="s">
        <v>207</v>
      </c>
      <c r="C64" s="108">
        <f t="shared" si="2"/>
        <v>0</v>
      </c>
      <c r="D64" s="99">
        <f>G64+V64</f>
        <v>0</v>
      </c>
      <c r="E64" s="99">
        <f>H64+W64</f>
        <v>0</v>
      </c>
      <c r="F64" s="109">
        <f t="shared" si="3"/>
        <v>0</v>
      </c>
      <c r="G64" s="100">
        <f>J64+M64+P64+S64</f>
        <v>0</v>
      </c>
      <c r="H64" s="100">
        <f>K64+N64+Q64+T64</f>
        <v>0</v>
      </c>
      <c r="I64" s="109">
        <f t="shared" si="4"/>
        <v>0</v>
      </c>
      <c r="J64" s="100">
        <v>0</v>
      </c>
      <c r="K64" s="100">
        <v>0</v>
      </c>
      <c r="L64" s="109">
        <f t="shared" si="5"/>
        <v>0</v>
      </c>
      <c r="M64" s="100">
        <v>0</v>
      </c>
      <c r="N64" s="100">
        <v>0</v>
      </c>
      <c r="O64" s="109">
        <f t="shared" si="9"/>
        <v>0</v>
      </c>
      <c r="P64" s="100">
        <v>0</v>
      </c>
      <c r="Q64" s="100">
        <v>0</v>
      </c>
      <c r="R64" s="109">
        <f t="shared" si="6"/>
        <v>0</v>
      </c>
      <c r="S64" s="100">
        <v>0</v>
      </c>
      <c r="T64" s="100">
        <v>0</v>
      </c>
      <c r="U64" s="109">
        <f t="shared" si="7"/>
        <v>0</v>
      </c>
      <c r="V64" s="109">
        <v>0</v>
      </c>
      <c r="W64" s="100">
        <v>0</v>
      </c>
      <c r="X64" s="100">
        <v>0</v>
      </c>
      <c r="Y64" s="100">
        <v>0</v>
      </c>
      <c r="Z64" s="100">
        <v>0</v>
      </c>
      <c r="AA64" s="100">
        <v>0</v>
      </c>
      <c r="AB64" s="100">
        <v>0</v>
      </c>
      <c r="AC64" s="100">
        <v>0</v>
      </c>
      <c r="AD64" s="59" t="s">
        <v>207</v>
      </c>
      <c r="AE64" s="20"/>
    </row>
    <row r="65" spans="1:31" s="2" customFormat="1" ht="16.5" customHeight="1">
      <c r="A65" s="72"/>
      <c r="B65" s="11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89"/>
      <c r="AE65" s="72"/>
    </row>
    <row r="66" s="2" customFormat="1" ht="14.25" customHeight="1"/>
    <row r="67" s="2" customFormat="1" ht="14.25" customHeight="1"/>
    <row r="68" spans="2:29" ht="11.25" customHeight="1">
      <c r="B68" s="3"/>
      <c r="C68" s="3"/>
      <c r="D68" s="3"/>
      <c r="E68" s="3"/>
      <c r="F68" s="3"/>
      <c r="G68" s="3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</row>
    <row r="69" spans="2:7" ht="11.25" customHeight="1">
      <c r="B69" s="3"/>
      <c r="C69" s="3"/>
      <c r="D69" s="3"/>
      <c r="E69" s="3"/>
      <c r="F69" s="2"/>
      <c r="G69" s="2"/>
    </row>
    <row r="70" spans="2:5" ht="11.25" customHeight="1">
      <c r="B70" s="162"/>
      <c r="C70" s="162"/>
      <c r="D70" s="162"/>
      <c r="E70" s="162"/>
    </row>
    <row r="71" spans="2:5" ht="11.25" customHeight="1">
      <c r="B71" s="162"/>
      <c r="C71" s="162"/>
      <c r="D71" s="162"/>
      <c r="E71" s="162"/>
    </row>
    <row r="72" spans="2:5" ht="11.25" customHeight="1">
      <c r="B72" s="162"/>
      <c r="C72" s="162"/>
      <c r="D72" s="162"/>
      <c r="E72" s="162"/>
    </row>
    <row r="73" spans="2:5" ht="11.25" customHeight="1">
      <c r="B73" s="162"/>
      <c r="C73" s="162"/>
      <c r="D73" s="162"/>
      <c r="E73" s="162"/>
    </row>
    <row r="74" spans="2:5" ht="11.25" customHeight="1">
      <c r="B74" s="162"/>
      <c r="C74" s="162"/>
      <c r="D74" s="162"/>
      <c r="E74" s="162"/>
    </row>
    <row r="75" spans="2:5" ht="11.25" customHeight="1">
      <c r="B75" s="162"/>
      <c r="C75" s="162"/>
      <c r="D75" s="162"/>
      <c r="E75" s="162"/>
    </row>
    <row r="76" spans="2:5" ht="11.25" customHeight="1">
      <c r="B76" s="162"/>
      <c r="C76" s="162"/>
      <c r="D76" s="162"/>
      <c r="E76" s="162"/>
    </row>
    <row r="77" spans="2:5" ht="11.25" customHeight="1">
      <c r="B77" s="162"/>
      <c r="C77" s="162"/>
      <c r="D77" s="162"/>
      <c r="E77" s="162"/>
    </row>
    <row r="78" spans="2:5" ht="11.25" customHeight="1">
      <c r="B78" s="162"/>
      <c r="C78" s="162"/>
      <c r="D78" s="162"/>
      <c r="E78" s="162"/>
    </row>
    <row r="79" spans="2:5" ht="11.25" customHeight="1">
      <c r="B79" s="162"/>
      <c r="C79" s="162"/>
      <c r="D79" s="162"/>
      <c r="E79" s="162"/>
    </row>
    <row r="80" spans="2:5" ht="11.25" customHeight="1">
      <c r="B80" s="162"/>
      <c r="C80" s="162"/>
      <c r="D80" s="162"/>
      <c r="E80" s="162"/>
    </row>
    <row r="81" spans="2:5" ht="11.25" customHeight="1">
      <c r="B81" s="162"/>
      <c r="C81" s="162"/>
      <c r="D81" s="162"/>
      <c r="E81" s="162"/>
    </row>
    <row r="82" spans="2:5" ht="11.25" customHeight="1">
      <c r="B82" s="162"/>
      <c r="C82" s="162"/>
      <c r="D82" s="162"/>
      <c r="E82" s="162"/>
    </row>
  </sheetData>
  <mergeCells count="36">
    <mergeCell ref="AD62:AE62"/>
    <mergeCell ref="L6:N6"/>
    <mergeCell ref="O6:Q6"/>
    <mergeCell ref="R6:T6"/>
    <mergeCell ref="AD54:AE54"/>
    <mergeCell ref="AD57:AE57"/>
    <mergeCell ref="C4:X4"/>
    <mergeCell ref="F5:T5"/>
    <mergeCell ref="U5:W6"/>
    <mergeCell ref="X5:X7"/>
    <mergeCell ref="F6:H6"/>
    <mergeCell ref="I6:K6"/>
    <mergeCell ref="Y4:AC4"/>
    <mergeCell ref="Y5:Y7"/>
    <mergeCell ref="Z5:AA6"/>
    <mergeCell ref="AB5:AC6"/>
    <mergeCell ref="A35:B35"/>
    <mergeCell ref="AD49:AE49"/>
    <mergeCell ref="AD13:AE13"/>
    <mergeCell ref="AD32:AE32"/>
    <mergeCell ref="AD35:AE35"/>
    <mergeCell ref="AD40:AE40"/>
    <mergeCell ref="A40:B40"/>
    <mergeCell ref="AD42:AE42"/>
    <mergeCell ref="AD45:AE45"/>
    <mergeCell ref="A32:B32"/>
    <mergeCell ref="A60:B60"/>
    <mergeCell ref="AD60:AE60"/>
    <mergeCell ref="A62:B62"/>
    <mergeCell ref="A1:N1"/>
    <mergeCell ref="A57:B57"/>
    <mergeCell ref="A42:B42"/>
    <mergeCell ref="A45:B45"/>
    <mergeCell ref="A49:B49"/>
    <mergeCell ref="A54:B54"/>
    <mergeCell ref="A13:B13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82"/>
  <sheetViews>
    <sheetView showGridLines="0" workbookViewId="0" topLeftCell="AF1">
      <selection activeCell="AM13" sqref="AM13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14" width="7.58203125" style="1" customWidth="1"/>
    <col min="15" max="32" width="5.58203125" style="1" customWidth="1"/>
    <col min="33" max="33" width="8.75" style="1" customWidth="1"/>
    <col min="34" max="34" width="1.328125" style="1" customWidth="1"/>
    <col min="35" max="16384" width="8.75" style="1" customWidth="1"/>
  </cols>
  <sheetData>
    <row r="1" spans="1:32" ht="16.5" customHeight="1">
      <c r="A1" s="144" t="s">
        <v>181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69"/>
      <c r="P1" s="69"/>
      <c r="Q1" s="69"/>
      <c r="R1" s="69"/>
      <c r="S1" s="69"/>
      <c r="T1" s="69"/>
      <c r="U1" s="69"/>
      <c r="V1" s="70" t="s">
        <v>210</v>
      </c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69"/>
      <c r="Q2" s="69"/>
      <c r="R2" s="69"/>
      <c r="S2" s="69"/>
      <c r="T2" s="69"/>
      <c r="U2" s="69"/>
      <c r="V2" s="70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4" ht="16.5" customHeight="1">
      <c r="A3" s="70" t="s">
        <v>146</v>
      </c>
      <c r="C3" s="156"/>
      <c r="D3" s="156"/>
      <c r="E3" s="156"/>
      <c r="F3" s="71"/>
      <c r="G3" s="71"/>
      <c r="H3" s="71"/>
      <c r="I3" s="71"/>
      <c r="J3" s="71"/>
      <c r="K3" s="71"/>
      <c r="L3" s="71"/>
      <c r="M3" s="72"/>
      <c r="N3" s="71"/>
      <c r="O3" s="71" t="s">
        <v>137</v>
      </c>
      <c r="P3" s="71"/>
      <c r="Q3" s="71"/>
      <c r="R3" s="71"/>
      <c r="S3" s="71"/>
      <c r="T3" s="71"/>
      <c r="U3" s="71"/>
      <c r="V3" s="72"/>
      <c r="W3" s="71"/>
      <c r="X3" s="73"/>
      <c r="Y3" s="73"/>
      <c r="Z3" s="73"/>
      <c r="AA3" s="73"/>
      <c r="AB3" s="73"/>
      <c r="AC3" s="73"/>
      <c r="AD3" s="73"/>
      <c r="AE3" s="73"/>
      <c r="AF3" s="73"/>
      <c r="AG3" s="2"/>
      <c r="AH3" s="74" t="s">
        <v>0</v>
      </c>
    </row>
    <row r="4" spans="1:34" ht="16.5" customHeight="1">
      <c r="A4" s="75"/>
      <c r="B4" s="76" t="s">
        <v>88</v>
      </c>
      <c r="C4" s="133" t="s">
        <v>194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5"/>
      <c r="AD4" s="169" t="s">
        <v>83</v>
      </c>
      <c r="AE4" s="170"/>
      <c r="AF4" s="171"/>
      <c r="AG4" s="77" t="s">
        <v>240</v>
      </c>
      <c r="AH4" s="75"/>
    </row>
    <row r="5" spans="1:34" ht="16.5" customHeight="1">
      <c r="A5" s="2"/>
      <c r="B5" s="78"/>
      <c r="C5" s="133" t="s">
        <v>4</v>
      </c>
      <c r="D5" s="134"/>
      <c r="E5" s="135"/>
      <c r="F5" s="133" t="s">
        <v>67</v>
      </c>
      <c r="G5" s="134"/>
      <c r="H5" s="135"/>
      <c r="I5" s="133" t="s">
        <v>68</v>
      </c>
      <c r="J5" s="134"/>
      <c r="K5" s="135"/>
      <c r="L5" s="133" t="s">
        <v>5</v>
      </c>
      <c r="M5" s="134"/>
      <c r="N5" s="135"/>
      <c r="O5" s="133" t="s">
        <v>6</v>
      </c>
      <c r="P5" s="134"/>
      <c r="Q5" s="135"/>
      <c r="R5" s="133" t="s">
        <v>69</v>
      </c>
      <c r="S5" s="134"/>
      <c r="T5" s="135"/>
      <c r="U5" s="133" t="s">
        <v>70</v>
      </c>
      <c r="V5" s="134"/>
      <c r="W5" s="135"/>
      <c r="X5" s="133" t="s">
        <v>71</v>
      </c>
      <c r="Y5" s="134"/>
      <c r="Z5" s="135"/>
      <c r="AA5" s="133" t="s">
        <v>72</v>
      </c>
      <c r="AB5" s="134"/>
      <c r="AC5" s="135"/>
      <c r="AD5" s="172"/>
      <c r="AE5" s="173"/>
      <c r="AF5" s="174"/>
      <c r="AG5" s="81"/>
      <c r="AH5" s="2"/>
    </row>
    <row r="6" spans="1:34" ht="16.5" customHeight="1">
      <c r="A6" s="2"/>
      <c r="B6" s="82" t="s">
        <v>241</v>
      </c>
      <c r="C6" s="81"/>
      <c r="D6" s="81"/>
      <c r="E6" s="81"/>
      <c r="F6" s="81"/>
      <c r="G6" s="81"/>
      <c r="H6" s="81"/>
      <c r="I6" s="81"/>
      <c r="J6" s="81"/>
      <c r="K6" s="81"/>
      <c r="L6" s="175"/>
      <c r="M6" s="73"/>
      <c r="N6" s="175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5" t="s">
        <v>241</v>
      </c>
      <c r="AH6" s="2"/>
    </row>
    <row r="7" spans="1:34" ht="16.5" customHeight="1">
      <c r="A7" s="72"/>
      <c r="B7" s="86" t="s">
        <v>242</v>
      </c>
      <c r="C7" s="87" t="s">
        <v>4</v>
      </c>
      <c r="D7" s="87" t="s">
        <v>2</v>
      </c>
      <c r="E7" s="87" t="s">
        <v>3</v>
      </c>
      <c r="F7" s="87" t="s">
        <v>4</v>
      </c>
      <c r="G7" s="87" t="s">
        <v>2</v>
      </c>
      <c r="H7" s="87" t="s">
        <v>3</v>
      </c>
      <c r="I7" s="87" t="s">
        <v>4</v>
      </c>
      <c r="J7" s="87" t="s">
        <v>2</v>
      </c>
      <c r="K7" s="87" t="s">
        <v>3</v>
      </c>
      <c r="L7" s="88" t="s">
        <v>4</v>
      </c>
      <c r="M7" s="80" t="s">
        <v>2</v>
      </c>
      <c r="N7" s="88" t="s">
        <v>3</v>
      </c>
      <c r="O7" s="87" t="s">
        <v>4</v>
      </c>
      <c r="P7" s="87" t="s">
        <v>2</v>
      </c>
      <c r="Q7" s="87" t="s">
        <v>3</v>
      </c>
      <c r="R7" s="87" t="s">
        <v>4</v>
      </c>
      <c r="S7" s="87" t="s">
        <v>2</v>
      </c>
      <c r="T7" s="87" t="s">
        <v>3</v>
      </c>
      <c r="U7" s="87" t="s">
        <v>4</v>
      </c>
      <c r="V7" s="87" t="s">
        <v>2</v>
      </c>
      <c r="W7" s="87" t="s">
        <v>3</v>
      </c>
      <c r="X7" s="87" t="s">
        <v>4</v>
      </c>
      <c r="Y7" s="87" t="s">
        <v>2</v>
      </c>
      <c r="Z7" s="87" t="s">
        <v>3</v>
      </c>
      <c r="AA7" s="87" t="s">
        <v>4</v>
      </c>
      <c r="AB7" s="87" t="s">
        <v>2</v>
      </c>
      <c r="AC7" s="87" t="s">
        <v>3</v>
      </c>
      <c r="AD7" s="87" t="s">
        <v>4</v>
      </c>
      <c r="AE7" s="87" t="s">
        <v>2</v>
      </c>
      <c r="AF7" s="87" t="s">
        <v>3</v>
      </c>
      <c r="AG7" s="89"/>
      <c r="AH7" s="72"/>
    </row>
    <row r="8" spans="1:34" ht="16.5" customHeight="1">
      <c r="A8" s="2"/>
      <c r="B8" s="78"/>
      <c r="C8" s="81"/>
      <c r="D8" s="157"/>
      <c r="E8" s="157"/>
      <c r="F8" s="73"/>
      <c r="G8" s="157"/>
      <c r="H8" s="157"/>
      <c r="I8" s="73"/>
      <c r="J8" s="157"/>
      <c r="K8" s="157"/>
      <c r="L8" s="73"/>
      <c r="M8" s="157"/>
      <c r="N8" s="157"/>
      <c r="O8" s="73"/>
      <c r="P8" s="157"/>
      <c r="Q8" s="157"/>
      <c r="R8" s="73"/>
      <c r="S8" s="157"/>
      <c r="T8" s="157"/>
      <c r="U8" s="73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90"/>
      <c r="AH8" s="91"/>
    </row>
    <row r="9" spans="1:34" ht="16.5" customHeight="1">
      <c r="A9" s="3"/>
      <c r="B9" s="158" t="s">
        <v>243</v>
      </c>
      <c r="C9" s="159">
        <v>5126</v>
      </c>
      <c r="D9" s="100">
        <v>3880</v>
      </c>
      <c r="E9" s="100">
        <v>1246</v>
      </c>
      <c r="F9" s="100">
        <v>102</v>
      </c>
      <c r="G9" s="100">
        <v>99</v>
      </c>
      <c r="H9" s="100">
        <v>3</v>
      </c>
      <c r="I9" s="100">
        <v>151</v>
      </c>
      <c r="J9" s="100">
        <v>146</v>
      </c>
      <c r="K9" s="100">
        <v>5</v>
      </c>
      <c r="L9" s="100">
        <v>4450</v>
      </c>
      <c r="M9" s="100">
        <v>3471</v>
      </c>
      <c r="N9" s="100">
        <v>979</v>
      </c>
      <c r="O9" s="100">
        <v>7</v>
      </c>
      <c r="P9" s="100">
        <v>4</v>
      </c>
      <c r="Q9" s="100">
        <v>3</v>
      </c>
      <c r="R9" s="100">
        <v>155</v>
      </c>
      <c r="S9" s="100">
        <v>0</v>
      </c>
      <c r="T9" s="100">
        <v>155</v>
      </c>
      <c r="U9" s="100">
        <v>2</v>
      </c>
      <c r="V9" s="100">
        <v>0</v>
      </c>
      <c r="W9" s="100">
        <v>2</v>
      </c>
      <c r="X9" s="176">
        <v>0</v>
      </c>
      <c r="Y9" s="176">
        <v>0</v>
      </c>
      <c r="Z9" s="176">
        <v>0</v>
      </c>
      <c r="AA9" s="100">
        <v>259</v>
      </c>
      <c r="AB9" s="100">
        <v>160</v>
      </c>
      <c r="AC9" s="100">
        <v>99</v>
      </c>
      <c r="AD9" s="100">
        <v>1091</v>
      </c>
      <c r="AE9" s="100">
        <v>558</v>
      </c>
      <c r="AF9" s="100">
        <v>533</v>
      </c>
      <c r="AG9" s="49" t="s">
        <v>244</v>
      </c>
      <c r="AH9" s="20"/>
    </row>
    <row r="10" spans="1:34" s="94" customFormat="1" ht="16.5" customHeight="1">
      <c r="A10" s="160"/>
      <c r="B10" s="161" t="s">
        <v>245</v>
      </c>
      <c r="C10" s="92">
        <f>C15+C34+C37+C42+C44+C47+C51+C56+C59+C62+C64</f>
        <v>5036</v>
      </c>
      <c r="D10" s="93">
        <f>D15+D34+D37+D42+D44+D47+D51+D56+D59+D62+D64</f>
        <v>3807</v>
      </c>
      <c r="E10" s="93">
        <f aca="true" t="shared" si="0" ref="E10:AF10">E15+E34+E37+E42+E44+E47+E51+E56+E59+E62+E64</f>
        <v>1229</v>
      </c>
      <c r="F10" s="93">
        <f t="shared" si="0"/>
        <v>102</v>
      </c>
      <c r="G10" s="93">
        <f t="shared" si="0"/>
        <v>97</v>
      </c>
      <c r="H10" s="93">
        <f t="shared" si="0"/>
        <v>5</v>
      </c>
      <c r="I10" s="93">
        <f t="shared" si="0"/>
        <v>145</v>
      </c>
      <c r="J10" s="93">
        <f t="shared" si="0"/>
        <v>138</v>
      </c>
      <c r="K10" s="93">
        <f t="shared" si="0"/>
        <v>7</v>
      </c>
      <c r="L10" s="93">
        <f t="shared" si="0"/>
        <v>4342</v>
      </c>
      <c r="M10" s="93">
        <f t="shared" si="0"/>
        <v>3397</v>
      </c>
      <c r="N10" s="93">
        <f t="shared" si="0"/>
        <v>945</v>
      </c>
      <c r="O10" s="93">
        <f t="shared" si="0"/>
        <v>6</v>
      </c>
      <c r="P10" s="93">
        <f t="shared" si="0"/>
        <v>4</v>
      </c>
      <c r="Q10" s="93">
        <f t="shared" si="0"/>
        <v>2</v>
      </c>
      <c r="R10" s="93">
        <f t="shared" si="0"/>
        <v>155</v>
      </c>
      <c r="S10" s="93">
        <f t="shared" si="0"/>
        <v>0</v>
      </c>
      <c r="T10" s="93">
        <f t="shared" si="0"/>
        <v>155</v>
      </c>
      <c r="U10" s="93">
        <f t="shared" si="0"/>
        <v>1</v>
      </c>
      <c r="V10" s="93">
        <f t="shared" si="0"/>
        <v>0</v>
      </c>
      <c r="W10" s="93">
        <f t="shared" si="0"/>
        <v>1</v>
      </c>
      <c r="X10" s="93">
        <f t="shared" si="0"/>
        <v>0</v>
      </c>
      <c r="Y10" s="93">
        <f t="shared" si="0"/>
        <v>0</v>
      </c>
      <c r="Z10" s="93">
        <f t="shared" si="0"/>
        <v>0</v>
      </c>
      <c r="AA10" s="93">
        <f t="shared" si="0"/>
        <v>285</v>
      </c>
      <c r="AB10" s="93">
        <f t="shared" si="0"/>
        <v>171</v>
      </c>
      <c r="AC10" s="93">
        <f t="shared" si="0"/>
        <v>114</v>
      </c>
      <c r="AD10" s="93">
        <f t="shared" si="0"/>
        <v>1072</v>
      </c>
      <c r="AE10" s="93">
        <f t="shared" si="0"/>
        <v>552</v>
      </c>
      <c r="AF10" s="93">
        <f t="shared" si="0"/>
        <v>520</v>
      </c>
      <c r="AG10" s="41" t="s">
        <v>246</v>
      </c>
      <c r="AH10" s="42"/>
    </row>
    <row r="11" spans="1:34" ht="16.5" customHeight="1">
      <c r="A11" s="2"/>
      <c r="B11" s="78"/>
      <c r="C11" s="95">
        <f aca="true" t="shared" si="1" ref="C11:AF11">IF(C10=SUM(C12:C13),"","no")</f>
      </c>
      <c r="D11" s="96">
        <f t="shared" si="1"/>
      </c>
      <c r="E11" s="96">
        <f t="shared" si="1"/>
      </c>
      <c r="F11" s="96">
        <f t="shared" si="1"/>
      </c>
      <c r="G11" s="96">
        <f t="shared" si="1"/>
      </c>
      <c r="H11" s="96">
        <f t="shared" si="1"/>
      </c>
      <c r="I11" s="96">
        <f t="shared" si="1"/>
      </c>
      <c r="J11" s="96">
        <f t="shared" si="1"/>
      </c>
      <c r="K11" s="96">
        <f t="shared" si="1"/>
      </c>
      <c r="L11" s="96">
        <f t="shared" si="1"/>
      </c>
      <c r="M11" s="96">
        <f t="shared" si="1"/>
      </c>
      <c r="N11" s="96">
        <f t="shared" si="1"/>
      </c>
      <c r="O11" s="96">
        <f t="shared" si="1"/>
      </c>
      <c r="P11" s="96">
        <f t="shared" si="1"/>
      </c>
      <c r="Q11" s="96">
        <f t="shared" si="1"/>
      </c>
      <c r="R11" s="96">
        <f t="shared" si="1"/>
      </c>
      <c r="S11" s="96">
        <f t="shared" si="1"/>
      </c>
      <c r="T11" s="96">
        <f t="shared" si="1"/>
      </c>
      <c r="U11" s="96">
        <f t="shared" si="1"/>
      </c>
      <c r="V11" s="96">
        <f t="shared" si="1"/>
      </c>
      <c r="W11" s="96">
        <f t="shared" si="1"/>
      </c>
      <c r="X11" s="96">
        <f t="shared" si="1"/>
      </c>
      <c r="Y11" s="96">
        <f t="shared" si="1"/>
      </c>
      <c r="Z11" s="96">
        <f t="shared" si="1"/>
      </c>
      <c r="AA11" s="96">
        <f t="shared" si="1"/>
      </c>
      <c r="AB11" s="96">
        <f t="shared" si="1"/>
      </c>
      <c r="AC11" s="96">
        <f t="shared" si="1"/>
      </c>
      <c r="AD11" s="96">
        <f t="shared" si="1"/>
      </c>
      <c r="AE11" s="96">
        <f t="shared" si="1"/>
      </c>
      <c r="AF11" s="96">
        <f t="shared" si="1"/>
      </c>
      <c r="AG11" s="50"/>
      <c r="AH11" s="20"/>
    </row>
    <row r="12" spans="1:34" ht="16.5" customHeight="1">
      <c r="A12" s="2"/>
      <c r="B12" s="97" t="s">
        <v>16</v>
      </c>
      <c r="C12" s="98">
        <f>D12+E12</f>
        <v>3925</v>
      </c>
      <c r="D12" s="99">
        <f>G12+J12+M12+P12+S12+V12+Y12+AB12</f>
        <v>3031</v>
      </c>
      <c r="E12" s="99">
        <f>H12+K12+N12+Q12+T12+W12+Z12+AC12</f>
        <v>894</v>
      </c>
      <c r="F12" s="99">
        <f>G12+H12</f>
        <v>84</v>
      </c>
      <c r="G12" s="100">
        <v>82</v>
      </c>
      <c r="H12" s="100">
        <v>2</v>
      </c>
      <c r="I12" s="99">
        <f>J12+K12</f>
        <v>111</v>
      </c>
      <c r="J12" s="100">
        <v>108</v>
      </c>
      <c r="K12" s="100">
        <v>3</v>
      </c>
      <c r="L12" s="99">
        <f>M12+N12</f>
        <v>3507</v>
      </c>
      <c r="M12" s="100">
        <v>2793</v>
      </c>
      <c r="N12" s="100">
        <v>714</v>
      </c>
      <c r="O12" s="99">
        <f>P12+Q12</f>
        <v>0</v>
      </c>
      <c r="P12" s="100">
        <v>0</v>
      </c>
      <c r="Q12" s="100">
        <v>0</v>
      </c>
      <c r="R12" s="99">
        <f>S12+T12</f>
        <v>130</v>
      </c>
      <c r="S12" s="100">
        <v>0</v>
      </c>
      <c r="T12" s="100">
        <v>130</v>
      </c>
      <c r="U12" s="99">
        <f>V12+W12</f>
        <v>0</v>
      </c>
      <c r="V12" s="100">
        <v>0</v>
      </c>
      <c r="W12" s="100">
        <v>0</v>
      </c>
      <c r="X12" s="100">
        <f>Y12+Z12</f>
        <v>0</v>
      </c>
      <c r="Y12" s="100">
        <v>0</v>
      </c>
      <c r="Z12" s="100">
        <v>0</v>
      </c>
      <c r="AA12" s="100">
        <f>AB12+AC12</f>
        <v>93</v>
      </c>
      <c r="AB12" s="100">
        <v>48</v>
      </c>
      <c r="AC12" s="100">
        <v>45</v>
      </c>
      <c r="AD12" s="100">
        <f>AE12+AF12</f>
        <v>502</v>
      </c>
      <c r="AE12" s="100">
        <v>265</v>
      </c>
      <c r="AF12" s="100">
        <v>237</v>
      </c>
      <c r="AG12" s="32" t="s">
        <v>17</v>
      </c>
      <c r="AH12" s="20"/>
    </row>
    <row r="13" spans="1:34" ht="16.5" customHeight="1">
      <c r="A13" s="2"/>
      <c r="B13" s="97" t="s">
        <v>12</v>
      </c>
      <c r="C13" s="98">
        <f>D13+E13</f>
        <v>1111</v>
      </c>
      <c r="D13" s="99">
        <f>G13+J13+M13+P13+S13+V13+Y13+AB13</f>
        <v>776</v>
      </c>
      <c r="E13" s="99">
        <f>H13+K13+N13+Q13+T13+W13+Z13+AC13</f>
        <v>335</v>
      </c>
      <c r="F13" s="99">
        <f>G13+H13</f>
        <v>18</v>
      </c>
      <c r="G13" s="100">
        <v>15</v>
      </c>
      <c r="H13" s="100">
        <v>3</v>
      </c>
      <c r="I13" s="99">
        <f>J13+K13</f>
        <v>34</v>
      </c>
      <c r="J13" s="100">
        <v>30</v>
      </c>
      <c r="K13" s="100">
        <v>4</v>
      </c>
      <c r="L13" s="99">
        <f>M13+N13</f>
        <v>835</v>
      </c>
      <c r="M13" s="100">
        <v>604</v>
      </c>
      <c r="N13" s="100">
        <v>231</v>
      </c>
      <c r="O13" s="99">
        <f>P13+Q13</f>
        <v>6</v>
      </c>
      <c r="P13" s="100">
        <v>4</v>
      </c>
      <c r="Q13" s="100">
        <v>2</v>
      </c>
      <c r="R13" s="99">
        <f>S13+T13</f>
        <v>25</v>
      </c>
      <c r="S13" s="100">
        <v>0</v>
      </c>
      <c r="T13" s="100">
        <v>25</v>
      </c>
      <c r="U13" s="99">
        <f>V13+W13</f>
        <v>1</v>
      </c>
      <c r="V13" s="100">
        <v>0</v>
      </c>
      <c r="W13" s="100">
        <v>1</v>
      </c>
      <c r="X13" s="100">
        <f>Y13+Z13</f>
        <v>0</v>
      </c>
      <c r="Y13" s="100">
        <v>0</v>
      </c>
      <c r="Z13" s="100">
        <v>0</v>
      </c>
      <c r="AA13" s="100">
        <f>AB13+AC13</f>
        <v>192</v>
      </c>
      <c r="AB13" s="100">
        <v>123</v>
      </c>
      <c r="AC13" s="100">
        <v>69</v>
      </c>
      <c r="AD13" s="100">
        <f>AE13+AF13</f>
        <v>570</v>
      </c>
      <c r="AE13" s="100">
        <v>287</v>
      </c>
      <c r="AF13" s="100">
        <v>283</v>
      </c>
      <c r="AG13" s="32" t="s">
        <v>18</v>
      </c>
      <c r="AH13" s="20"/>
    </row>
    <row r="14" spans="1:34" ht="16.5" customHeight="1">
      <c r="A14" s="2"/>
      <c r="B14" s="101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50"/>
      <c r="AH14" s="20"/>
    </row>
    <row r="15" spans="1:34" s="105" customFormat="1" ht="16.5" customHeight="1">
      <c r="A15" s="65" t="s">
        <v>247</v>
      </c>
      <c r="B15" s="46"/>
      <c r="C15" s="103">
        <f>SUM(D15:E15)</f>
        <v>4188</v>
      </c>
      <c r="D15" s="104">
        <f>SUM(D17:D33)</f>
        <v>3184</v>
      </c>
      <c r="E15" s="104">
        <f>SUM(E17:E33)</f>
        <v>1004</v>
      </c>
      <c r="F15" s="104">
        <f>SUM(G15:H15)</f>
        <v>82</v>
      </c>
      <c r="G15" s="104">
        <f>SUM(G17:G33)</f>
        <v>77</v>
      </c>
      <c r="H15" s="104">
        <f>SUM(H17:H33)</f>
        <v>5</v>
      </c>
      <c r="I15" s="104">
        <f aca="true" t="shared" si="2" ref="I15:I66">SUM(J15:K15)</f>
        <v>120</v>
      </c>
      <c r="J15" s="104">
        <f>SUM(J17:J33)</f>
        <v>114</v>
      </c>
      <c r="K15" s="104">
        <f>SUM(K17:K33)</f>
        <v>6</v>
      </c>
      <c r="L15" s="104">
        <f aca="true" t="shared" si="3" ref="L15:L66">SUM(M15:N15)</f>
        <v>3599</v>
      </c>
      <c r="M15" s="104">
        <f>SUM(M17:M33)</f>
        <v>2836</v>
      </c>
      <c r="N15" s="104">
        <f>SUM(N17:N33)</f>
        <v>763</v>
      </c>
      <c r="O15" s="104">
        <f aca="true" t="shared" si="4" ref="O15:O66">SUM(P15:Q15)</f>
        <v>4</v>
      </c>
      <c r="P15" s="104">
        <f>SUM(P17:P33)</f>
        <v>4</v>
      </c>
      <c r="Q15" s="104">
        <f>SUM(Q17:Q33)</f>
        <v>0</v>
      </c>
      <c r="R15" s="104">
        <f aca="true" t="shared" si="5" ref="R15:R66">SUM(S15:T15)</f>
        <v>128</v>
      </c>
      <c r="S15" s="104">
        <f>SUM(S17:S33)</f>
        <v>0</v>
      </c>
      <c r="T15" s="104">
        <f>SUM(T17:T33)</f>
        <v>128</v>
      </c>
      <c r="U15" s="104">
        <f>SUM(V15:W15)</f>
        <v>1</v>
      </c>
      <c r="V15" s="104">
        <f>SUM(V17:V33)</f>
        <v>0</v>
      </c>
      <c r="W15" s="104">
        <f>SUM(W17:W33)</f>
        <v>1</v>
      </c>
      <c r="X15" s="104">
        <f>SUM(Y15:Z15)</f>
        <v>0</v>
      </c>
      <c r="Y15" s="104">
        <f>SUM(Y17:Y33)</f>
        <v>0</v>
      </c>
      <c r="Z15" s="104">
        <f>SUM(Z17:Z33)</f>
        <v>0</v>
      </c>
      <c r="AA15" s="104">
        <f>SUM(AB15:AC15)</f>
        <v>254</v>
      </c>
      <c r="AB15" s="104">
        <f>SUM(AB17:AB33)</f>
        <v>153</v>
      </c>
      <c r="AC15" s="104">
        <f>SUM(AC17:AC33)</f>
        <v>101</v>
      </c>
      <c r="AD15" s="104">
        <f>SUM(AD17:AD33)</f>
        <v>969</v>
      </c>
      <c r="AE15" s="104">
        <f>SUM(AE17:AE33)</f>
        <v>498</v>
      </c>
      <c r="AF15" s="104">
        <f>SUM(AF17:AF33)</f>
        <v>471</v>
      </c>
      <c r="AG15" s="119" t="s">
        <v>247</v>
      </c>
      <c r="AH15" s="120"/>
    </row>
    <row r="16" spans="1:34" s="105" customFormat="1" ht="16.5" customHeight="1">
      <c r="A16" s="55"/>
      <c r="B16" s="106" t="s">
        <v>248</v>
      </c>
      <c r="C16" s="103">
        <f aca="true" t="shared" si="6" ref="C16:C66">SUM(D16:E16)</f>
        <v>2223</v>
      </c>
      <c r="D16" s="104">
        <f>SUM(D17:D21)</f>
        <v>1702</v>
      </c>
      <c r="E16" s="104">
        <f>SUM(E17:E21)</f>
        <v>521</v>
      </c>
      <c r="F16" s="104">
        <f aca="true" t="shared" si="7" ref="F16:F66">SUM(G16:H16)</f>
        <v>37</v>
      </c>
      <c r="G16" s="104">
        <f>SUM(G17:G21)</f>
        <v>33</v>
      </c>
      <c r="H16" s="104">
        <f>SUM(H17:H21)</f>
        <v>4</v>
      </c>
      <c r="I16" s="104">
        <f t="shared" si="2"/>
        <v>56</v>
      </c>
      <c r="J16" s="104">
        <f>SUM(J17:J21)</f>
        <v>52</v>
      </c>
      <c r="K16" s="104">
        <f>SUM(K17:K21)</f>
        <v>4</v>
      </c>
      <c r="L16" s="104">
        <f t="shared" si="3"/>
        <v>1888</v>
      </c>
      <c r="M16" s="104">
        <f>SUM(M17:M21)</f>
        <v>1501</v>
      </c>
      <c r="N16" s="104">
        <f>SUM(N17:N21)</f>
        <v>387</v>
      </c>
      <c r="O16" s="104">
        <f t="shared" si="4"/>
        <v>4</v>
      </c>
      <c r="P16" s="104">
        <f>SUM(P17:P21)</f>
        <v>4</v>
      </c>
      <c r="Q16" s="104">
        <f>SUM(Q17:Q21)</f>
        <v>0</v>
      </c>
      <c r="R16" s="104">
        <f t="shared" si="5"/>
        <v>60</v>
      </c>
      <c r="S16" s="104">
        <f>SUM(S17:S21)</f>
        <v>0</v>
      </c>
      <c r="T16" s="104">
        <f>SUM(T17:T21)</f>
        <v>60</v>
      </c>
      <c r="U16" s="104">
        <f aca="true" t="shared" si="8" ref="U16:U66">SUM(V16:W16)</f>
        <v>1</v>
      </c>
      <c r="V16" s="104">
        <f>SUM(V17:V21)</f>
        <v>0</v>
      </c>
      <c r="W16" s="104">
        <f>SUM(W17:W21)</f>
        <v>1</v>
      </c>
      <c r="X16" s="104">
        <f aca="true" t="shared" si="9" ref="X16:X66">SUM(Y16:Z16)</f>
        <v>0</v>
      </c>
      <c r="Y16" s="104">
        <f>SUM(Y17:Y21)</f>
        <v>0</v>
      </c>
      <c r="Z16" s="104">
        <f>SUM(Z17:Z21)</f>
        <v>0</v>
      </c>
      <c r="AA16" s="104">
        <f>SUM(AB16:AC16)</f>
        <v>177</v>
      </c>
      <c r="AB16" s="104">
        <f>SUM(AB17:AB21)</f>
        <v>112</v>
      </c>
      <c r="AC16" s="104">
        <f>SUM(AC17:AC21)</f>
        <v>65</v>
      </c>
      <c r="AD16" s="104">
        <f>SUM(AD17:AD21)</f>
        <v>670</v>
      </c>
      <c r="AE16" s="104">
        <f>SUM(AE17:AE21)</f>
        <v>345</v>
      </c>
      <c r="AF16" s="104">
        <f>SUM(AF17:AF21)</f>
        <v>325</v>
      </c>
      <c r="AG16" s="54" t="s">
        <v>248</v>
      </c>
      <c r="AH16" s="55"/>
    </row>
    <row r="17" spans="1:34" ht="16.5" customHeight="1">
      <c r="A17" s="61"/>
      <c r="B17" s="107" t="s">
        <v>19</v>
      </c>
      <c r="C17" s="108">
        <f t="shared" si="6"/>
        <v>752</v>
      </c>
      <c r="D17" s="99">
        <f>G17+J17+M17+P17+S17+V17+Y17+AB17</f>
        <v>562</v>
      </c>
      <c r="E17" s="99">
        <f>H17+K17+N17+Q17+T17+W17+Z17+AC17</f>
        <v>190</v>
      </c>
      <c r="F17" s="109">
        <f t="shared" si="7"/>
        <v>13</v>
      </c>
      <c r="G17" s="100">
        <v>12</v>
      </c>
      <c r="H17" s="100">
        <v>1</v>
      </c>
      <c r="I17" s="109">
        <f t="shared" si="2"/>
        <v>19</v>
      </c>
      <c r="J17" s="100">
        <v>16</v>
      </c>
      <c r="K17" s="100">
        <v>3</v>
      </c>
      <c r="L17" s="109">
        <f t="shared" si="3"/>
        <v>675</v>
      </c>
      <c r="M17" s="100">
        <v>515</v>
      </c>
      <c r="N17" s="100">
        <v>160</v>
      </c>
      <c r="O17" s="109">
        <f t="shared" si="4"/>
        <v>2</v>
      </c>
      <c r="P17" s="100">
        <v>2</v>
      </c>
      <c r="Q17" s="100">
        <v>0</v>
      </c>
      <c r="R17" s="109">
        <f t="shared" si="5"/>
        <v>22</v>
      </c>
      <c r="S17" s="100">
        <v>0</v>
      </c>
      <c r="T17" s="100">
        <v>22</v>
      </c>
      <c r="U17" s="109">
        <f t="shared" si="8"/>
        <v>0</v>
      </c>
      <c r="V17" s="100">
        <v>0</v>
      </c>
      <c r="W17" s="100">
        <v>0</v>
      </c>
      <c r="X17" s="109">
        <f t="shared" si="9"/>
        <v>0</v>
      </c>
      <c r="Y17" s="100">
        <v>0</v>
      </c>
      <c r="Z17" s="100">
        <v>0</v>
      </c>
      <c r="AA17" s="109">
        <f aca="true" t="shared" si="10" ref="AA17:AA66">SUM(AB17:AC17)</f>
        <v>21</v>
      </c>
      <c r="AB17" s="100">
        <v>17</v>
      </c>
      <c r="AC17" s="100">
        <v>4</v>
      </c>
      <c r="AD17" s="100">
        <f aca="true" t="shared" si="11" ref="AD17:AD66">SUM(AE17:AF17)</f>
        <v>260</v>
      </c>
      <c r="AE17" s="100">
        <v>108</v>
      </c>
      <c r="AF17" s="100">
        <v>152</v>
      </c>
      <c r="AG17" s="32" t="s">
        <v>19</v>
      </c>
      <c r="AH17" s="20"/>
    </row>
    <row r="18" spans="1:34" ht="16.5" customHeight="1">
      <c r="A18" s="61"/>
      <c r="B18" s="107" t="s">
        <v>20</v>
      </c>
      <c r="C18" s="108">
        <f t="shared" si="6"/>
        <v>495</v>
      </c>
      <c r="D18" s="99">
        <f aca="true" t="shared" si="12" ref="D18:E66">G18+J18+M18+P18+S18+V18+Y18+AB18</f>
        <v>407</v>
      </c>
      <c r="E18" s="99">
        <f t="shared" si="12"/>
        <v>88</v>
      </c>
      <c r="F18" s="109">
        <f t="shared" si="7"/>
        <v>7</v>
      </c>
      <c r="G18" s="100">
        <v>7</v>
      </c>
      <c r="H18" s="100">
        <v>0</v>
      </c>
      <c r="I18" s="109">
        <f t="shared" si="2"/>
        <v>13</v>
      </c>
      <c r="J18" s="100">
        <v>13</v>
      </c>
      <c r="K18" s="100">
        <v>0</v>
      </c>
      <c r="L18" s="109">
        <f t="shared" si="3"/>
        <v>367</v>
      </c>
      <c r="M18" s="100">
        <v>325</v>
      </c>
      <c r="N18" s="100">
        <v>42</v>
      </c>
      <c r="O18" s="109">
        <f t="shared" si="4"/>
        <v>0</v>
      </c>
      <c r="P18" s="100">
        <v>0</v>
      </c>
      <c r="Q18" s="100">
        <v>0</v>
      </c>
      <c r="R18" s="109">
        <f t="shared" si="5"/>
        <v>9</v>
      </c>
      <c r="S18" s="100">
        <v>0</v>
      </c>
      <c r="T18" s="100">
        <v>9</v>
      </c>
      <c r="U18" s="109">
        <f t="shared" si="8"/>
        <v>1</v>
      </c>
      <c r="V18" s="100">
        <v>0</v>
      </c>
      <c r="W18" s="100">
        <v>1</v>
      </c>
      <c r="X18" s="109">
        <f t="shared" si="9"/>
        <v>0</v>
      </c>
      <c r="Y18" s="100">
        <v>0</v>
      </c>
      <c r="Z18" s="100">
        <v>0</v>
      </c>
      <c r="AA18" s="109">
        <f t="shared" si="10"/>
        <v>98</v>
      </c>
      <c r="AB18" s="100">
        <v>62</v>
      </c>
      <c r="AC18" s="100">
        <v>36</v>
      </c>
      <c r="AD18" s="100">
        <f t="shared" si="11"/>
        <v>157</v>
      </c>
      <c r="AE18" s="100">
        <v>115</v>
      </c>
      <c r="AF18" s="100">
        <v>42</v>
      </c>
      <c r="AG18" s="32" t="s">
        <v>20</v>
      </c>
      <c r="AH18" s="20"/>
    </row>
    <row r="19" spans="1:34" ht="16.5" customHeight="1">
      <c r="A19" s="61"/>
      <c r="B19" s="107" t="s">
        <v>21</v>
      </c>
      <c r="C19" s="108">
        <f t="shared" si="6"/>
        <v>301</v>
      </c>
      <c r="D19" s="99">
        <f t="shared" si="12"/>
        <v>209</v>
      </c>
      <c r="E19" s="99">
        <f t="shared" si="12"/>
        <v>92</v>
      </c>
      <c r="F19" s="109">
        <f t="shared" si="7"/>
        <v>5</v>
      </c>
      <c r="G19" s="100">
        <v>4</v>
      </c>
      <c r="H19" s="100">
        <v>1</v>
      </c>
      <c r="I19" s="109">
        <f t="shared" si="2"/>
        <v>9</v>
      </c>
      <c r="J19" s="100">
        <v>8</v>
      </c>
      <c r="K19" s="100">
        <v>1</v>
      </c>
      <c r="L19" s="109">
        <f t="shared" si="3"/>
        <v>250</v>
      </c>
      <c r="M19" s="100">
        <v>180</v>
      </c>
      <c r="N19" s="100">
        <v>70</v>
      </c>
      <c r="O19" s="109">
        <f t="shared" si="4"/>
        <v>0</v>
      </c>
      <c r="P19" s="100">
        <v>0</v>
      </c>
      <c r="Q19" s="100">
        <v>0</v>
      </c>
      <c r="R19" s="109">
        <f t="shared" si="5"/>
        <v>8</v>
      </c>
      <c r="S19" s="100">
        <v>0</v>
      </c>
      <c r="T19" s="100">
        <v>8</v>
      </c>
      <c r="U19" s="109">
        <f t="shared" si="8"/>
        <v>0</v>
      </c>
      <c r="V19" s="100">
        <v>0</v>
      </c>
      <c r="W19" s="100">
        <v>0</v>
      </c>
      <c r="X19" s="109">
        <f t="shared" si="9"/>
        <v>0</v>
      </c>
      <c r="Y19" s="100">
        <v>0</v>
      </c>
      <c r="Z19" s="100">
        <v>0</v>
      </c>
      <c r="AA19" s="109">
        <f t="shared" si="10"/>
        <v>29</v>
      </c>
      <c r="AB19" s="100">
        <v>17</v>
      </c>
      <c r="AC19" s="100">
        <v>12</v>
      </c>
      <c r="AD19" s="100">
        <f t="shared" si="11"/>
        <v>81</v>
      </c>
      <c r="AE19" s="100">
        <v>40</v>
      </c>
      <c r="AF19" s="100">
        <v>41</v>
      </c>
      <c r="AG19" s="32" t="s">
        <v>21</v>
      </c>
      <c r="AH19" s="20"/>
    </row>
    <row r="20" spans="1:34" ht="16.5" customHeight="1">
      <c r="A20" s="61"/>
      <c r="B20" s="107" t="s">
        <v>22</v>
      </c>
      <c r="C20" s="108">
        <f t="shared" si="6"/>
        <v>303</v>
      </c>
      <c r="D20" s="99">
        <f t="shared" si="12"/>
        <v>247</v>
      </c>
      <c r="E20" s="99">
        <f t="shared" si="12"/>
        <v>56</v>
      </c>
      <c r="F20" s="109">
        <f t="shared" si="7"/>
        <v>5</v>
      </c>
      <c r="G20" s="100">
        <v>5</v>
      </c>
      <c r="H20" s="100">
        <v>0</v>
      </c>
      <c r="I20" s="109">
        <f t="shared" si="2"/>
        <v>7</v>
      </c>
      <c r="J20" s="100">
        <v>7</v>
      </c>
      <c r="K20" s="100">
        <v>0</v>
      </c>
      <c r="L20" s="109">
        <f t="shared" si="3"/>
        <v>274</v>
      </c>
      <c r="M20" s="100">
        <v>229</v>
      </c>
      <c r="N20" s="100">
        <v>45</v>
      </c>
      <c r="O20" s="109">
        <f t="shared" si="4"/>
        <v>0</v>
      </c>
      <c r="P20" s="100">
        <v>0</v>
      </c>
      <c r="Q20" s="100">
        <v>0</v>
      </c>
      <c r="R20" s="109">
        <f t="shared" si="5"/>
        <v>10</v>
      </c>
      <c r="S20" s="100">
        <v>0</v>
      </c>
      <c r="T20" s="100">
        <v>10</v>
      </c>
      <c r="U20" s="109">
        <f t="shared" si="8"/>
        <v>0</v>
      </c>
      <c r="V20" s="100">
        <v>0</v>
      </c>
      <c r="W20" s="100">
        <v>0</v>
      </c>
      <c r="X20" s="109">
        <f t="shared" si="9"/>
        <v>0</v>
      </c>
      <c r="Y20" s="100">
        <v>0</v>
      </c>
      <c r="Z20" s="100">
        <v>0</v>
      </c>
      <c r="AA20" s="109">
        <f t="shared" si="10"/>
        <v>7</v>
      </c>
      <c r="AB20" s="100">
        <v>6</v>
      </c>
      <c r="AC20" s="100">
        <v>1</v>
      </c>
      <c r="AD20" s="100">
        <f t="shared" si="11"/>
        <v>40</v>
      </c>
      <c r="AE20" s="100">
        <v>27</v>
      </c>
      <c r="AF20" s="100">
        <v>13</v>
      </c>
      <c r="AG20" s="32" t="s">
        <v>22</v>
      </c>
      <c r="AH20" s="20"/>
    </row>
    <row r="21" spans="1:34" ht="16.5" customHeight="1">
      <c r="A21" s="61"/>
      <c r="B21" s="107" t="s">
        <v>23</v>
      </c>
      <c r="C21" s="108">
        <f t="shared" si="6"/>
        <v>372</v>
      </c>
      <c r="D21" s="99">
        <f t="shared" si="12"/>
        <v>277</v>
      </c>
      <c r="E21" s="99">
        <f t="shared" si="12"/>
        <v>95</v>
      </c>
      <c r="F21" s="109">
        <f t="shared" si="7"/>
        <v>7</v>
      </c>
      <c r="G21" s="100">
        <v>5</v>
      </c>
      <c r="H21" s="100">
        <v>2</v>
      </c>
      <c r="I21" s="109">
        <f t="shared" si="2"/>
        <v>8</v>
      </c>
      <c r="J21" s="100">
        <v>8</v>
      </c>
      <c r="K21" s="100">
        <v>0</v>
      </c>
      <c r="L21" s="109">
        <f t="shared" si="3"/>
        <v>322</v>
      </c>
      <c r="M21" s="100">
        <v>252</v>
      </c>
      <c r="N21" s="100">
        <v>70</v>
      </c>
      <c r="O21" s="109">
        <f t="shared" si="4"/>
        <v>2</v>
      </c>
      <c r="P21" s="100">
        <v>2</v>
      </c>
      <c r="Q21" s="100">
        <v>0</v>
      </c>
      <c r="R21" s="109">
        <f t="shared" si="5"/>
        <v>11</v>
      </c>
      <c r="S21" s="100">
        <v>0</v>
      </c>
      <c r="T21" s="100">
        <v>11</v>
      </c>
      <c r="U21" s="109">
        <f t="shared" si="8"/>
        <v>0</v>
      </c>
      <c r="V21" s="100">
        <v>0</v>
      </c>
      <c r="W21" s="100">
        <v>0</v>
      </c>
      <c r="X21" s="109">
        <f t="shared" si="9"/>
        <v>0</v>
      </c>
      <c r="Y21" s="100">
        <v>0</v>
      </c>
      <c r="Z21" s="100">
        <v>0</v>
      </c>
      <c r="AA21" s="109">
        <f t="shared" si="10"/>
        <v>22</v>
      </c>
      <c r="AB21" s="100">
        <v>10</v>
      </c>
      <c r="AC21" s="100">
        <v>12</v>
      </c>
      <c r="AD21" s="100">
        <f t="shared" si="11"/>
        <v>132</v>
      </c>
      <c r="AE21" s="100">
        <v>55</v>
      </c>
      <c r="AF21" s="100">
        <v>77</v>
      </c>
      <c r="AG21" s="32" t="s">
        <v>23</v>
      </c>
      <c r="AH21" s="20"/>
    </row>
    <row r="22" spans="1:34" ht="16.5" customHeight="1">
      <c r="A22" s="61"/>
      <c r="B22" s="63" t="s">
        <v>24</v>
      </c>
      <c r="C22" s="108">
        <f t="shared" si="6"/>
        <v>396</v>
      </c>
      <c r="D22" s="99">
        <f t="shared" si="12"/>
        <v>308</v>
      </c>
      <c r="E22" s="99">
        <f t="shared" si="12"/>
        <v>88</v>
      </c>
      <c r="F22" s="109">
        <f t="shared" si="7"/>
        <v>9</v>
      </c>
      <c r="G22" s="100">
        <v>9</v>
      </c>
      <c r="H22" s="100">
        <v>0</v>
      </c>
      <c r="I22" s="109">
        <f t="shared" si="2"/>
        <v>12</v>
      </c>
      <c r="J22" s="100">
        <v>12</v>
      </c>
      <c r="K22" s="100">
        <v>0</v>
      </c>
      <c r="L22" s="109">
        <f t="shared" si="3"/>
        <v>352</v>
      </c>
      <c r="M22" s="100">
        <v>281</v>
      </c>
      <c r="N22" s="100">
        <v>71</v>
      </c>
      <c r="O22" s="109">
        <f t="shared" si="4"/>
        <v>0</v>
      </c>
      <c r="P22" s="100">
        <v>0</v>
      </c>
      <c r="Q22" s="100">
        <v>0</v>
      </c>
      <c r="R22" s="109">
        <f t="shared" si="5"/>
        <v>11</v>
      </c>
      <c r="S22" s="100">
        <v>0</v>
      </c>
      <c r="T22" s="100">
        <v>11</v>
      </c>
      <c r="U22" s="109">
        <f t="shared" si="8"/>
        <v>0</v>
      </c>
      <c r="V22" s="100">
        <v>0</v>
      </c>
      <c r="W22" s="100">
        <v>0</v>
      </c>
      <c r="X22" s="109">
        <f t="shared" si="9"/>
        <v>0</v>
      </c>
      <c r="Y22" s="100">
        <v>0</v>
      </c>
      <c r="Z22" s="100">
        <v>0</v>
      </c>
      <c r="AA22" s="109">
        <f t="shared" si="10"/>
        <v>12</v>
      </c>
      <c r="AB22" s="100">
        <v>6</v>
      </c>
      <c r="AC22" s="100">
        <v>6</v>
      </c>
      <c r="AD22" s="100">
        <f t="shared" si="11"/>
        <v>50</v>
      </c>
      <c r="AE22" s="100">
        <v>26</v>
      </c>
      <c r="AF22" s="100">
        <v>24</v>
      </c>
      <c r="AG22" s="59" t="s">
        <v>24</v>
      </c>
      <c r="AH22" s="20"/>
    </row>
    <row r="23" spans="1:34" ht="16.5" customHeight="1">
      <c r="A23" s="61"/>
      <c r="B23" s="63" t="s">
        <v>165</v>
      </c>
      <c r="C23" s="108">
        <f t="shared" si="6"/>
        <v>88</v>
      </c>
      <c r="D23" s="99">
        <f t="shared" si="12"/>
        <v>63</v>
      </c>
      <c r="E23" s="99">
        <f t="shared" si="12"/>
        <v>25</v>
      </c>
      <c r="F23" s="109">
        <f t="shared" si="7"/>
        <v>2</v>
      </c>
      <c r="G23" s="100">
        <v>2</v>
      </c>
      <c r="H23" s="100">
        <v>0</v>
      </c>
      <c r="I23" s="109">
        <f t="shared" si="2"/>
        <v>2</v>
      </c>
      <c r="J23" s="100">
        <v>2</v>
      </c>
      <c r="K23" s="100">
        <v>0</v>
      </c>
      <c r="L23" s="109">
        <f t="shared" si="3"/>
        <v>80</v>
      </c>
      <c r="M23" s="100">
        <v>58</v>
      </c>
      <c r="N23" s="100">
        <v>22</v>
      </c>
      <c r="O23" s="109">
        <f t="shared" si="4"/>
        <v>0</v>
      </c>
      <c r="P23" s="100">
        <v>0</v>
      </c>
      <c r="Q23" s="100">
        <v>0</v>
      </c>
      <c r="R23" s="109">
        <f t="shared" si="5"/>
        <v>2</v>
      </c>
      <c r="S23" s="100">
        <v>0</v>
      </c>
      <c r="T23" s="100">
        <v>2</v>
      </c>
      <c r="U23" s="109">
        <f t="shared" si="8"/>
        <v>0</v>
      </c>
      <c r="V23" s="100">
        <v>0</v>
      </c>
      <c r="W23" s="100">
        <v>0</v>
      </c>
      <c r="X23" s="109">
        <f t="shared" si="9"/>
        <v>0</v>
      </c>
      <c r="Y23" s="100">
        <v>0</v>
      </c>
      <c r="Z23" s="100">
        <v>0</v>
      </c>
      <c r="AA23" s="109">
        <f t="shared" si="10"/>
        <v>2</v>
      </c>
      <c r="AB23" s="100">
        <v>1</v>
      </c>
      <c r="AC23" s="100">
        <v>1</v>
      </c>
      <c r="AD23" s="100">
        <f t="shared" si="11"/>
        <v>3</v>
      </c>
      <c r="AE23" s="100">
        <v>0</v>
      </c>
      <c r="AF23" s="100">
        <v>3</v>
      </c>
      <c r="AG23" s="59" t="s">
        <v>165</v>
      </c>
      <c r="AH23" s="20"/>
    </row>
    <row r="24" spans="1:34" ht="16.5" customHeight="1">
      <c r="A24" s="61"/>
      <c r="B24" s="63" t="s">
        <v>25</v>
      </c>
      <c r="C24" s="108">
        <f t="shared" si="6"/>
        <v>164</v>
      </c>
      <c r="D24" s="99">
        <f t="shared" si="12"/>
        <v>127</v>
      </c>
      <c r="E24" s="99">
        <f t="shared" si="12"/>
        <v>37</v>
      </c>
      <c r="F24" s="109">
        <f t="shared" si="7"/>
        <v>4</v>
      </c>
      <c r="G24" s="100">
        <v>3</v>
      </c>
      <c r="H24" s="100">
        <v>1</v>
      </c>
      <c r="I24" s="109">
        <f t="shared" si="2"/>
        <v>8</v>
      </c>
      <c r="J24" s="100">
        <v>8</v>
      </c>
      <c r="K24" s="100">
        <v>0</v>
      </c>
      <c r="L24" s="109">
        <f t="shared" si="3"/>
        <v>142</v>
      </c>
      <c r="M24" s="100">
        <v>114</v>
      </c>
      <c r="N24" s="100">
        <v>28</v>
      </c>
      <c r="O24" s="109">
        <f t="shared" si="4"/>
        <v>0</v>
      </c>
      <c r="P24" s="100">
        <v>0</v>
      </c>
      <c r="Q24" s="100">
        <v>0</v>
      </c>
      <c r="R24" s="109">
        <f t="shared" si="5"/>
        <v>7</v>
      </c>
      <c r="S24" s="100">
        <v>0</v>
      </c>
      <c r="T24" s="100">
        <v>7</v>
      </c>
      <c r="U24" s="109">
        <f t="shared" si="8"/>
        <v>0</v>
      </c>
      <c r="V24" s="100">
        <v>0</v>
      </c>
      <c r="W24" s="100">
        <v>0</v>
      </c>
      <c r="X24" s="109">
        <f t="shared" si="9"/>
        <v>0</v>
      </c>
      <c r="Y24" s="100">
        <v>0</v>
      </c>
      <c r="Z24" s="100">
        <v>0</v>
      </c>
      <c r="AA24" s="109">
        <f t="shared" si="10"/>
        <v>3</v>
      </c>
      <c r="AB24" s="100">
        <v>2</v>
      </c>
      <c r="AC24" s="100">
        <v>1</v>
      </c>
      <c r="AD24" s="100">
        <f t="shared" si="11"/>
        <v>23</v>
      </c>
      <c r="AE24" s="100">
        <v>12</v>
      </c>
      <c r="AF24" s="100">
        <v>11</v>
      </c>
      <c r="AG24" s="59" t="s">
        <v>25</v>
      </c>
      <c r="AH24" s="20"/>
    </row>
    <row r="25" spans="1:34" ht="16.5" customHeight="1">
      <c r="A25" s="61"/>
      <c r="B25" s="63" t="s">
        <v>26</v>
      </c>
      <c r="C25" s="108">
        <f t="shared" si="6"/>
        <v>152</v>
      </c>
      <c r="D25" s="99">
        <f t="shared" si="12"/>
        <v>113</v>
      </c>
      <c r="E25" s="99">
        <f t="shared" si="12"/>
        <v>39</v>
      </c>
      <c r="F25" s="109">
        <f t="shared" si="7"/>
        <v>3</v>
      </c>
      <c r="G25" s="100">
        <v>3</v>
      </c>
      <c r="H25" s="100">
        <v>0</v>
      </c>
      <c r="I25" s="109">
        <f t="shared" si="2"/>
        <v>4</v>
      </c>
      <c r="J25" s="100">
        <v>4</v>
      </c>
      <c r="K25" s="100">
        <v>0</v>
      </c>
      <c r="L25" s="109">
        <f t="shared" si="3"/>
        <v>134</v>
      </c>
      <c r="M25" s="100">
        <v>105</v>
      </c>
      <c r="N25" s="100">
        <v>29</v>
      </c>
      <c r="O25" s="109">
        <f t="shared" si="4"/>
        <v>0</v>
      </c>
      <c r="P25" s="100">
        <v>0</v>
      </c>
      <c r="Q25" s="100">
        <v>0</v>
      </c>
      <c r="R25" s="109">
        <f t="shared" si="5"/>
        <v>4</v>
      </c>
      <c r="S25" s="100">
        <v>0</v>
      </c>
      <c r="T25" s="100">
        <v>4</v>
      </c>
      <c r="U25" s="109">
        <f t="shared" si="8"/>
        <v>0</v>
      </c>
      <c r="V25" s="100">
        <v>0</v>
      </c>
      <c r="W25" s="100">
        <v>0</v>
      </c>
      <c r="X25" s="109">
        <f t="shared" si="9"/>
        <v>0</v>
      </c>
      <c r="Y25" s="100">
        <v>0</v>
      </c>
      <c r="Z25" s="100">
        <v>0</v>
      </c>
      <c r="AA25" s="109">
        <f t="shared" si="10"/>
        <v>7</v>
      </c>
      <c r="AB25" s="100">
        <v>1</v>
      </c>
      <c r="AC25" s="100">
        <v>6</v>
      </c>
      <c r="AD25" s="100">
        <f t="shared" si="11"/>
        <v>13</v>
      </c>
      <c r="AE25" s="100">
        <v>10</v>
      </c>
      <c r="AF25" s="100">
        <v>3</v>
      </c>
      <c r="AG25" s="59" t="s">
        <v>26</v>
      </c>
      <c r="AH25" s="20"/>
    </row>
    <row r="26" spans="1:34" ht="16.5" customHeight="1">
      <c r="A26" s="61"/>
      <c r="B26" s="63" t="s">
        <v>27</v>
      </c>
      <c r="C26" s="108">
        <f t="shared" si="6"/>
        <v>108</v>
      </c>
      <c r="D26" s="99">
        <f t="shared" si="12"/>
        <v>80</v>
      </c>
      <c r="E26" s="99">
        <f t="shared" si="12"/>
        <v>28</v>
      </c>
      <c r="F26" s="109">
        <f t="shared" si="7"/>
        <v>2</v>
      </c>
      <c r="G26" s="100">
        <v>2</v>
      </c>
      <c r="H26" s="100">
        <v>0</v>
      </c>
      <c r="I26" s="109">
        <f t="shared" si="2"/>
        <v>3</v>
      </c>
      <c r="J26" s="100">
        <v>3</v>
      </c>
      <c r="K26" s="100">
        <v>0</v>
      </c>
      <c r="L26" s="109">
        <f t="shared" si="3"/>
        <v>93</v>
      </c>
      <c r="M26" s="100">
        <v>74</v>
      </c>
      <c r="N26" s="100">
        <v>19</v>
      </c>
      <c r="O26" s="109">
        <f t="shared" si="4"/>
        <v>0</v>
      </c>
      <c r="P26" s="100">
        <v>0</v>
      </c>
      <c r="Q26" s="100">
        <v>0</v>
      </c>
      <c r="R26" s="109">
        <f t="shared" si="5"/>
        <v>4</v>
      </c>
      <c r="S26" s="100">
        <v>0</v>
      </c>
      <c r="T26" s="100">
        <v>4</v>
      </c>
      <c r="U26" s="109">
        <f t="shared" si="8"/>
        <v>0</v>
      </c>
      <c r="V26" s="100">
        <v>0</v>
      </c>
      <c r="W26" s="100">
        <v>0</v>
      </c>
      <c r="X26" s="109">
        <f t="shared" si="9"/>
        <v>0</v>
      </c>
      <c r="Y26" s="100">
        <v>0</v>
      </c>
      <c r="Z26" s="100">
        <v>0</v>
      </c>
      <c r="AA26" s="109">
        <f t="shared" si="10"/>
        <v>6</v>
      </c>
      <c r="AB26" s="100">
        <v>1</v>
      </c>
      <c r="AC26" s="100">
        <v>5</v>
      </c>
      <c r="AD26" s="100">
        <f t="shared" si="11"/>
        <v>8</v>
      </c>
      <c r="AE26" s="100">
        <v>5</v>
      </c>
      <c r="AF26" s="100">
        <v>3</v>
      </c>
      <c r="AG26" s="59" t="s">
        <v>27</v>
      </c>
      <c r="AH26" s="20"/>
    </row>
    <row r="27" spans="1:34" ht="16.5" customHeight="1">
      <c r="A27" s="61"/>
      <c r="B27" s="63" t="s">
        <v>28</v>
      </c>
      <c r="C27" s="108">
        <f t="shared" si="6"/>
        <v>49</v>
      </c>
      <c r="D27" s="99">
        <f t="shared" si="12"/>
        <v>34</v>
      </c>
      <c r="E27" s="99">
        <f t="shared" si="12"/>
        <v>15</v>
      </c>
      <c r="F27" s="109">
        <f t="shared" si="7"/>
        <v>1</v>
      </c>
      <c r="G27" s="100">
        <v>1</v>
      </c>
      <c r="H27" s="100">
        <v>0</v>
      </c>
      <c r="I27" s="109">
        <f t="shared" si="2"/>
        <v>2</v>
      </c>
      <c r="J27" s="100">
        <v>1</v>
      </c>
      <c r="K27" s="100">
        <v>1</v>
      </c>
      <c r="L27" s="109">
        <f t="shared" si="3"/>
        <v>43</v>
      </c>
      <c r="M27" s="100">
        <v>31</v>
      </c>
      <c r="N27" s="100">
        <v>12</v>
      </c>
      <c r="O27" s="109">
        <f t="shared" si="4"/>
        <v>0</v>
      </c>
      <c r="P27" s="100">
        <v>0</v>
      </c>
      <c r="Q27" s="100">
        <v>0</v>
      </c>
      <c r="R27" s="109">
        <f t="shared" si="5"/>
        <v>2</v>
      </c>
      <c r="S27" s="100">
        <v>0</v>
      </c>
      <c r="T27" s="100">
        <v>2</v>
      </c>
      <c r="U27" s="109">
        <f t="shared" si="8"/>
        <v>0</v>
      </c>
      <c r="V27" s="100">
        <v>0</v>
      </c>
      <c r="W27" s="100">
        <v>0</v>
      </c>
      <c r="X27" s="109">
        <f t="shared" si="9"/>
        <v>0</v>
      </c>
      <c r="Y27" s="100">
        <v>0</v>
      </c>
      <c r="Z27" s="100">
        <v>0</v>
      </c>
      <c r="AA27" s="109">
        <f t="shared" si="10"/>
        <v>1</v>
      </c>
      <c r="AB27" s="100">
        <v>1</v>
      </c>
      <c r="AC27" s="100">
        <v>0</v>
      </c>
      <c r="AD27" s="100">
        <f t="shared" si="11"/>
        <v>9</v>
      </c>
      <c r="AE27" s="100">
        <v>4</v>
      </c>
      <c r="AF27" s="100">
        <v>5</v>
      </c>
      <c r="AG27" s="59" t="s">
        <v>28</v>
      </c>
      <c r="AH27" s="20"/>
    </row>
    <row r="28" spans="1:34" ht="16.5" customHeight="1">
      <c r="A28" s="61"/>
      <c r="B28" s="63" t="s">
        <v>29</v>
      </c>
      <c r="C28" s="108">
        <f t="shared" si="6"/>
        <v>95</v>
      </c>
      <c r="D28" s="99">
        <f t="shared" si="12"/>
        <v>71</v>
      </c>
      <c r="E28" s="99">
        <f t="shared" si="12"/>
        <v>24</v>
      </c>
      <c r="F28" s="109">
        <f t="shared" si="7"/>
        <v>2</v>
      </c>
      <c r="G28" s="100">
        <v>2</v>
      </c>
      <c r="H28" s="100">
        <v>0</v>
      </c>
      <c r="I28" s="109">
        <f t="shared" si="2"/>
        <v>3</v>
      </c>
      <c r="J28" s="100">
        <v>3</v>
      </c>
      <c r="K28" s="100">
        <v>0</v>
      </c>
      <c r="L28" s="109">
        <f t="shared" si="3"/>
        <v>84</v>
      </c>
      <c r="M28" s="100">
        <v>64</v>
      </c>
      <c r="N28" s="100">
        <v>20</v>
      </c>
      <c r="O28" s="109">
        <f t="shared" si="4"/>
        <v>0</v>
      </c>
      <c r="P28" s="100">
        <v>0</v>
      </c>
      <c r="Q28" s="100">
        <v>0</v>
      </c>
      <c r="R28" s="109">
        <f t="shared" si="5"/>
        <v>3</v>
      </c>
      <c r="S28" s="100">
        <v>0</v>
      </c>
      <c r="T28" s="100">
        <v>3</v>
      </c>
      <c r="U28" s="109">
        <f t="shared" si="8"/>
        <v>0</v>
      </c>
      <c r="V28" s="100">
        <v>0</v>
      </c>
      <c r="W28" s="100">
        <v>0</v>
      </c>
      <c r="X28" s="109">
        <f t="shared" si="9"/>
        <v>0</v>
      </c>
      <c r="Y28" s="100">
        <v>0</v>
      </c>
      <c r="Z28" s="100">
        <v>0</v>
      </c>
      <c r="AA28" s="109">
        <f t="shared" si="10"/>
        <v>3</v>
      </c>
      <c r="AB28" s="100">
        <v>2</v>
      </c>
      <c r="AC28" s="100">
        <v>1</v>
      </c>
      <c r="AD28" s="100">
        <f t="shared" si="11"/>
        <v>13</v>
      </c>
      <c r="AE28" s="100">
        <v>7</v>
      </c>
      <c r="AF28" s="100">
        <v>6</v>
      </c>
      <c r="AG28" s="59" t="s">
        <v>29</v>
      </c>
      <c r="AH28" s="20"/>
    </row>
    <row r="29" spans="1:34" ht="16.5" customHeight="1">
      <c r="A29" s="61"/>
      <c r="B29" s="63" t="s">
        <v>30</v>
      </c>
      <c r="C29" s="108">
        <f t="shared" si="6"/>
        <v>63</v>
      </c>
      <c r="D29" s="99">
        <f t="shared" si="12"/>
        <v>43</v>
      </c>
      <c r="E29" s="99">
        <f t="shared" si="12"/>
        <v>20</v>
      </c>
      <c r="F29" s="109">
        <f t="shared" si="7"/>
        <v>1</v>
      </c>
      <c r="G29" s="100">
        <v>1</v>
      </c>
      <c r="H29" s="100">
        <v>0</v>
      </c>
      <c r="I29" s="109">
        <f t="shared" si="2"/>
        <v>2</v>
      </c>
      <c r="J29" s="100">
        <v>2</v>
      </c>
      <c r="K29" s="100">
        <v>0</v>
      </c>
      <c r="L29" s="109">
        <f t="shared" si="3"/>
        <v>56</v>
      </c>
      <c r="M29" s="100">
        <v>39</v>
      </c>
      <c r="N29" s="100">
        <v>17</v>
      </c>
      <c r="O29" s="109">
        <f t="shared" si="4"/>
        <v>0</v>
      </c>
      <c r="P29" s="100">
        <v>0</v>
      </c>
      <c r="Q29" s="100">
        <v>0</v>
      </c>
      <c r="R29" s="109">
        <f t="shared" si="5"/>
        <v>3</v>
      </c>
      <c r="S29" s="100">
        <v>0</v>
      </c>
      <c r="T29" s="100">
        <v>3</v>
      </c>
      <c r="U29" s="109">
        <f t="shared" si="8"/>
        <v>0</v>
      </c>
      <c r="V29" s="100">
        <v>0</v>
      </c>
      <c r="W29" s="100">
        <v>0</v>
      </c>
      <c r="X29" s="109">
        <f t="shared" si="9"/>
        <v>0</v>
      </c>
      <c r="Y29" s="100">
        <v>0</v>
      </c>
      <c r="Z29" s="100">
        <v>0</v>
      </c>
      <c r="AA29" s="109">
        <f t="shared" si="10"/>
        <v>1</v>
      </c>
      <c r="AB29" s="100">
        <v>1</v>
      </c>
      <c r="AC29" s="100">
        <v>0</v>
      </c>
      <c r="AD29" s="100">
        <f t="shared" si="11"/>
        <v>5</v>
      </c>
      <c r="AE29" s="100">
        <v>2</v>
      </c>
      <c r="AF29" s="100">
        <v>3</v>
      </c>
      <c r="AG29" s="59" t="s">
        <v>30</v>
      </c>
      <c r="AH29" s="20"/>
    </row>
    <row r="30" spans="1:34" ht="16.5" customHeight="1">
      <c r="A30" s="61"/>
      <c r="B30" s="58" t="s">
        <v>60</v>
      </c>
      <c r="C30" s="108">
        <f t="shared" si="6"/>
        <v>199</v>
      </c>
      <c r="D30" s="99">
        <f t="shared" si="12"/>
        <v>157</v>
      </c>
      <c r="E30" s="99">
        <f t="shared" si="12"/>
        <v>42</v>
      </c>
      <c r="F30" s="109">
        <f t="shared" si="7"/>
        <v>5</v>
      </c>
      <c r="G30" s="100">
        <v>5</v>
      </c>
      <c r="H30" s="100">
        <v>0</v>
      </c>
      <c r="I30" s="109">
        <f t="shared" si="2"/>
        <v>6</v>
      </c>
      <c r="J30" s="100">
        <v>6</v>
      </c>
      <c r="K30" s="100">
        <v>0</v>
      </c>
      <c r="L30" s="109">
        <f t="shared" si="3"/>
        <v>172</v>
      </c>
      <c r="M30" s="100">
        <v>139</v>
      </c>
      <c r="N30" s="100">
        <v>33</v>
      </c>
      <c r="O30" s="109">
        <f t="shared" si="4"/>
        <v>0</v>
      </c>
      <c r="P30" s="100">
        <v>0</v>
      </c>
      <c r="Q30" s="100">
        <v>0</v>
      </c>
      <c r="R30" s="109">
        <f t="shared" si="5"/>
        <v>8</v>
      </c>
      <c r="S30" s="100">
        <v>0</v>
      </c>
      <c r="T30" s="100">
        <v>8</v>
      </c>
      <c r="U30" s="109">
        <f t="shared" si="8"/>
        <v>0</v>
      </c>
      <c r="V30" s="100">
        <v>0</v>
      </c>
      <c r="W30" s="100">
        <v>0</v>
      </c>
      <c r="X30" s="109">
        <f t="shared" si="9"/>
        <v>0</v>
      </c>
      <c r="Y30" s="100">
        <v>0</v>
      </c>
      <c r="Z30" s="100">
        <v>0</v>
      </c>
      <c r="AA30" s="109">
        <f t="shared" si="10"/>
        <v>8</v>
      </c>
      <c r="AB30" s="100">
        <v>7</v>
      </c>
      <c r="AC30" s="100">
        <v>1</v>
      </c>
      <c r="AD30" s="100">
        <f t="shared" si="11"/>
        <v>29</v>
      </c>
      <c r="AE30" s="100">
        <v>9</v>
      </c>
      <c r="AF30" s="100">
        <v>20</v>
      </c>
      <c r="AG30" s="59" t="s">
        <v>78</v>
      </c>
      <c r="AH30" s="20"/>
    </row>
    <row r="31" spans="1:34" ht="16.5" customHeight="1">
      <c r="A31" s="61"/>
      <c r="B31" s="58" t="s">
        <v>61</v>
      </c>
      <c r="C31" s="108">
        <f t="shared" si="6"/>
        <v>197</v>
      </c>
      <c r="D31" s="99">
        <f t="shared" si="12"/>
        <v>142</v>
      </c>
      <c r="E31" s="99">
        <f t="shared" si="12"/>
        <v>55</v>
      </c>
      <c r="F31" s="109">
        <f t="shared" si="7"/>
        <v>5</v>
      </c>
      <c r="G31" s="100">
        <v>5</v>
      </c>
      <c r="H31" s="100">
        <v>0</v>
      </c>
      <c r="I31" s="109">
        <f t="shared" si="2"/>
        <v>7</v>
      </c>
      <c r="J31" s="100">
        <v>7</v>
      </c>
      <c r="K31" s="100">
        <v>0</v>
      </c>
      <c r="L31" s="109">
        <f t="shared" si="3"/>
        <v>174</v>
      </c>
      <c r="M31" s="100">
        <v>130</v>
      </c>
      <c r="N31" s="100">
        <v>44</v>
      </c>
      <c r="O31" s="109">
        <f t="shared" si="4"/>
        <v>0</v>
      </c>
      <c r="P31" s="100">
        <v>0</v>
      </c>
      <c r="Q31" s="100">
        <v>0</v>
      </c>
      <c r="R31" s="109">
        <f t="shared" si="5"/>
        <v>10</v>
      </c>
      <c r="S31" s="100">
        <v>0</v>
      </c>
      <c r="T31" s="100">
        <v>10</v>
      </c>
      <c r="U31" s="109">
        <f t="shared" si="8"/>
        <v>0</v>
      </c>
      <c r="V31" s="100">
        <v>0</v>
      </c>
      <c r="W31" s="100">
        <v>0</v>
      </c>
      <c r="X31" s="109">
        <f t="shared" si="9"/>
        <v>0</v>
      </c>
      <c r="Y31" s="100">
        <v>0</v>
      </c>
      <c r="Z31" s="100">
        <v>0</v>
      </c>
      <c r="AA31" s="109">
        <f t="shared" si="10"/>
        <v>1</v>
      </c>
      <c r="AB31" s="100">
        <v>0</v>
      </c>
      <c r="AC31" s="100">
        <v>1</v>
      </c>
      <c r="AD31" s="100">
        <f t="shared" si="11"/>
        <v>37</v>
      </c>
      <c r="AE31" s="100">
        <v>14</v>
      </c>
      <c r="AF31" s="100">
        <v>23</v>
      </c>
      <c r="AG31" s="59" t="s">
        <v>79</v>
      </c>
      <c r="AH31" s="20"/>
    </row>
    <row r="32" spans="1:34" ht="16.5" customHeight="1">
      <c r="A32" s="61"/>
      <c r="B32" s="58" t="s">
        <v>62</v>
      </c>
      <c r="C32" s="108">
        <f t="shared" si="6"/>
        <v>78</v>
      </c>
      <c r="D32" s="99">
        <f t="shared" si="12"/>
        <v>57</v>
      </c>
      <c r="E32" s="99">
        <f t="shared" si="12"/>
        <v>21</v>
      </c>
      <c r="F32" s="109">
        <f t="shared" si="7"/>
        <v>2</v>
      </c>
      <c r="G32" s="100">
        <v>2</v>
      </c>
      <c r="H32" s="100">
        <v>0</v>
      </c>
      <c r="I32" s="109">
        <f t="shared" si="2"/>
        <v>4</v>
      </c>
      <c r="J32" s="100">
        <v>4</v>
      </c>
      <c r="K32" s="100">
        <v>0</v>
      </c>
      <c r="L32" s="109">
        <f t="shared" si="3"/>
        <v>67</v>
      </c>
      <c r="M32" s="100">
        <v>51</v>
      </c>
      <c r="N32" s="100">
        <v>16</v>
      </c>
      <c r="O32" s="109">
        <f t="shared" si="4"/>
        <v>0</v>
      </c>
      <c r="P32" s="100">
        <v>0</v>
      </c>
      <c r="Q32" s="100">
        <v>0</v>
      </c>
      <c r="R32" s="109">
        <f t="shared" si="5"/>
        <v>4</v>
      </c>
      <c r="S32" s="100">
        <v>0</v>
      </c>
      <c r="T32" s="100">
        <v>4</v>
      </c>
      <c r="U32" s="109">
        <f t="shared" si="8"/>
        <v>0</v>
      </c>
      <c r="V32" s="100">
        <v>0</v>
      </c>
      <c r="W32" s="100">
        <v>0</v>
      </c>
      <c r="X32" s="109">
        <f t="shared" si="9"/>
        <v>0</v>
      </c>
      <c r="Y32" s="100">
        <v>0</v>
      </c>
      <c r="Z32" s="100">
        <v>0</v>
      </c>
      <c r="AA32" s="109">
        <f t="shared" si="10"/>
        <v>1</v>
      </c>
      <c r="AB32" s="100">
        <v>0</v>
      </c>
      <c r="AC32" s="100">
        <v>1</v>
      </c>
      <c r="AD32" s="100">
        <f t="shared" si="11"/>
        <v>34</v>
      </c>
      <c r="AE32" s="100">
        <v>19</v>
      </c>
      <c r="AF32" s="100">
        <v>15</v>
      </c>
      <c r="AG32" s="59" t="s">
        <v>80</v>
      </c>
      <c r="AH32" s="20"/>
    </row>
    <row r="33" spans="1:34" ht="16.5" customHeight="1">
      <c r="A33" s="61"/>
      <c r="B33" s="58" t="s">
        <v>204</v>
      </c>
      <c r="C33" s="108">
        <f>SUM(D33:E33)</f>
        <v>376</v>
      </c>
      <c r="D33" s="99">
        <f>G33+J33+M33+P33+S33+V33+Y33+AB33</f>
        <v>287</v>
      </c>
      <c r="E33" s="99">
        <f>H33+K33+N33+Q33+T33+W33+Z33+AC33</f>
        <v>89</v>
      </c>
      <c r="F33" s="109">
        <f>SUM(G33:H33)</f>
        <v>9</v>
      </c>
      <c r="G33" s="100">
        <v>9</v>
      </c>
      <c r="H33" s="100">
        <v>0</v>
      </c>
      <c r="I33" s="109">
        <f t="shared" si="2"/>
        <v>11</v>
      </c>
      <c r="J33" s="100">
        <v>10</v>
      </c>
      <c r="K33" s="100">
        <v>1</v>
      </c>
      <c r="L33" s="109">
        <f t="shared" si="3"/>
        <v>314</v>
      </c>
      <c r="M33" s="100">
        <v>249</v>
      </c>
      <c r="N33" s="100">
        <v>65</v>
      </c>
      <c r="O33" s="109">
        <f t="shared" si="4"/>
        <v>0</v>
      </c>
      <c r="P33" s="100">
        <v>0</v>
      </c>
      <c r="Q33" s="100">
        <v>0</v>
      </c>
      <c r="R33" s="109">
        <f t="shared" si="5"/>
        <v>10</v>
      </c>
      <c r="S33" s="100">
        <v>0</v>
      </c>
      <c r="T33" s="100">
        <v>10</v>
      </c>
      <c r="U33" s="109">
        <f t="shared" si="8"/>
        <v>0</v>
      </c>
      <c r="V33" s="100">
        <v>0</v>
      </c>
      <c r="W33" s="100">
        <v>0</v>
      </c>
      <c r="X33" s="109">
        <f t="shared" si="9"/>
        <v>0</v>
      </c>
      <c r="Y33" s="100">
        <v>0</v>
      </c>
      <c r="Z33" s="100">
        <v>0</v>
      </c>
      <c r="AA33" s="109">
        <f t="shared" si="10"/>
        <v>32</v>
      </c>
      <c r="AB33" s="100">
        <v>19</v>
      </c>
      <c r="AC33" s="100">
        <v>13</v>
      </c>
      <c r="AD33" s="100">
        <f t="shared" si="11"/>
        <v>75</v>
      </c>
      <c r="AE33" s="100">
        <v>45</v>
      </c>
      <c r="AF33" s="100">
        <v>30</v>
      </c>
      <c r="AG33" s="59" t="s">
        <v>204</v>
      </c>
      <c r="AH33" s="20"/>
    </row>
    <row r="34" spans="1:34" s="105" customFormat="1" ht="16.5" customHeight="1">
      <c r="A34" s="127" t="s">
        <v>221</v>
      </c>
      <c r="B34" s="146"/>
      <c r="C34" s="103">
        <f>SUM(D34:E34)</f>
        <v>56</v>
      </c>
      <c r="D34" s="93">
        <f>SUM(D35:D36)</f>
        <v>38</v>
      </c>
      <c r="E34" s="93">
        <f>SUM(E35:E36)</f>
        <v>18</v>
      </c>
      <c r="F34" s="104">
        <f t="shared" si="7"/>
        <v>2</v>
      </c>
      <c r="G34" s="104">
        <f>G35+G36</f>
        <v>2</v>
      </c>
      <c r="H34" s="104">
        <f>H35+H36</f>
        <v>0</v>
      </c>
      <c r="I34" s="104">
        <f t="shared" si="2"/>
        <v>3</v>
      </c>
      <c r="J34" s="104">
        <f>J35+J36</f>
        <v>3</v>
      </c>
      <c r="K34" s="104">
        <f>K35+K36</f>
        <v>0</v>
      </c>
      <c r="L34" s="104">
        <f t="shared" si="3"/>
        <v>45</v>
      </c>
      <c r="M34" s="104">
        <f>M35+M36</f>
        <v>33</v>
      </c>
      <c r="N34" s="104">
        <f>N35+N36</f>
        <v>12</v>
      </c>
      <c r="O34" s="104">
        <f t="shared" si="4"/>
        <v>2</v>
      </c>
      <c r="P34" s="104">
        <f>P35+P36</f>
        <v>0</v>
      </c>
      <c r="Q34" s="104">
        <f>Q35+Q36</f>
        <v>2</v>
      </c>
      <c r="R34" s="104">
        <f t="shared" si="5"/>
        <v>3</v>
      </c>
      <c r="S34" s="104">
        <f>S35+S36</f>
        <v>0</v>
      </c>
      <c r="T34" s="104">
        <f>T35+T36</f>
        <v>3</v>
      </c>
      <c r="U34" s="104">
        <f t="shared" si="8"/>
        <v>0</v>
      </c>
      <c r="V34" s="104">
        <f>V35+V36</f>
        <v>0</v>
      </c>
      <c r="W34" s="104">
        <f>W35+W36</f>
        <v>0</v>
      </c>
      <c r="X34" s="104">
        <f>SUM(Y34:Z34)</f>
        <v>0</v>
      </c>
      <c r="Y34" s="104">
        <f>SUM(Y35:Y36)</f>
        <v>0</v>
      </c>
      <c r="Z34" s="104">
        <f>SUM(Z35:Z36)</f>
        <v>0</v>
      </c>
      <c r="AA34" s="104">
        <f>SUM(AB34:AC34)</f>
        <v>1</v>
      </c>
      <c r="AB34" s="104">
        <f>SUM(AB35:AB36)</f>
        <v>0</v>
      </c>
      <c r="AC34" s="104">
        <f>SUM(AC35:AC36)</f>
        <v>1</v>
      </c>
      <c r="AD34" s="110">
        <f t="shared" si="11"/>
        <v>6</v>
      </c>
      <c r="AE34" s="104">
        <f>SUM(AE35:AE36)</f>
        <v>4</v>
      </c>
      <c r="AF34" s="104">
        <f>SUM(AF35:AF36)</f>
        <v>2</v>
      </c>
      <c r="AG34" s="117" t="s">
        <v>221</v>
      </c>
      <c r="AH34" s="143"/>
    </row>
    <row r="35" spans="1:34" ht="16.5" customHeight="1">
      <c r="A35" s="61"/>
      <c r="B35" s="63" t="s">
        <v>31</v>
      </c>
      <c r="C35" s="108">
        <f t="shared" si="6"/>
        <v>30</v>
      </c>
      <c r="D35" s="99">
        <f t="shared" si="12"/>
        <v>21</v>
      </c>
      <c r="E35" s="99">
        <f t="shared" si="12"/>
        <v>9</v>
      </c>
      <c r="F35" s="109">
        <f t="shared" si="7"/>
        <v>1</v>
      </c>
      <c r="G35" s="100">
        <v>1</v>
      </c>
      <c r="H35" s="100">
        <v>0</v>
      </c>
      <c r="I35" s="109">
        <f t="shared" si="2"/>
        <v>1</v>
      </c>
      <c r="J35" s="100">
        <v>1</v>
      </c>
      <c r="K35" s="100">
        <v>0</v>
      </c>
      <c r="L35" s="109">
        <f t="shared" si="3"/>
        <v>27</v>
      </c>
      <c r="M35" s="100">
        <v>19</v>
      </c>
      <c r="N35" s="100">
        <v>8</v>
      </c>
      <c r="O35" s="109">
        <f t="shared" si="4"/>
        <v>0</v>
      </c>
      <c r="P35" s="100">
        <v>0</v>
      </c>
      <c r="Q35" s="100">
        <v>0</v>
      </c>
      <c r="R35" s="109">
        <f t="shared" si="5"/>
        <v>1</v>
      </c>
      <c r="S35" s="100">
        <v>0</v>
      </c>
      <c r="T35" s="100">
        <v>1</v>
      </c>
      <c r="U35" s="109">
        <f t="shared" si="8"/>
        <v>0</v>
      </c>
      <c r="V35" s="100">
        <v>0</v>
      </c>
      <c r="W35" s="100">
        <v>0</v>
      </c>
      <c r="X35" s="109">
        <f t="shared" si="9"/>
        <v>0</v>
      </c>
      <c r="Y35" s="100">
        <v>0</v>
      </c>
      <c r="Z35" s="100">
        <v>0</v>
      </c>
      <c r="AA35" s="109">
        <f t="shared" si="10"/>
        <v>0</v>
      </c>
      <c r="AB35" s="100">
        <v>0</v>
      </c>
      <c r="AC35" s="100">
        <v>0</v>
      </c>
      <c r="AD35" s="100">
        <f t="shared" si="11"/>
        <v>0</v>
      </c>
      <c r="AE35" s="100">
        <v>0</v>
      </c>
      <c r="AF35" s="100">
        <v>0</v>
      </c>
      <c r="AG35" s="59" t="s">
        <v>31</v>
      </c>
      <c r="AH35" s="20"/>
    </row>
    <row r="36" spans="1:34" ht="16.5" customHeight="1">
      <c r="A36" s="61"/>
      <c r="B36" s="63" t="s">
        <v>32</v>
      </c>
      <c r="C36" s="108">
        <f t="shared" si="6"/>
        <v>26</v>
      </c>
      <c r="D36" s="99">
        <f t="shared" si="12"/>
        <v>17</v>
      </c>
      <c r="E36" s="99">
        <f t="shared" si="12"/>
        <v>9</v>
      </c>
      <c r="F36" s="109">
        <f t="shared" si="7"/>
        <v>1</v>
      </c>
      <c r="G36" s="100">
        <v>1</v>
      </c>
      <c r="H36" s="100">
        <v>0</v>
      </c>
      <c r="I36" s="109">
        <f t="shared" si="2"/>
        <v>2</v>
      </c>
      <c r="J36" s="100">
        <v>2</v>
      </c>
      <c r="K36" s="100">
        <v>0</v>
      </c>
      <c r="L36" s="109">
        <f t="shared" si="3"/>
        <v>18</v>
      </c>
      <c r="M36" s="100">
        <v>14</v>
      </c>
      <c r="N36" s="100">
        <v>4</v>
      </c>
      <c r="O36" s="109">
        <f t="shared" si="4"/>
        <v>2</v>
      </c>
      <c r="P36" s="100">
        <v>0</v>
      </c>
      <c r="Q36" s="100">
        <v>2</v>
      </c>
      <c r="R36" s="109">
        <f t="shared" si="5"/>
        <v>2</v>
      </c>
      <c r="S36" s="100">
        <v>0</v>
      </c>
      <c r="T36" s="100">
        <v>2</v>
      </c>
      <c r="U36" s="109">
        <f t="shared" si="8"/>
        <v>0</v>
      </c>
      <c r="V36" s="100">
        <v>0</v>
      </c>
      <c r="W36" s="100">
        <v>0</v>
      </c>
      <c r="X36" s="109">
        <f t="shared" si="9"/>
        <v>0</v>
      </c>
      <c r="Y36" s="100">
        <v>0</v>
      </c>
      <c r="Z36" s="100">
        <v>0</v>
      </c>
      <c r="AA36" s="109">
        <f t="shared" si="10"/>
        <v>1</v>
      </c>
      <c r="AB36" s="100">
        <v>0</v>
      </c>
      <c r="AC36" s="100">
        <v>1</v>
      </c>
      <c r="AD36" s="100">
        <f t="shared" si="11"/>
        <v>6</v>
      </c>
      <c r="AE36" s="100">
        <v>4</v>
      </c>
      <c r="AF36" s="100">
        <v>2</v>
      </c>
      <c r="AG36" s="59" t="s">
        <v>32</v>
      </c>
      <c r="AH36" s="20"/>
    </row>
    <row r="37" spans="1:34" s="105" customFormat="1" ht="16.5" customHeight="1">
      <c r="A37" s="124" t="s">
        <v>222</v>
      </c>
      <c r="B37" s="142"/>
      <c r="C37" s="103">
        <f>SUM(D37:E37)</f>
        <v>196</v>
      </c>
      <c r="D37" s="93">
        <f>SUM(D38:D41)</f>
        <v>150</v>
      </c>
      <c r="E37" s="93">
        <f>SUM(E38:E41)</f>
        <v>46</v>
      </c>
      <c r="F37" s="104">
        <f t="shared" si="7"/>
        <v>4</v>
      </c>
      <c r="G37" s="104">
        <f>SUM(G38:G41)</f>
        <v>4</v>
      </c>
      <c r="H37" s="104">
        <f>SUM(H38:H41)</f>
        <v>0</v>
      </c>
      <c r="I37" s="104">
        <f t="shared" si="2"/>
        <v>6</v>
      </c>
      <c r="J37" s="104">
        <f>SUM(J38:J41)</f>
        <v>5</v>
      </c>
      <c r="K37" s="104">
        <f>SUM(K38:K41)</f>
        <v>1</v>
      </c>
      <c r="L37" s="104">
        <f t="shared" si="3"/>
        <v>174</v>
      </c>
      <c r="M37" s="104">
        <f>SUM(M38:M41)</f>
        <v>137</v>
      </c>
      <c r="N37" s="104">
        <f>SUM(N38:N41)</f>
        <v>37</v>
      </c>
      <c r="O37" s="104">
        <f t="shared" si="4"/>
        <v>0</v>
      </c>
      <c r="P37" s="104">
        <f>SUM(P38:P41)</f>
        <v>0</v>
      </c>
      <c r="Q37" s="104">
        <f>SUM(Q38:Q41)</f>
        <v>0</v>
      </c>
      <c r="R37" s="104">
        <f t="shared" si="5"/>
        <v>7</v>
      </c>
      <c r="S37" s="104">
        <f>SUM(S38:S41)</f>
        <v>0</v>
      </c>
      <c r="T37" s="104">
        <f>SUM(T38:T41)</f>
        <v>7</v>
      </c>
      <c r="U37" s="104">
        <f>SUM(V37:W37)</f>
        <v>0</v>
      </c>
      <c r="V37" s="104">
        <f>SUM(V38:V41)</f>
        <v>0</v>
      </c>
      <c r="W37" s="104">
        <f>SUM(W38:W41)</f>
        <v>0</v>
      </c>
      <c r="X37" s="104">
        <f t="shared" si="9"/>
        <v>0</v>
      </c>
      <c r="Y37" s="104">
        <f>SUM(Y38:Y41)</f>
        <v>0</v>
      </c>
      <c r="Z37" s="104">
        <f>SUM(Z38:Z41)</f>
        <v>0</v>
      </c>
      <c r="AA37" s="104">
        <f t="shared" si="10"/>
        <v>5</v>
      </c>
      <c r="AB37" s="104">
        <f>SUM(AB38:AB41)</f>
        <v>4</v>
      </c>
      <c r="AC37" s="104">
        <f>SUM(AC38:AC41)</f>
        <v>1</v>
      </c>
      <c r="AD37" s="110">
        <f t="shared" si="11"/>
        <v>29</v>
      </c>
      <c r="AE37" s="104">
        <f>SUM(AE38:AE41)</f>
        <v>17</v>
      </c>
      <c r="AF37" s="104">
        <f>SUM(AF38:AF41)</f>
        <v>12</v>
      </c>
      <c r="AG37" s="117" t="s">
        <v>222</v>
      </c>
      <c r="AH37" s="143"/>
    </row>
    <row r="38" spans="1:34" ht="16.5" customHeight="1">
      <c r="A38" s="61"/>
      <c r="B38" s="63" t="s">
        <v>48</v>
      </c>
      <c r="C38" s="108">
        <f t="shared" si="6"/>
        <v>101</v>
      </c>
      <c r="D38" s="99">
        <f t="shared" si="12"/>
        <v>80</v>
      </c>
      <c r="E38" s="99">
        <f t="shared" si="12"/>
        <v>21</v>
      </c>
      <c r="F38" s="109">
        <f t="shared" si="7"/>
        <v>2</v>
      </c>
      <c r="G38" s="100">
        <v>2</v>
      </c>
      <c r="H38" s="100">
        <v>0</v>
      </c>
      <c r="I38" s="109">
        <f t="shared" si="2"/>
        <v>3</v>
      </c>
      <c r="J38" s="100">
        <v>3</v>
      </c>
      <c r="K38" s="100">
        <v>0</v>
      </c>
      <c r="L38" s="109">
        <f t="shared" si="3"/>
        <v>89</v>
      </c>
      <c r="M38" s="100">
        <v>72</v>
      </c>
      <c r="N38" s="100">
        <v>17</v>
      </c>
      <c r="O38" s="109">
        <f t="shared" si="4"/>
        <v>0</v>
      </c>
      <c r="P38" s="100">
        <v>0</v>
      </c>
      <c r="Q38" s="100">
        <v>0</v>
      </c>
      <c r="R38" s="109">
        <f t="shared" si="5"/>
        <v>4</v>
      </c>
      <c r="S38" s="100">
        <v>0</v>
      </c>
      <c r="T38" s="100">
        <v>4</v>
      </c>
      <c r="U38" s="109">
        <f t="shared" si="8"/>
        <v>0</v>
      </c>
      <c r="V38" s="100">
        <v>0</v>
      </c>
      <c r="W38" s="100">
        <v>0</v>
      </c>
      <c r="X38" s="109">
        <f t="shared" si="9"/>
        <v>0</v>
      </c>
      <c r="Y38" s="100">
        <v>0</v>
      </c>
      <c r="Z38" s="100">
        <v>0</v>
      </c>
      <c r="AA38" s="109">
        <f t="shared" si="10"/>
        <v>3</v>
      </c>
      <c r="AB38" s="100">
        <v>3</v>
      </c>
      <c r="AC38" s="100">
        <v>0</v>
      </c>
      <c r="AD38" s="100">
        <f t="shared" si="11"/>
        <v>12</v>
      </c>
      <c r="AE38" s="100">
        <v>7</v>
      </c>
      <c r="AF38" s="100">
        <v>5</v>
      </c>
      <c r="AG38" s="59" t="s">
        <v>47</v>
      </c>
      <c r="AH38" s="20"/>
    </row>
    <row r="39" spans="1:34" ht="16.5" customHeight="1">
      <c r="A39" s="61"/>
      <c r="B39" s="63" t="s">
        <v>50</v>
      </c>
      <c r="C39" s="108">
        <f t="shared" si="6"/>
        <v>36</v>
      </c>
      <c r="D39" s="99">
        <f t="shared" si="12"/>
        <v>24</v>
      </c>
      <c r="E39" s="99">
        <f t="shared" si="12"/>
        <v>12</v>
      </c>
      <c r="F39" s="109">
        <f t="shared" si="7"/>
        <v>1</v>
      </c>
      <c r="G39" s="100">
        <v>1</v>
      </c>
      <c r="H39" s="100">
        <v>0</v>
      </c>
      <c r="I39" s="109">
        <f t="shared" si="2"/>
        <v>1</v>
      </c>
      <c r="J39" s="100">
        <v>0</v>
      </c>
      <c r="K39" s="100">
        <v>1</v>
      </c>
      <c r="L39" s="109">
        <f t="shared" si="3"/>
        <v>32</v>
      </c>
      <c r="M39" s="100">
        <v>23</v>
      </c>
      <c r="N39" s="100">
        <v>9</v>
      </c>
      <c r="O39" s="109">
        <f t="shared" si="4"/>
        <v>0</v>
      </c>
      <c r="P39" s="100">
        <v>0</v>
      </c>
      <c r="Q39" s="100">
        <v>0</v>
      </c>
      <c r="R39" s="109">
        <f t="shared" si="5"/>
        <v>1</v>
      </c>
      <c r="S39" s="100">
        <v>0</v>
      </c>
      <c r="T39" s="100">
        <v>1</v>
      </c>
      <c r="U39" s="109">
        <f t="shared" si="8"/>
        <v>0</v>
      </c>
      <c r="V39" s="100">
        <v>0</v>
      </c>
      <c r="W39" s="100">
        <v>0</v>
      </c>
      <c r="X39" s="109">
        <f t="shared" si="9"/>
        <v>0</v>
      </c>
      <c r="Y39" s="100">
        <v>0</v>
      </c>
      <c r="Z39" s="100">
        <v>0</v>
      </c>
      <c r="AA39" s="109">
        <f t="shared" si="10"/>
        <v>1</v>
      </c>
      <c r="AB39" s="100">
        <v>0</v>
      </c>
      <c r="AC39" s="100">
        <v>1</v>
      </c>
      <c r="AD39" s="100">
        <f t="shared" si="11"/>
        <v>8</v>
      </c>
      <c r="AE39" s="100">
        <v>4</v>
      </c>
      <c r="AF39" s="100">
        <v>4</v>
      </c>
      <c r="AG39" s="59" t="s">
        <v>49</v>
      </c>
      <c r="AH39" s="20"/>
    </row>
    <row r="40" spans="1:34" ht="16.5" customHeight="1">
      <c r="A40" s="61"/>
      <c r="B40" s="63" t="s">
        <v>52</v>
      </c>
      <c r="C40" s="108">
        <f t="shared" si="6"/>
        <v>42</v>
      </c>
      <c r="D40" s="99">
        <f t="shared" si="12"/>
        <v>31</v>
      </c>
      <c r="E40" s="99">
        <f t="shared" si="12"/>
        <v>11</v>
      </c>
      <c r="F40" s="109">
        <f t="shared" si="7"/>
        <v>1</v>
      </c>
      <c r="G40" s="100">
        <v>1</v>
      </c>
      <c r="H40" s="100">
        <v>0</v>
      </c>
      <c r="I40" s="109">
        <f t="shared" si="2"/>
        <v>1</v>
      </c>
      <c r="J40" s="100">
        <v>1</v>
      </c>
      <c r="K40" s="100">
        <v>0</v>
      </c>
      <c r="L40" s="109">
        <f t="shared" si="3"/>
        <v>38</v>
      </c>
      <c r="M40" s="100">
        <v>28</v>
      </c>
      <c r="N40" s="100">
        <v>10</v>
      </c>
      <c r="O40" s="109">
        <f t="shared" si="4"/>
        <v>0</v>
      </c>
      <c r="P40" s="100">
        <v>0</v>
      </c>
      <c r="Q40" s="100">
        <v>0</v>
      </c>
      <c r="R40" s="109">
        <f t="shared" si="5"/>
        <v>1</v>
      </c>
      <c r="S40" s="100">
        <v>0</v>
      </c>
      <c r="T40" s="100">
        <v>1</v>
      </c>
      <c r="U40" s="109">
        <f t="shared" si="8"/>
        <v>0</v>
      </c>
      <c r="V40" s="100">
        <v>0</v>
      </c>
      <c r="W40" s="100">
        <v>0</v>
      </c>
      <c r="X40" s="109">
        <f t="shared" si="9"/>
        <v>0</v>
      </c>
      <c r="Y40" s="100">
        <v>0</v>
      </c>
      <c r="Z40" s="100">
        <v>0</v>
      </c>
      <c r="AA40" s="109">
        <f t="shared" si="10"/>
        <v>1</v>
      </c>
      <c r="AB40" s="100">
        <v>1</v>
      </c>
      <c r="AC40" s="100">
        <v>0</v>
      </c>
      <c r="AD40" s="100">
        <f t="shared" si="11"/>
        <v>5</v>
      </c>
      <c r="AE40" s="100">
        <v>3</v>
      </c>
      <c r="AF40" s="100">
        <v>2</v>
      </c>
      <c r="AG40" s="59" t="s">
        <v>51</v>
      </c>
      <c r="AH40" s="20"/>
    </row>
    <row r="41" spans="1:34" ht="16.5" customHeight="1">
      <c r="A41" s="61"/>
      <c r="B41" s="63" t="s">
        <v>54</v>
      </c>
      <c r="C41" s="108">
        <f t="shared" si="6"/>
        <v>17</v>
      </c>
      <c r="D41" s="99">
        <f t="shared" si="12"/>
        <v>15</v>
      </c>
      <c r="E41" s="99">
        <f t="shared" si="12"/>
        <v>2</v>
      </c>
      <c r="F41" s="109">
        <f t="shared" si="7"/>
        <v>0</v>
      </c>
      <c r="G41" s="100">
        <v>0</v>
      </c>
      <c r="H41" s="100">
        <v>0</v>
      </c>
      <c r="I41" s="109">
        <f t="shared" si="2"/>
        <v>1</v>
      </c>
      <c r="J41" s="100">
        <v>1</v>
      </c>
      <c r="K41" s="100">
        <v>0</v>
      </c>
      <c r="L41" s="109">
        <f t="shared" si="3"/>
        <v>15</v>
      </c>
      <c r="M41" s="100">
        <v>14</v>
      </c>
      <c r="N41" s="100">
        <v>1</v>
      </c>
      <c r="O41" s="109">
        <f t="shared" si="4"/>
        <v>0</v>
      </c>
      <c r="P41" s="100">
        <v>0</v>
      </c>
      <c r="Q41" s="100">
        <v>0</v>
      </c>
      <c r="R41" s="109">
        <f t="shared" si="5"/>
        <v>1</v>
      </c>
      <c r="S41" s="100">
        <v>0</v>
      </c>
      <c r="T41" s="100">
        <v>1</v>
      </c>
      <c r="U41" s="109">
        <f t="shared" si="8"/>
        <v>0</v>
      </c>
      <c r="V41" s="100">
        <v>0</v>
      </c>
      <c r="W41" s="100">
        <v>0</v>
      </c>
      <c r="X41" s="109">
        <f t="shared" si="9"/>
        <v>0</v>
      </c>
      <c r="Y41" s="100">
        <v>0</v>
      </c>
      <c r="Z41" s="100">
        <v>0</v>
      </c>
      <c r="AA41" s="109">
        <f t="shared" si="10"/>
        <v>0</v>
      </c>
      <c r="AB41" s="100">
        <v>0</v>
      </c>
      <c r="AC41" s="100">
        <v>0</v>
      </c>
      <c r="AD41" s="100">
        <f t="shared" si="11"/>
        <v>4</v>
      </c>
      <c r="AE41" s="100">
        <v>3</v>
      </c>
      <c r="AF41" s="100">
        <v>1</v>
      </c>
      <c r="AG41" s="59" t="s">
        <v>53</v>
      </c>
      <c r="AH41" s="20"/>
    </row>
    <row r="42" spans="1:34" s="105" customFormat="1" ht="16.5" customHeight="1">
      <c r="A42" s="124" t="s">
        <v>223</v>
      </c>
      <c r="B42" s="142"/>
      <c r="C42" s="103">
        <f>SUM(D42:E42)</f>
        <v>42</v>
      </c>
      <c r="D42" s="93">
        <f>D43</f>
        <v>29</v>
      </c>
      <c r="E42" s="93">
        <f>E43</f>
        <v>13</v>
      </c>
      <c r="F42" s="104">
        <f t="shared" si="7"/>
        <v>1</v>
      </c>
      <c r="G42" s="104">
        <f>G43</f>
        <v>1</v>
      </c>
      <c r="H42" s="104">
        <f>H43</f>
        <v>0</v>
      </c>
      <c r="I42" s="104">
        <f t="shared" si="2"/>
        <v>1</v>
      </c>
      <c r="J42" s="104">
        <f>J43</f>
        <v>1</v>
      </c>
      <c r="K42" s="104">
        <f>K43</f>
        <v>0</v>
      </c>
      <c r="L42" s="104">
        <f t="shared" si="3"/>
        <v>36</v>
      </c>
      <c r="M42" s="104">
        <f>M43</f>
        <v>25</v>
      </c>
      <c r="N42" s="104">
        <f>N43</f>
        <v>11</v>
      </c>
      <c r="O42" s="104">
        <f t="shared" si="4"/>
        <v>0</v>
      </c>
      <c r="P42" s="104">
        <f>P43</f>
        <v>0</v>
      </c>
      <c r="Q42" s="104">
        <f>Q43</f>
        <v>0</v>
      </c>
      <c r="R42" s="104">
        <f t="shared" si="5"/>
        <v>1</v>
      </c>
      <c r="S42" s="104">
        <f>S43</f>
        <v>0</v>
      </c>
      <c r="T42" s="104">
        <f>T43</f>
        <v>1</v>
      </c>
      <c r="U42" s="104">
        <f t="shared" si="8"/>
        <v>0</v>
      </c>
      <c r="V42" s="104">
        <f>V43</f>
        <v>0</v>
      </c>
      <c r="W42" s="104">
        <f>W43</f>
        <v>0</v>
      </c>
      <c r="X42" s="104">
        <f t="shared" si="9"/>
        <v>0</v>
      </c>
      <c r="Y42" s="104">
        <f>SUM(Y43)</f>
        <v>0</v>
      </c>
      <c r="Z42" s="104">
        <f>SUM(Z43)</f>
        <v>0</v>
      </c>
      <c r="AA42" s="104">
        <f t="shared" si="10"/>
        <v>3</v>
      </c>
      <c r="AB42" s="104">
        <f>SUM(AB43)</f>
        <v>2</v>
      </c>
      <c r="AC42" s="104">
        <f>SUM(AC43)</f>
        <v>1</v>
      </c>
      <c r="AD42" s="110">
        <f t="shared" si="11"/>
        <v>9</v>
      </c>
      <c r="AE42" s="104">
        <f>SUM(AE43)</f>
        <v>6</v>
      </c>
      <c r="AF42" s="104">
        <f>SUM(AF43)</f>
        <v>3</v>
      </c>
      <c r="AG42" s="122" t="s">
        <v>33</v>
      </c>
      <c r="AH42" s="145"/>
    </row>
    <row r="43" spans="1:34" ht="16.5" customHeight="1">
      <c r="A43" s="61"/>
      <c r="B43" s="63" t="s">
        <v>34</v>
      </c>
      <c r="C43" s="108">
        <f t="shared" si="6"/>
        <v>42</v>
      </c>
      <c r="D43" s="99">
        <f t="shared" si="12"/>
        <v>29</v>
      </c>
      <c r="E43" s="99">
        <f t="shared" si="12"/>
        <v>13</v>
      </c>
      <c r="F43" s="109">
        <f t="shared" si="7"/>
        <v>1</v>
      </c>
      <c r="G43" s="100">
        <v>1</v>
      </c>
      <c r="H43" s="100">
        <v>0</v>
      </c>
      <c r="I43" s="109">
        <f t="shared" si="2"/>
        <v>1</v>
      </c>
      <c r="J43" s="100">
        <v>1</v>
      </c>
      <c r="K43" s="100">
        <v>0</v>
      </c>
      <c r="L43" s="109">
        <f t="shared" si="3"/>
        <v>36</v>
      </c>
      <c r="M43" s="100">
        <v>25</v>
      </c>
      <c r="N43" s="100">
        <v>11</v>
      </c>
      <c r="O43" s="109">
        <f t="shared" si="4"/>
        <v>0</v>
      </c>
      <c r="P43" s="100">
        <v>0</v>
      </c>
      <c r="Q43" s="100">
        <v>0</v>
      </c>
      <c r="R43" s="109">
        <f t="shared" si="5"/>
        <v>1</v>
      </c>
      <c r="S43" s="100">
        <v>0</v>
      </c>
      <c r="T43" s="100">
        <v>1</v>
      </c>
      <c r="U43" s="109">
        <f t="shared" si="8"/>
        <v>0</v>
      </c>
      <c r="V43" s="100">
        <v>0</v>
      </c>
      <c r="W43" s="100">
        <v>0</v>
      </c>
      <c r="X43" s="109">
        <f t="shared" si="9"/>
        <v>0</v>
      </c>
      <c r="Y43" s="100">
        <v>0</v>
      </c>
      <c r="Z43" s="100">
        <v>0</v>
      </c>
      <c r="AA43" s="109">
        <f t="shared" si="10"/>
        <v>3</v>
      </c>
      <c r="AB43" s="100">
        <v>2</v>
      </c>
      <c r="AC43" s="100">
        <v>1</v>
      </c>
      <c r="AD43" s="100">
        <f t="shared" si="11"/>
        <v>9</v>
      </c>
      <c r="AE43" s="100">
        <v>6</v>
      </c>
      <c r="AF43" s="100">
        <v>3</v>
      </c>
      <c r="AG43" s="59" t="s">
        <v>34</v>
      </c>
      <c r="AH43" s="20"/>
    </row>
    <row r="44" spans="1:34" s="105" customFormat="1" ht="16.5" customHeight="1">
      <c r="A44" s="124" t="s">
        <v>224</v>
      </c>
      <c r="B44" s="142"/>
      <c r="C44" s="103">
        <f t="shared" si="6"/>
        <v>45</v>
      </c>
      <c r="D44" s="93">
        <f>SUM(D45:D46)</f>
        <v>32</v>
      </c>
      <c r="E44" s="93">
        <f>SUM(E45:E46)</f>
        <v>13</v>
      </c>
      <c r="F44" s="104">
        <f t="shared" si="7"/>
        <v>1</v>
      </c>
      <c r="G44" s="104">
        <f>G45+G46</f>
        <v>1</v>
      </c>
      <c r="H44" s="104">
        <f>H45+H46</f>
        <v>0</v>
      </c>
      <c r="I44" s="104">
        <f t="shared" si="2"/>
        <v>1</v>
      </c>
      <c r="J44" s="104">
        <f>J45+J46</f>
        <v>1</v>
      </c>
      <c r="K44" s="104">
        <f>K45+K46</f>
        <v>0</v>
      </c>
      <c r="L44" s="104">
        <f t="shared" si="3"/>
        <v>40</v>
      </c>
      <c r="M44" s="104">
        <f>M45+M46</f>
        <v>29</v>
      </c>
      <c r="N44" s="104">
        <f>N45+N46</f>
        <v>11</v>
      </c>
      <c r="O44" s="104">
        <f t="shared" si="4"/>
        <v>0</v>
      </c>
      <c r="P44" s="104">
        <f>P45+P46</f>
        <v>0</v>
      </c>
      <c r="Q44" s="104">
        <f>Q45+Q46</f>
        <v>0</v>
      </c>
      <c r="R44" s="104">
        <f t="shared" si="5"/>
        <v>1</v>
      </c>
      <c r="S44" s="104">
        <f>S45+S46</f>
        <v>0</v>
      </c>
      <c r="T44" s="104">
        <f>T45+T46</f>
        <v>1</v>
      </c>
      <c r="U44" s="104">
        <f t="shared" si="8"/>
        <v>0</v>
      </c>
      <c r="V44" s="104">
        <f>V45+V46</f>
        <v>0</v>
      </c>
      <c r="W44" s="104">
        <f>W45+W46</f>
        <v>0</v>
      </c>
      <c r="X44" s="104">
        <f t="shared" si="9"/>
        <v>0</v>
      </c>
      <c r="Y44" s="104">
        <f>SUM(Y45:Y46)</f>
        <v>0</v>
      </c>
      <c r="Z44" s="104">
        <f>SUM(Z45:Z46)</f>
        <v>0</v>
      </c>
      <c r="AA44" s="104">
        <f t="shared" si="10"/>
        <v>2</v>
      </c>
      <c r="AB44" s="104">
        <f>SUM(AB45:AB46)</f>
        <v>1</v>
      </c>
      <c r="AC44" s="104">
        <f>SUM(AC45:AC46)</f>
        <v>1</v>
      </c>
      <c r="AD44" s="110">
        <f t="shared" si="11"/>
        <v>4</v>
      </c>
      <c r="AE44" s="104">
        <f>SUM(AE45:AE46)</f>
        <v>1</v>
      </c>
      <c r="AF44" s="104">
        <f>SUM(AF45:AF46)</f>
        <v>3</v>
      </c>
      <c r="AG44" s="117" t="s">
        <v>224</v>
      </c>
      <c r="AH44" s="143"/>
    </row>
    <row r="45" spans="1:34" ht="16.5" customHeight="1">
      <c r="A45" s="61"/>
      <c r="B45" s="63" t="s">
        <v>35</v>
      </c>
      <c r="C45" s="108">
        <f t="shared" si="6"/>
        <v>45</v>
      </c>
      <c r="D45" s="99">
        <f t="shared" si="12"/>
        <v>32</v>
      </c>
      <c r="E45" s="99">
        <f t="shared" si="12"/>
        <v>13</v>
      </c>
      <c r="F45" s="109">
        <f t="shared" si="7"/>
        <v>1</v>
      </c>
      <c r="G45" s="100">
        <v>1</v>
      </c>
      <c r="H45" s="100">
        <v>0</v>
      </c>
      <c r="I45" s="109">
        <f t="shared" si="2"/>
        <v>1</v>
      </c>
      <c r="J45" s="100">
        <v>1</v>
      </c>
      <c r="K45" s="100">
        <v>0</v>
      </c>
      <c r="L45" s="109">
        <f t="shared" si="3"/>
        <v>40</v>
      </c>
      <c r="M45" s="100">
        <v>29</v>
      </c>
      <c r="N45" s="100">
        <v>11</v>
      </c>
      <c r="O45" s="109">
        <f t="shared" si="4"/>
        <v>0</v>
      </c>
      <c r="P45" s="100">
        <v>0</v>
      </c>
      <c r="Q45" s="100">
        <v>0</v>
      </c>
      <c r="R45" s="109">
        <f t="shared" si="5"/>
        <v>1</v>
      </c>
      <c r="S45" s="100">
        <v>0</v>
      </c>
      <c r="T45" s="100">
        <v>1</v>
      </c>
      <c r="U45" s="109">
        <f t="shared" si="8"/>
        <v>0</v>
      </c>
      <c r="V45" s="100">
        <v>0</v>
      </c>
      <c r="W45" s="100">
        <v>0</v>
      </c>
      <c r="X45" s="109">
        <f t="shared" si="9"/>
        <v>0</v>
      </c>
      <c r="Y45" s="100">
        <v>0</v>
      </c>
      <c r="Z45" s="100">
        <v>0</v>
      </c>
      <c r="AA45" s="109">
        <f t="shared" si="10"/>
        <v>2</v>
      </c>
      <c r="AB45" s="100">
        <v>1</v>
      </c>
      <c r="AC45" s="100">
        <v>1</v>
      </c>
      <c r="AD45" s="100">
        <f t="shared" si="11"/>
        <v>4</v>
      </c>
      <c r="AE45" s="100">
        <v>1</v>
      </c>
      <c r="AF45" s="100">
        <v>3</v>
      </c>
      <c r="AG45" s="59" t="s">
        <v>35</v>
      </c>
      <c r="AH45" s="20"/>
    </row>
    <row r="46" spans="1:34" ht="16.5" customHeight="1">
      <c r="A46" s="61"/>
      <c r="B46" s="63" t="s">
        <v>36</v>
      </c>
      <c r="C46" s="108">
        <f t="shared" si="6"/>
        <v>0</v>
      </c>
      <c r="D46" s="99">
        <f t="shared" si="12"/>
        <v>0</v>
      </c>
      <c r="E46" s="99">
        <f t="shared" si="12"/>
        <v>0</v>
      </c>
      <c r="F46" s="109">
        <f t="shared" si="7"/>
        <v>0</v>
      </c>
      <c r="G46" s="100">
        <v>0</v>
      </c>
      <c r="H46" s="100">
        <v>0</v>
      </c>
      <c r="I46" s="109">
        <f t="shared" si="2"/>
        <v>0</v>
      </c>
      <c r="J46" s="100">
        <v>0</v>
      </c>
      <c r="K46" s="100">
        <v>0</v>
      </c>
      <c r="L46" s="109">
        <f t="shared" si="3"/>
        <v>0</v>
      </c>
      <c r="M46" s="100">
        <v>0</v>
      </c>
      <c r="N46" s="100">
        <v>0</v>
      </c>
      <c r="O46" s="109">
        <f t="shared" si="4"/>
        <v>0</v>
      </c>
      <c r="P46" s="100">
        <v>0</v>
      </c>
      <c r="Q46" s="100">
        <v>0</v>
      </c>
      <c r="R46" s="109">
        <f t="shared" si="5"/>
        <v>0</v>
      </c>
      <c r="S46" s="100">
        <v>0</v>
      </c>
      <c r="T46" s="100">
        <v>0</v>
      </c>
      <c r="U46" s="109">
        <f t="shared" si="8"/>
        <v>0</v>
      </c>
      <c r="V46" s="100">
        <v>0</v>
      </c>
      <c r="W46" s="100">
        <v>0</v>
      </c>
      <c r="X46" s="109">
        <f t="shared" si="9"/>
        <v>0</v>
      </c>
      <c r="Y46" s="100">
        <v>0</v>
      </c>
      <c r="Z46" s="100">
        <v>0</v>
      </c>
      <c r="AA46" s="109">
        <f t="shared" si="10"/>
        <v>0</v>
      </c>
      <c r="AB46" s="100">
        <v>0</v>
      </c>
      <c r="AC46" s="100">
        <v>0</v>
      </c>
      <c r="AD46" s="100">
        <f t="shared" si="11"/>
        <v>0</v>
      </c>
      <c r="AE46" s="100">
        <v>0</v>
      </c>
      <c r="AF46" s="100">
        <v>0</v>
      </c>
      <c r="AG46" s="59" t="s">
        <v>36</v>
      </c>
      <c r="AH46" s="20"/>
    </row>
    <row r="47" spans="1:34" s="94" customFormat="1" ht="16.5" customHeight="1">
      <c r="A47" s="124" t="s">
        <v>225</v>
      </c>
      <c r="B47" s="142"/>
      <c r="C47" s="103">
        <f t="shared" si="6"/>
        <v>112</v>
      </c>
      <c r="D47" s="93">
        <f>SUM(D48:D50)</f>
        <v>86</v>
      </c>
      <c r="E47" s="93">
        <f>SUM(E48:E50)</f>
        <v>26</v>
      </c>
      <c r="F47" s="104">
        <f t="shared" si="7"/>
        <v>2</v>
      </c>
      <c r="G47" s="93">
        <f>SUM(G48:G50)</f>
        <v>2</v>
      </c>
      <c r="H47" s="93">
        <f>SUM(H48:H50)</f>
        <v>0</v>
      </c>
      <c r="I47" s="104">
        <f t="shared" si="2"/>
        <v>2</v>
      </c>
      <c r="J47" s="93">
        <f>SUM(J48:J50)</f>
        <v>2</v>
      </c>
      <c r="K47" s="93">
        <f>SUM(K48:K50)</f>
        <v>0</v>
      </c>
      <c r="L47" s="104">
        <f t="shared" si="3"/>
        <v>100</v>
      </c>
      <c r="M47" s="93">
        <f>SUM(M48:M50)</f>
        <v>80</v>
      </c>
      <c r="N47" s="93">
        <f>SUM(N48:N50)</f>
        <v>20</v>
      </c>
      <c r="O47" s="104">
        <f t="shared" si="4"/>
        <v>0</v>
      </c>
      <c r="P47" s="93">
        <f>SUM(P48:P50)</f>
        <v>0</v>
      </c>
      <c r="Q47" s="93">
        <f>SUM(Q48:Q50)</f>
        <v>0</v>
      </c>
      <c r="R47" s="104">
        <f t="shared" si="5"/>
        <v>2</v>
      </c>
      <c r="S47" s="93">
        <f>SUM(S48:S50)</f>
        <v>0</v>
      </c>
      <c r="T47" s="93">
        <f>SUM(T48:T50)</f>
        <v>2</v>
      </c>
      <c r="U47" s="104">
        <f t="shared" si="8"/>
        <v>0</v>
      </c>
      <c r="V47" s="93">
        <f>SUM(V48:V50)</f>
        <v>0</v>
      </c>
      <c r="W47" s="93">
        <f>SUM(W48:W50)</f>
        <v>0</v>
      </c>
      <c r="X47" s="104">
        <f t="shared" si="9"/>
        <v>0</v>
      </c>
      <c r="Y47" s="93">
        <f>SUM(Y48:Y50)</f>
        <v>0</v>
      </c>
      <c r="Z47" s="93">
        <f>SUM(Z48:Z50)</f>
        <v>0</v>
      </c>
      <c r="AA47" s="104">
        <f t="shared" si="10"/>
        <v>6</v>
      </c>
      <c r="AB47" s="93">
        <f>SUM(AB48:AB50)</f>
        <v>2</v>
      </c>
      <c r="AC47" s="93">
        <f>SUM(AC48:AC50)</f>
        <v>4</v>
      </c>
      <c r="AD47" s="110">
        <f t="shared" si="11"/>
        <v>7</v>
      </c>
      <c r="AE47" s="93">
        <f>SUM(AE48:AE50)</f>
        <v>4</v>
      </c>
      <c r="AF47" s="93">
        <f>SUM(AF48:AF50)</f>
        <v>3</v>
      </c>
      <c r="AG47" s="117" t="s">
        <v>225</v>
      </c>
      <c r="AH47" s="143"/>
    </row>
    <row r="48" spans="1:34" ht="16.5" customHeight="1">
      <c r="A48" s="61"/>
      <c r="B48" s="63" t="s">
        <v>37</v>
      </c>
      <c r="C48" s="108">
        <f t="shared" si="6"/>
        <v>44</v>
      </c>
      <c r="D48" s="99">
        <f t="shared" si="12"/>
        <v>33</v>
      </c>
      <c r="E48" s="99">
        <f t="shared" si="12"/>
        <v>11</v>
      </c>
      <c r="F48" s="109">
        <f t="shared" si="7"/>
        <v>1</v>
      </c>
      <c r="G48" s="100">
        <v>1</v>
      </c>
      <c r="H48" s="100">
        <v>0</v>
      </c>
      <c r="I48" s="109">
        <f t="shared" si="2"/>
        <v>1</v>
      </c>
      <c r="J48" s="100">
        <v>1</v>
      </c>
      <c r="K48" s="100">
        <v>0</v>
      </c>
      <c r="L48" s="109">
        <f t="shared" si="3"/>
        <v>38</v>
      </c>
      <c r="M48" s="100">
        <v>29</v>
      </c>
      <c r="N48" s="100">
        <v>9</v>
      </c>
      <c r="O48" s="109">
        <f t="shared" si="4"/>
        <v>0</v>
      </c>
      <c r="P48" s="100">
        <v>0</v>
      </c>
      <c r="Q48" s="100">
        <v>0</v>
      </c>
      <c r="R48" s="109">
        <f t="shared" si="5"/>
        <v>1</v>
      </c>
      <c r="S48" s="100">
        <v>0</v>
      </c>
      <c r="T48" s="100">
        <v>1</v>
      </c>
      <c r="U48" s="109">
        <f t="shared" si="8"/>
        <v>0</v>
      </c>
      <c r="V48" s="100">
        <v>0</v>
      </c>
      <c r="W48" s="100">
        <v>0</v>
      </c>
      <c r="X48" s="109">
        <f t="shared" si="9"/>
        <v>0</v>
      </c>
      <c r="Y48" s="100">
        <v>0</v>
      </c>
      <c r="Z48" s="100">
        <v>0</v>
      </c>
      <c r="AA48" s="109">
        <f t="shared" si="10"/>
        <v>3</v>
      </c>
      <c r="AB48" s="100">
        <v>2</v>
      </c>
      <c r="AC48" s="100">
        <v>1</v>
      </c>
      <c r="AD48" s="100">
        <f t="shared" si="11"/>
        <v>4</v>
      </c>
      <c r="AE48" s="100">
        <v>3</v>
      </c>
      <c r="AF48" s="100">
        <v>1</v>
      </c>
      <c r="AG48" s="59" t="s">
        <v>37</v>
      </c>
      <c r="AH48" s="20"/>
    </row>
    <row r="49" spans="1:34" ht="16.5" customHeight="1">
      <c r="A49" s="61"/>
      <c r="B49" s="63" t="s">
        <v>38</v>
      </c>
      <c r="C49" s="108">
        <f t="shared" si="6"/>
        <v>0</v>
      </c>
      <c r="D49" s="99">
        <f t="shared" si="12"/>
        <v>0</v>
      </c>
      <c r="E49" s="99">
        <f t="shared" si="12"/>
        <v>0</v>
      </c>
      <c r="F49" s="109">
        <f t="shared" si="7"/>
        <v>0</v>
      </c>
      <c r="G49" s="100">
        <v>0</v>
      </c>
      <c r="H49" s="100">
        <v>0</v>
      </c>
      <c r="I49" s="109">
        <f t="shared" si="2"/>
        <v>0</v>
      </c>
      <c r="J49" s="100">
        <v>0</v>
      </c>
      <c r="K49" s="100">
        <v>0</v>
      </c>
      <c r="L49" s="109">
        <f t="shared" si="3"/>
        <v>0</v>
      </c>
      <c r="M49" s="100">
        <v>0</v>
      </c>
      <c r="N49" s="100">
        <v>0</v>
      </c>
      <c r="O49" s="109">
        <f t="shared" si="4"/>
        <v>0</v>
      </c>
      <c r="P49" s="100">
        <v>0</v>
      </c>
      <c r="Q49" s="100">
        <v>0</v>
      </c>
      <c r="R49" s="109">
        <f t="shared" si="5"/>
        <v>0</v>
      </c>
      <c r="S49" s="100">
        <v>0</v>
      </c>
      <c r="T49" s="100">
        <v>0</v>
      </c>
      <c r="U49" s="109">
        <f t="shared" si="8"/>
        <v>0</v>
      </c>
      <c r="V49" s="100">
        <v>0</v>
      </c>
      <c r="W49" s="100">
        <v>0</v>
      </c>
      <c r="X49" s="109">
        <f t="shared" si="9"/>
        <v>0</v>
      </c>
      <c r="Y49" s="100">
        <v>0</v>
      </c>
      <c r="Z49" s="100">
        <v>0</v>
      </c>
      <c r="AA49" s="109">
        <f t="shared" si="10"/>
        <v>0</v>
      </c>
      <c r="AB49" s="100">
        <v>0</v>
      </c>
      <c r="AC49" s="100">
        <v>0</v>
      </c>
      <c r="AD49" s="100">
        <f t="shared" si="11"/>
        <v>0</v>
      </c>
      <c r="AE49" s="100">
        <v>0</v>
      </c>
      <c r="AF49" s="100">
        <v>0</v>
      </c>
      <c r="AG49" s="59" t="s">
        <v>38</v>
      </c>
      <c r="AH49" s="20"/>
    </row>
    <row r="50" spans="1:34" ht="16.5" customHeight="1">
      <c r="A50" s="61"/>
      <c r="B50" s="63" t="s">
        <v>39</v>
      </c>
      <c r="C50" s="108">
        <f t="shared" si="6"/>
        <v>68</v>
      </c>
      <c r="D50" s="99">
        <f t="shared" si="12"/>
        <v>53</v>
      </c>
      <c r="E50" s="99">
        <f t="shared" si="12"/>
        <v>15</v>
      </c>
      <c r="F50" s="109">
        <f t="shared" si="7"/>
        <v>1</v>
      </c>
      <c r="G50" s="100">
        <v>1</v>
      </c>
      <c r="H50" s="100">
        <v>0</v>
      </c>
      <c r="I50" s="109">
        <f t="shared" si="2"/>
        <v>1</v>
      </c>
      <c r="J50" s="100">
        <v>1</v>
      </c>
      <c r="K50" s="100">
        <v>0</v>
      </c>
      <c r="L50" s="109">
        <f t="shared" si="3"/>
        <v>62</v>
      </c>
      <c r="M50" s="100">
        <v>51</v>
      </c>
      <c r="N50" s="100">
        <v>11</v>
      </c>
      <c r="O50" s="109">
        <f t="shared" si="4"/>
        <v>0</v>
      </c>
      <c r="P50" s="100">
        <v>0</v>
      </c>
      <c r="Q50" s="100">
        <v>0</v>
      </c>
      <c r="R50" s="109">
        <f t="shared" si="5"/>
        <v>1</v>
      </c>
      <c r="S50" s="100">
        <v>0</v>
      </c>
      <c r="T50" s="100">
        <v>1</v>
      </c>
      <c r="U50" s="109">
        <f t="shared" si="8"/>
        <v>0</v>
      </c>
      <c r="V50" s="100">
        <v>0</v>
      </c>
      <c r="W50" s="100">
        <v>0</v>
      </c>
      <c r="X50" s="109">
        <f t="shared" si="9"/>
        <v>0</v>
      </c>
      <c r="Y50" s="100">
        <v>0</v>
      </c>
      <c r="Z50" s="100">
        <v>0</v>
      </c>
      <c r="AA50" s="109">
        <f t="shared" si="10"/>
        <v>3</v>
      </c>
      <c r="AB50" s="100">
        <v>0</v>
      </c>
      <c r="AC50" s="100">
        <v>3</v>
      </c>
      <c r="AD50" s="100">
        <f t="shared" si="11"/>
        <v>3</v>
      </c>
      <c r="AE50" s="100">
        <v>1</v>
      </c>
      <c r="AF50" s="100">
        <v>2</v>
      </c>
      <c r="AG50" s="59" t="s">
        <v>39</v>
      </c>
      <c r="AH50" s="20"/>
    </row>
    <row r="51" spans="1:34" s="105" customFormat="1" ht="16.5" customHeight="1">
      <c r="A51" s="124" t="s">
        <v>226</v>
      </c>
      <c r="B51" s="142"/>
      <c r="C51" s="103">
        <f t="shared" si="6"/>
        <v>117</v>
      </c>
      <c r="D51" s="93">
        <f>SUM(D52:D55)</f>
        <v>88</v>
      </c>
      <c r="E51" s="93">
        <f>SUM(E52:E55)</f>
        <v>29</v>
      </c>
      <c r="F51" s="104">
        <f t="shared" si="7"/>
        <v>2</v>
      </c>
      <c r="G51" s="104">
        <f>SUM(G52:G55)</f>
        <v>2</v>
      </c>
      <c r="H51" s="104">
        <f>SUM(H52:H55)</f>
        <v>0</v>
      </c>
      <c r="I51" s="104">
        <f t="shared" si="2"/>
        <v>3</v>
      </c>
      <c r="J51" s="104">
        <f>SUM(J52:J55)</f>
        <v>3</v>
      </c>
      <c r="K51" s="104">
        <f>SUM(K52:K55)</f>
        <v>0</v>
      </c>
      <c r="L51" s="104">
        <f t="shared" si="3"/>
        <v>105</v>
      </c>
      <c r="M51" s="104">
        <f>SUM(M52:M55)</f>
        <v>81</v>
      </c>
      <c r="N51" s="104">
        <f>SUM(N52:N55)</f>
        <v>24</v>
      </c>
      <c r="O51" s="104">
        <f t="shared" si="4"/>
        <v>0</v>
      </c>
      <c r="P51" s="104">
        <f>SUM(P52:P55)</f>
        <v>0</v>
      </c>
      <c r="Q51" s="104">
        <f>SUM(Q52:Q55)</f>
        <v>0</v>
      </c>
      <c r="R51" s="104">
        <f t="shared" si="5"/>
        <v>4</v>
      </c>
      <c r="S51" s="104">
        <f>SUM(S52:S55)</f>
        <v>0</v>
      </c>
      <c r="T51" s="104">
        <f>SUM(T52:T55)</f>
        <v>4</v>
      </c>
      <c r="U51" s="104">
        <f t="shared" si="8"/>
        <v>0</v>
      </c>
      <c r="V51" s="104">
        <f>SUM(V52:V55)</f>
        <v>0</v>
      </c>
      <c r="W51" s="104">
        <f>SUM(W52:W55)</f>
        <v>0</v>
      </c>
      <c r="X51" s="104">
        <f t="shared" si="9"/>
        <v>0</v>
      </c>
      <c r="Y51" s="104">
        <f>SUM(Y52:Y55)</f>
        <v>0</v>
      </c>
      <c r="Z51" s="104">
        <f>SUM(Z52:Z55)</f>
        <v>0</v>
      </c>
      <c r="AA51" s="104">
        <f t="shared" si="10"/>
        <v>3</v>
      </c>
      <c r="AB51" s="104">
        <f>SUM(AB52:AB55)</f>
        <v>2</v>
      </c>
      <c r="AC51" s="104">
        <f>SUM(AC52:AC55)</f>
        <v>1</v>
      </c>
      <c r="AD51" s="110">
        <f t="shared" si="11"/>
        <v>18</v>
      </c>
      <c r="AE51" s="104">
        <f>SUM(AE52:AE55)</f>
        <v>10</v>
      </c>
      <c r="AF51" s="104">
        <f>SUM(AF52:AF55)</f>
        <v>8</v>
      </c>
      <c r="AG51" s="117" t="s">
        <v>226</v>
      </c>
      <c r="AH51" s="143"/>
    </row>
    <row r="52" spans="1:34" ht="16.5" customHeight="1">
      <c r="A52" s="61"/>
      <c r="B52" s="63" t="s">
        <v>40</v>
      </c>
      <c r="C52" s="108">
        <f t="shared" si="6"/>
        <v>49</v>
      </c>
      <c r="D52" s="99">
        <f t="shared" si="12"/>
        <v>39</v>
      </c>
      <c r="E52" s="99">
        <f t="shared" si="12"/>
        <v>10</v>
      </c>
      <c r="F52" s="109">
        <f t="shared" si="7"/>
        <v>1</v>
      </c>
      <c r="G52" s="100">
        <v>1</v>
      </c>
      <c r="H52" s="100">
        <v>0</v>
      </c>
      <c r="I52" s="109">
        <f t="shared" si="2"/>
        <v>1</v>
      </c>
      <c r="J52" s="100">
        <v>1</v>
      </c>
      <c r="K52" s="100">
        <v>0</v>
      </c>
      <c r="L52" s="109">
        <f t="shared" si="3"/>
        <v>45</v>
      </c>
      <c r="M52" s="100">
        <v>37</v>
      </c>
      <c r="N52" s="100">
        <v>8</v>
      </c>
      <c r="O52" s="109">
        <f t="shared" si="4"/>
        <v>0</v>
      </c>
      <c r="P52" s="100">
        <v>0</v>
      </c>
      <c r="Q52" s="100">
        <v>0</v>
      </c>
      <c r="R52" s="109">
        <f t="shared" si="5"/>
        <v>1</v>
      </c>
      <c r="S52" s="100">
        <v>0</v>
      </c>
      <c r="T52" s="100">
        <v>1</v>
      </c>
      <c r="U52" s="109">
        <f t="shared" si="8"/>
        <v>0</v>
      </c>
      <c r="V52" s="100">
        <v>0</v>
      </c>
      <c r="W52" s="100">
        <v>0</v>
      </c>
      <c r="X52" s="109">
        <f t="shared" si="9"/>
        <v>0</v>
      </c>
      <c r="Y52" s="100">
        <v>0</v>
      </c>
      <c r="Z52" s="100">
        <v>0</v>
      </c>
      <c r="AA52" s="109">
        <f t="shared" si="10"/>
        <v>1</v>
      </c>
      <c r="AB52" s="100">
        <v>0</v>
      </c>
      <c r="AC52" s="100">
        <v>1</v>
      </c>
      <c r="AD52" s="100">
        <f t="shared" si="11"/>
        <v>9</v>
      </c>
      <c r="AE52" s="100">
        <v>6</v>
      </c>
      <c r="AF52" s="100">
        <v>3</v>
      </c>
      <c r="AG52" s="59" t="s">
        <v>40</v>
      </c>
      <c r="AH52" s="20"/>
    </row>
    <row r="53" spans="1:34" ht="16.5" customHeight="1">
      <c r="A53" s="61"/>
      <c r="B53" s="63" t="s">
        <v>41</v>
      </c>
      <c r="C53" s="108">
        <f t="shared" si="6"/>
        <v>13</v>
      </c>
      <c r="D53" s="99">
        <f t="shared" si="12"/>
        <v>9</v>
      </c>
      <c r="E53" s="99">
        <f t="shared" si="12"/>
        <v>4</v>
      </c>
      <c r="F53" s="109">
        <f t="shared" si="7"/>
        <v>0</v>
      </c>
      <c r="G53" s="100">
        <v>0</v>
      </c>
      <c r="H53" s="100">
        <v>0</v>
      </c>
      <c r="I53" s="109">
        <f t="shared" si="2"/>
        <v>1</v>
      </c>
      <c r="J53" s="100">
        <v>1</v>
      </c>
      <c r="K53" s="100">
        <v>0</v>
      </c>
      <c r="L53" s="109">
        <f t="shared" si="3"/>
        <v>10</v>
      </c>
      <c r="M53" s="100">
        <v>7</v>
      </c>
      <c r="N53" s="100">
        <v>3</v>
      </c>
      <c r="O53" s="109">
        <f t="shared" si="4"/>
        <v>0</v>
      </c>
      <c r="P53" s="100">
        <v>0</v>
      </c>
      <c r="Q53" s="100">
        <v>0</v>
      </c>
      <c r="R53" s="109">
        <f t="shared" si="5"/>
        <v>1</v>
      </c>
      <c r="S53" s="100">
        <v>0</v>
      </c>
      <c r="T53" s="100">
        <v>1</v>
      </c>
      <c r="U53" s="109">
        <f t="shared" si="8"/>
        <v>0</v>
      </c>
      <c r="V53" s="100">
        <v>0</v>
      </c>
      <c r="W53" s="100">
        <v>0</v>
      </c>
      <c r="X53" s="109">
        <f t="shared" si="9"/>
        <v>0</v>
      </c>
      <c r="Y53" s="100">
        <v>0</v>
      </c>
      <c r="Z53" s="100">
        <v>0</v>
      </c>
      <c r="AA53" s="109">
        <f t="shared" si="10"/>
        <v>1</v>
      </c>
      <c r="AB53" s="100">
        <v>1</v>
      </c>
      <c r="AC53" s="100">
        <v>0</v>
      </c>
      <c r="AD53" s="100">
        <f t="shared" si="11"/>
        <v>2</v>
      </c>
      <c r="AE53" s="100">
        <v>1</v>
      </c>
      <c r="AF53" s="100">
        <v>1</v>
      </c>
      <c r="AG53" s="59" t="s">
        <v>41</v>
      </c>
      <c r="AH53" s="20"/>
    </row>
    <row r="54" spans="1:34" ht="16.5" customHeight="1">
      <c r="A54" s="61"/>
      <c r="B54" s="63" t="s">
        <v>42</v>
      </c>
      <c r="C54" s="108">
        <f t="shared" si="6"/>
        <v>55</v>
      </c>
      <c r="D54" s="99">
        <f t="shared" si="12"/>
        <v>40</v>
      </c>
      <c r="E54" s="99">
        <f t="shared" si="12"/>
        <v>15</v>
      </c>
      <c r="F54" s="109">
        <f t="shared" si="7"/>
        <v>1</v>
      </c>
      <c r="G54" s="100">
        <v>1</v>
      </c>
      <c r="H54" s="100">
        <v>0</v>
      </c>
      <c r="I54" s="109">
        <f t="shared" si="2"/>
        <v>1</v>
      </c>
      <c r="J54" s="100">
        <v>1</v>
      </c>
      <c r="K54" s="100">
        <v>0</v>
      </c>
      <c r="L54" s="109">
        <f t="shared" si="3"/>
        <v>50</v>
      </c>
      <c r="M54" s="100">
        <v>37</v>
      </c>
      <c r="N54" s="100">
        <v>13</v>
      </c>
      <c r="O54" s="109">
        <f t="shared" si="4"/>
        <v>0</v>
      </c>
      <c r="P54" s="100">
        <v>0</v>
      </c>
      <c r="Q54" s="100">
        <v>0</v>
      </c>
      <c r="R54" s="109">
        <f t="shared" si="5"/>
        <v>2</v>
      </c>
      <c r="S54" s="100">
        <v>0</v>
      </c>
      <c r="T54" s="100">
        <v>2</v>
      </c>
      <c r="U54" s="109">
        <f t="shared" si="8"/>
        <v>0</v>
      </c>
      <c r="V54" s="100">
        <v>0</v>
      </c>
      <c r="W54" s="100">
        <v>0</v>
      </c>
      <c r="X54" s="109">
        <f t="shared" si="9"/>
        <v>0</v>
      </c>
      <c r="Y54" s="100">
        <v>0</v>
      </c>
      <c r="Z54" s="100">
        <v>0</v>
      </c>
      <c r="AA54" s="109">
        <f t="shared" si="10"/>
        <v>1</v>
      </c>
      <c r="AB54" s="100">
        <v>1</v>
      </c>
      <c r="AC54" s="100">
        <v>0</v>
      </c>
      <c r="AD54" s="100">
        <f t="shared" si="11"/>
        <v>7</v>
      </c>
      <c r="AE54" s="100">
        <v>3</v>
      </c>
      <c r="AF54" s="100">
        <v>4</v>
      </c>
      <c r="AG54" s="59" t="s">
        <v>42</v>
      </c>
      <c r="AH54" s="20"/>
    </row>
    <row r="55" spans="1:34" ht="16.5" customHeight="1">
      <c r="A55" s="61"/>
      <c r="B55" s="63" t="s">
        <v>43</v>
      </c>
      <c r="C55" s="108">
        <f t="shared" si="6"/>
        <v>0</v>
      </c>
      <c r="D55" s="99">
        <f t="shared" si="12"/>
        <v>0</v>
      </c>
      <c r="E55" s="99">
        <f t="shared" si="12"/>
        <v>0</v>
      </c>
      <c r="F55" s="109">
        <f t="shared" si="7"/>
        <v>0</v>
      </c>
      <c r="G55" s="100">
        <v>0</v>
      </c>
      <c r="H55" s="100">
        <v>0</v>
      </c>
      <c r="I55" s="109">
        <f t="shared" si="2"/>
        <v>0</v>
      </c>
      <c r="J55" s="100">
        <v>0</v>
      </c>
      <c r="K55" s="100">
        <v>0</v>
      </c>
      <c r="L55" s="109">
        <f t="shared" si="3"/>
        <v>0</v>
      </c>
      <c r="M55" s="100">
        <v>0</v>
      </c>
      <c r="N55" s="100">
        <v>0</v>
      </c>
      <c r="O55" s="109">
        <f t="shared" si="4"/>
        <v>0</v>
      </c>
      <c r="P55" s="100">
        <v>0</v>
      </c>
      <c r="Q55" s="100">
        <v>0</v>
      </c>
      <c r="R55" s="109">
        <f t="shared" si="5"/>
        <v>0</v>
      </c>
      <c r="S55" s="100">
        <v>0</v>
      </c>
      <c r="T55" s="100">
        <v>0</v>
      </c>
      <c r="U55" s="109">
        <f t="shared" si="8"/>
        <v>0</v>
      </c>
      <c r="V55" s="100">
        <v>0</v>
      </c>
      <c r="W55" s="100">
        <v>0</v>
      </c>
      <c r="X55" s="109">
        <f t="shared" si="9"/>
        <v>0</v>
      </c>
      <c r="Y55" s="100">
        <v>0</v>
      </c>
      <c r="Z55" s="100">
        <v>0</v>
      </c>
      <c r="AA55" s="109">
        <f t="shared" si="10"/>
        <v>0</v>
      </c>
      <c r="AB55" s="100">
        <v>0</v>
      </c>
      <c r="AC55" s="100">
        <v>0</v>
      </c>
      <c r="AD55" s="100">
        <f t="shared" si="11"/>
        <v>0</v>
      </c>
      <c r="AE55" s="100">
        <v>0</v>
      </c>
      <c r="AF55" s="100">
        <v>0</v>
      </c>
      <c r="AG55" s="59" t="s">
        <v>43</v>
      </c>
      <c r="AH55" s="20"/>
    </row>
    <row r="56" spans="1:34" s="111" customFormat="1" ht="16.5" customHeight="1">
      <c r="A56" s="124" t="s">
        <v>227</v>
      </c>
      <c r="B56" s="142"/>
      <c r="C56" s="103">
        <f t="shared" si="6"/>
        <v>72</v>
      </c>
      <c r="D56" s="93">
        <f>SUM(D57:D58)</f>
        <v>49</v>
      </c>
      <c r="E56" s="93">
        <f>SUM(E57:E58)</f>
        <v>23</v>
      </c>
      <c r="F56" s="104">
        <f t="shared" si="7"/>
        <v>2</v>
      </c>
      <c r="G56" s="104">
        <f>SUM(G57:G58)</f>
        <v>2</v>
      </c>
      <c r="H56" s="104">
        <f>SUM(H57:H58)</f>
        <v>0</v>
      </c>
      <c r="I56" s="104">
        <f t="shared" si="2"/>
        <v>3</v>
      </c>
      <c r="J56" s="104">
        <f>SUM(J57:J58)</f>
        <v>3</v>
      </c>
      <c r="K56" s="104">
        <f>SUM(K57:K58)</f>
        <v>0</v>
      </c>
      <c r="L56" s="104">
        <f t="shared" si="3"/>
        <v>60</v>
      </c>
      <c r="M56" s="104">
        <f>SUM(M57:M58)</f>
        <v>41</v>
      </c>
      <c r="N56" s="104">
        <f>SUM(N57:N58)</f>
        <v>19</v>
      </c>
      <c r="O56" s="104">
        <f t="shared" si="4"/>
        <v>0</v>
      </c>
      <c r="P56" s="104">
        <f>SUM(P57:P58)</f>
        <v>0</v>
      </c>
      <c r="Q56" s="104">
        <f>SUM(Q57:Q58)</f>
        <v>0</v>
      </c>
      <c r="R56" s="104">
        <f t="shared" si="5"/>
        <v>2</v>
      </c>
      <c r="S56" s="104">
        <f>SUM(S57:S58)</f>
        <v>0</v>
      </c>
      <c r="T56" s="104">
        <f>SUM(T57:T58)</f>
        <v>2</v>
      </c>
      <c r="U56" s="104">
        <f t="shared" si="8"/>
        <v>0</v>
      </c>
      <c r="V56" s="104">
        <f>SUM(V57:V58)</f>
        <v>0</v>
      </c>
      <c r="W56" s="104">
        <f>SUM(W57:W58)</f>
        <v>0</v>
      </c>
      <c r="X56" s="104">
        <f t="shared" si="9"/>
        <v>0</v>
      </c>
      <c r="Y56" s="104">
        <f>SUM(Y57:Y58)</f>
        <v>0</v>
      </c>
      <c r="Z56" s="104">
        <f>SUM(Z57:Z58)</f>
        <v>0</v>
      </c>
      <c r="AA56" s="104">
        <f t="shared" si="10"/>
        <v>5</v>
      </c>
      <c r="AB56" s="104">
        <f>SUM(AB57:AB58)</f>
        <v>3</v>
      </c>
      <c r="AC56" s="104">
        <f>SUM(AC57:AC58)</f>
        <v>2</v>
      </c>
      <c r="AD56" s="110">
        <f t="shared" si="11"/>
        <v>5</v>
      </c>
      <c r="AE56" s="104">
        <f>SUM(AE57:AE58)</f>
        <v>2</v>
      </c>
      <c r="AF56" s="104">
        <f>SUM(AF57:AF58)</f>
        <v>3</v>
      </c>
      <c r="AG56" s="117" t="s">
        <v>227</v>
      </c>
      <c r="AH56" s="143"/>
    </row>
    <row r="57" spans="1:34" ht="16.5" customHeight="1">
      <c r="A57" s="61"/>
      <c r="B57" s="63" t="s">
        <v>44</v>
      </c>
      <c r="C57" s="108">
        <f t="shared" si="6"/>
        <v>36</v>
      </c>
      <c r="D57" s="99">
        <f t="shared" si="12"/>
        <v>22</v>
      </c>
      <c r="E57" s="99">
        <f t="shared" si="12"/>
        <v>14</v>
      </c>
      <c r="F57" s="109">
        <f t="shared" si="7"/>
        <v>1</v>
      </c>
      <c r="G57" s="100">
        <v>1</v>
      </c>
      <c r="H57" s="100">
        <v>0</v>
      </c>
      <c r="I57" s="109">
        <f t="shared" si="2"/>
        <v>2</v>
      </c>
      <c r="J57" s="100">
        <v>2</v>
      </c>
      <c r="K57" s="100">
        <v>0</v>
      </c>
      <c r="L57" s="109">
        <f t="shared" si="3"/>
        <v>31</v>
      </c>
      <c r="M57" s="100">
        <v>19</v>
      </c>
      <c r="N57" s="100">
        <v>12</v>
      </c>
      <c r="O57" s="109">
        <f t="shared" si="4"/>
        <v>0</v>
      </c>
      <c r="P57" s="100">
        <v>0</v>
      </c>
      <c r="Q57" s="100">
        <v>0</v>
      </c>
      <c r="R57" s="109">
        <f t="shared" si="5"/>
        <v>1</v>
      </c>
      <c r="S57" s="100">
        <v>0</v>
      </c>
      <c r="T57" s="100">
        <v>1</v>
      </c>
      <c r="U57" s="109">
        <f t="shared" si="8"/>
        <v>0</v>
      </c>
      <c r="V57" s="100">
        <v>0</v>
      </c>
      <c r="W57" s="100">
        <v>0</v>
      </c>
      <c r="X57" s="109">
        <f t="shared" si="9"/>
        <v>0</v>
      </c>
      <c r="Y57" s="100">
        <v>0</v>
      </c>
      <c r="Z57" s="100">
        <v>0</v>
      </c>
      <c r="AA57" s="109">
        <f t="shared" si="10"/>
        <v>1</v>
      </c>
      <c r="AB57" s="100">
        <v>0</v>
      </c>
      <c r="AC57" s="100">
        <v>1</v>
      </c>
      <c r="AD57" s="100">
        <f t="shared" si="11"/>
        <v>0</v>
      </c>
      <c r="AE57" s="100">
        <v>0</v>
      </c>
      <c r="AF57" s="100">
        <v>0</v>
      </c>
      <c r="AG57" s="59" t="s">
        <v>44</v>
      </c>
      <c r="AH57" s="20"/>
    </row>
    <row r="58" spans="1:34" s="2" customFormat="1" ht="16.5" customHeight="1">
      <c r="A58" s="61"/>
      <c r="B58" s="63" t="s">
        <v>56</v>
      </c>
      <c r="C58" s="108">
        <f t="shared" si="6"/>
        <v>36</v>
      </c>
      <c r="D58" s="99">
        <f t="shared" si="12"/>
        <v>27</v>
      </c>
      <c r="E58" s="99">
        <f t="shared" si="12"/>
        <v>9</v>
      </c>
      <c r="F58" s="109">
        <f t="shared" si="7"/>
        <v>1</v>
      </c>
      <c r="G58" s="100">
        <v>1</v>
      </c>
      <c r="H58" s="100">
        <v>0</v>
      </c>
      <c r="I58" s="109">
        <f t="shared" si="2"/>
        <v>1</v>
      </c>
      <c r="J58" s="100">
        <v>1</v>
      </c>
      <c r="K58" s="100">
        <v>0</v>
      </c>
      <c r="L58" s="109">
        <f t="shared" si="3"/>
        <v>29</v>
      </c>
      <c r="M58" s="100">
        <v>22</v>
      </c>
      <c r="N58" s="100">
        <v>7</v>
      </c>
      <c r="O58" s="109">
        <f t="shared" si="4"/>
        <v>0</v>
      </c>
      <c r="P58" s="100">
        <v>0</v>
      </c>
      <c r="Q58" s="100">
        <v>0</v>
      </c>
      <c r="R58" s="109">
        <f t="shared" si="5"/>
        <v>1</v>
      </c>
      <c r="S58" s="100">
        <v>0</v>
      </c>
      <c r="T58" s="100">
        <v>1</v>
      </c>
      <c r="U58" s="109">
        <f t="shared" si="8"/>
        <v>0</v>
      </c>
      <c r="V58" s="100">
        <v>0</v>
      </c>
      <c r="W58" s="100">
        <v>0</v>
      </c>
      <c r="X58" s="109">
        <f t="shared" si="9"/>
        <v>0</v>
      </c>
      <c r="Y58" s="100">
        <v>0</v>
      </c>
      <c r="Z58" s="100">
        <v>0</v>
      </c>
      <c r="AA58" s="109">
        <f t="shared" si="10"/>
        <v>4</v>
      </c>
      <c r="AB58" s="100">
        <v>3</v>
      </c>
      <c r="AC58" s="100">
        <v>1</v>
      </c>
      <c r="AD58" s="100">
        <f t="shared" si="11"/>
        <v>5</v>
      </c>
      <c r="AE58" s="100">
        <v>2</v>
      </c>
      <c r="AF58" s="100">
        <v>3</v>
      </c>
      <c r="AG58" s="59" t="s">
        <v>56</v>
      </c>
      <c r="AH58" s="20"/>
    </row>
    <row r="59" spans="1:34" s="105" customFormat="1" ht="16.5" customHeight="1">
      <c r="A59" s="124" t="s">
        <v>228</v>
      </c>
      <c r="B59" s="125"/>
      <c r="C59" s="103">
        <f t="shared" si="6"/>
        <v>105</v>
      </c>
      <c r="D59" s="93">
        <f>SUM(D60:D61)</f>
        <v>71</v>
      </c>
      <c r="E59" s="93">
        <f>SUM(E60:E61)</f>
        <v>34</v>
      </c>
      <c r="F59" s="104">
        <f t="shared" si="7"/>
        <v>3</v>
      </c>
      <c r="G59" s="104">
        <f>SUM(G60:G61)</f>
        <v>3</v>
      </c>
      <c r="H59" s="104">
        <f>SUM(H60:H61)</f>
        <v>0</v>
      </c>
      <c r="I59" s="104">
        <f t="shared" si="2"/>
        <v>3</v>
      </c>
      <c r="J59" s="104">
        <f>SUM(J60:J61)</f>
        <v>3</v>
      </c>
      <c r="K59" s="104">
        <f>SUM(K60:K61)</f>
        <v>0</v>
      </c>
      <c r="L59" s="104">
        <f t="shared" si="3"/>
        <v>93</v>
      </c>
      <c r="M59" s="104">
        <f>SUM(M60:M61)</f>
        <v>63</v>
      </c>
      <c r="N59" s="104">
        <f>SUM(N60:N61)</f>
        <v>30</v>
      </c>
      <c r="O59" s="104">
        <f t="shared" si="4"/>
        <v>0</v>
      </c>
      <c r="P59" s="104">
        <f>SUM(P60:P61)</f>
        <v>0</v>
      </c>
      <c r="Q59" s="104">
        <f>SUM(Q60:Q61)</f>
        <v>0</v>
      </c>
      <c r="R59" s="104">
        <f t="shared" si="5"/>
        <v>4</v>
      </c>
      <c r="S59" s="104">
        <f>SUM(S60:S61)</f>
        <v>0</v>
      </c>
      <c r="T59" s="104">
        <f>SUM(T60:T61)</f>
        <v>4</v>
      </c>
      <c r="U59" s="104">
        <f t="shared" si="8"/>
        <v>0</v>
      </c>
      <c r="V59" s="104">
        <f>SUM(V60:V61)</f>
        <v>0</v>
      </c>
      <c r="W59" s="104">
        <f>SUM(W60:W61)</f>
        <v>0</v>
      </c>
      <c r="X59" s="104">
        <f t="shared" si="9"/>
        <v>0</v>
      </c>
      <c r="Y59" s="104">
        <f>SUM(Y60:Y61)</f>
        <v>0</v>
      </c>
      <c r="Z59" s="104">
        <f>SUM(Z60:Z61)</f>
        <v>0</v>
      </c>
      <c r="AA59" s="104">
        <f t="shared" si="10"/>
        <v>2</v>
      </c>
      <c r="AB59" s="104">
        <f>SUM(AB60:AB61)</f>
        <v>2</v>
      </c>
      <c r="AC59" s="104">
        <f>SUM(AC60:AC61)</f>
        <v>0</v>
      </c>
      <c r="AD59" s="110">
        <f t="shared" si="11"/>
        <v>10</v>
      </c>
      <c r="AE59" s="104">
        <f>SUM(AE60:AE61)</f>
        <v>3</v>
      </c>
      <c r="AF59" s="104">
        <f>SUM(AF60:AF61)</f>
        <v>7</v>
      </c>
      <c r="AG59" s="117" t="s">
        <v>228</v>
      </c>
      <c r="AH59" s="118"/>
    </row>
    <row r="60" spans="1:34" ht="16.5" customHeight="1">
      <c r="A60" s="62"/>
      <c r="B60" s="63" t="s">
        <v>45</v>
      </c>
      <c r="C60" s="108">
        <f t="shared" si="6"/>
        <v>36</v>
      </c>
      <c r="D60" s="99">
        <f t="shared" si="12"/>
        <v>23</v>
      </c>
      <c r="E60" s="99">
        <f t="shared" si="12"/>
        <v>13</v>
      </c>
      <c r="F60" s="109">
        <f t="shared" si="7"/>
        <v>1</v>
      </c>
      <c r="G60" s="100">
        <v>1</v>
      </c>
      <c r="H60" s="100">
        <v>0</v>
      </c>
      <c r="I60" s="109">
        <f t="shared" si="2"/>
        <v>1</v>
      </c>
      <c r="J60" s="100">
        <v>1</v>
      </c>
      <c r="K60" s="100">
        <v>0</v>
      </c>
      <c r="L60" s="109">
        <f t="shared" si="3"/>
        <v>32</v>
      </c>
      <c r="M60" s="100">
        <v>20</v>
      </c>
      <c r="N60" s="100">
        <v>12</v>
      </c>
      <c r="O60" s="109">
        <f t="shared" si="4"/>
        <v>0</v>
      </c>
      <c r="P60" s="100">
        <v>0</v>
      </c>
      <c r="Q60" s="100">
        <v>0</v>
      </c>
      <c r="R60" s="109">
        <f t="shared" si="5"/>
        <v>1</v>
      </c>
      <c r="S60" s="100">
        <v>0</v>
      </c>
      <c r="T60" s="100">
        <v>1</v>
      </c>
      <c r="U60" s="109">
        <f t="shared" si="8"/>
        <v>0</v>
      </c>
      <c r="V60" s="100">
        <v>0</v>
      </c>
      <c r="W60" s="100">
        <v>0</v>
      </c>
      <c r="X60" s="109">
        <f t="shared" si="9"/>
        <v>0</v>
      </c>
      <c r="Y60" s="100">
        <v>0</v>
      </c>
      <c r="Z60" s="100">
        <v>0</v>
      </c>
      <c r="AA60" s="109">
        <f t="shared" si="10"/>
        <v>1</v>
      </c>
      <c r="AB60" s="100">
        <v>1</v>
      </c>
      <c r="AC60" s="100">
        <v>0</v>
      </c>
      <c r="AD60" s="100">
        <f t="shared" si="11"/>
        <v>4</v>
      </c>
      <c r="AE60" s="100">
        <v>1</v>
      </c>
      <c r="AF60" s="100">
        <v>3</v>
      </c>
      <c r="AG60" s="59" t="s">
        <v>45</v>
      </c>
      <c r="AH60" s="20"/>
    </row>
    <row r="61" spans="1:34" ht="16.5" customHeight="1">
      <c r="A61" s="62"/>
      <c r="B61" s="63" t="s">
        <v>205</v>
      </c>
      <c r="C61" s="108">
        <f t="shared" si="6"/>
        <v>69</v>
      </c>
      <c r="D61" s="99">
        <f t="shared" si="12"/>
        <v>48</v>
      </c>
      <c r="E61" s="99">
        <f t="shared" si="12"/>
        <v>21</v>
      </c>
      <c r="F61" s="109">
        <f t="shared" si="7"/>
        <v>2</v>
      </c>
      <c r="G61" s="100">
        <v>2</v>
      </c>
      <c r="H61" s="100">
        <v>0</v>
      </c>
      <c r="I61" s="109">
        <f t="shared" si="2"/>
        <v>2</v>
      </c>
      <c r="J61" s="100">
        <v>2</v>
      </c>
      <c r="K61" s="100">
        <v>0</v>
      </c>
      <c r="L61" s="109">
        <f t="shared" si="3"/>
        <v>61</v>
      </c>
      <c r="M61" s="100">
        <v>43</v>
      </c>
      <c r="N61" s="100">
        <v>18</v>
      </c>
      <c r="O61" s="109">
        <f t="shared" si="4"/>
        <v>0</v>
      </c>
      <c r="P61" s="100">
        <v>0</v>
      </c>
      <c r="Q61" s="100">
        <v>0</v>
      </c>
      <c r="R61" s="109">
        <f t="shared" si="5"/>
        <v>3</v>
      </c>
      <c r="S61" s="100">
        <v>0</v>
      </c>
      <c r="T61" s="100">
        <v>3</v>
      </c>
      <c r="U61" s="109">
        <f t="shared" si="8"/>
        <v>0</v>
      </c>
      <c r="V61" s="100">
        <v>0</v>
      </c>
      <c r="W61" s="100">
        <v>0</v>
      </c>
      <c r="X61" s="109">
        <f t="shared" si="9"/>
        <v>0</v>
      </c>
      <c r="Y61" s="100">
        <v>0</v>
      </c>
      <c r="Z61" s="100">
        <v>0</v>
      </c>
      <c r="AA61" s="109">
        <f t="shared" si="10"/>
        <v>1</v>
      </c>
      <c r="AB61" s="100">
        <v>1</v>
      </c>
      <c r="AC61" s="100">
        <v>0</v>
      </c>
      <c r="AD61" s="100">
        <f t="shared" si="11"/>
        <v>6</v>
      </c>
      <c r="AE61" s="100">
        <v>2</v>
      </c>
      <c r="AF61" s="100">
        <v>4</v>
      </c>
      <c r="AG61" s="59" t="s">
        <v>205</v>
      </c>
      <c r="AH61" s="20"/>
    </row>
    <row r="62" spans="1:34" s="105" customFormat="1" ht="16.5" customHeight="1">
      <c r="A62" s="124" t="s">
        <v>229</v>
      </c>
      <c r="B62" s="142"/>
      <c r="C62" s="103">
        <f t="shared" si="6"/>
        <v>25</v>
      </c>
      <c r="D62" s="93">
        <f>D63</f>
        <v>17</v>
      </c>
      <c r="E62" s="93">
        <f>E63</f>
        <v>8</v>
      </c>
      <c r="F62" s="104">
        <f t="shared" si="7"/>
        <v>1</v>
      </c>
      <c r="G62" s="104">
        <f>G63</f>
        <v>1</v>
      </c>
      <c r="H62" s="104">
        <f>H63</f>
        <v>0</v>
      </c>
      <c r="I62" s="104">
        <f t="shared" si="2"/>
        <v>1</v>
      </c>
      <c r="J62" s="104">
        <f>J63</f>
        <v>1</v>
      </c>
      <c r="K62" s="104">
        <f>K63</f>
        <v>0</v>
      </c>
      <c r="L62" s="104">
        <f t="shared" si="3"/>
        <v>20</v>
      </c>
      <c r="M62" s="104">
        <f>M63</f>
        <v>13</v>
      </c>
      <c r="N62" s="104">
        <f>N63</f>
        <v>7</v>
      </c>
      <c r="O62" s="104">
        <f t="shared" si="4"/>
        <v>0</v>
      </c>
      <c r="P62" s="104">
        <f>P63</f>
        <v>0</v>
      </c>
      <c r="Q62" s="104">
        <f>Q63</f>
        <v>0</v>
      </c>
      <c r="R62" s="104">
        <f t="shared" si="5"/>
        <v>1</v>
      </c>
      <c r="S62" s="104">
        <f>S63</f>
        <v>0</v>
      </c>
      <c r="T62" s="104">
        <f>T63</f>
        <v>1</v>
      </c>
      <c r="U62" s="104">
        <f t="shared" si="8"/>
        <v>0</v>
      </c>
      <c r="V62" s="104">
        <f>V63</f>
        <v>0</v>
      </c>
      <c r="W62" s="104">
        <f>W63</f>
        <v>0</v>
      </c>
      <c r="X62" s="104">
        <f t="shared" si="9"/>
        <v>0</v>
      </c>
      <c r="Y62" s="104">
        <f>SUM(Y63)</f>
        <v>0</v>
      </c>
      <c r="Z62" s="104">
        <f>SUM(Z63)</f>
        <v>0</v>
      </c>
      <c r="AA62" s="104">
        <f t="shared" si="10"/>
        <v>2</v>
      </c>
      <c r="AB62" s="104">
        <f>SUM(AB63)</f>
        <v>2</v>
      </c>
      <c r="AC62" s="104">
        <f>SUM(AC63)</f>
        <v>0</v>
      </c>
      <c r="AD62" s="110">
        <f t="shared" si="11"/>
        <v>3</v>
      </c>
      <c r="AE62" s="104">
        <f>SUM(AE63)</f>
        <v>0</v>
      </c>
      <c r="AF62" s="104">
        <f>SUM(AF63)</f>
        <v>3</v>
      </c>
      <c r="AG62" s="117" t="s">
        <v>229</v>
      </c>
      <c r="AH62" s="143"/>
    </row>
    <row r="63" spans="1:34" ht="16.5" customHeight="1">
      <c r="A63" s="62"/>
      <c r="B63" s="63" t="s">
        <v>46</v>
      </c>
      <c r="C63" s="108">
        <f t="shared" si="6"/>
        <v>25</v>
      </c>
      <c r="D63" s="99">
        <f t="shared" si="12"/>
        <v>17</v>
      </c>
      <c r="E63" s="99">
        <f t="shared" si="12"/>
        <v>8</v>
      </c>
      <c r="F63" s="109">
        <f t="shared" si="7"/>
        <v>1</v>
      </c>
      <c r="G63" s="100">
        <v>1</v>
      </c>
      <c r="H63" s="100">
        <v>0</v>
      </c>
      <c r="I63" s="109">
        <f t="shared" si="2"/>
        <v>1</v>
      </c>
      <c r="J63" s="100">
        <v>1</v>
      </c>
      <c r="K63" s="100">
        <v>0</v>
      </c>
      <c r="L63" s="109">
        <f t="shared" si="3"/>
        <v>20</v>
      </c>
      <c r="M63" s="100">
        <v>13</v>
      </c>
      <c r="N63" s="100">
        <v>7</v>
      </c>
      <c r="O63" s="109">
        <f t="shared" si="4"/>
        <v>0</v>
      </c>
      <c r="P63" s="100">
        <v>0</v>
      </c>
      <c r="Q63" s="100">
        <v>0</v>
      </c>
      <c r="R63" s="109">
        <f t="shared" si="5"/>
        <v>1</v>
      </c>
      <c r="S63" s="100">
        <v>0</v>
      </c>
      <c r="T63" s="100">
        <v>1</v>
      </c>
      <c r="U63" s="109">
        <f t="shared" si="8"/>
        <v>0</v>
      </c>
      <c r="V63" s="100">
        <v>0</v>
      </c>
      <c r="W63" s="100">
        <v>0</v>
      </c>
      <c r="X63" s="109">
        <f t="shared" si="9"/>
        <v>0</v>
      </c>
      <c r="Y63" s="100">
        <v>0</v>
      </c>
      <c r="Z63" s="100">
        <v>0</v>
      </c>
      <c r="AA63" s="109">
        <f t="shared" si="10"/>
        <v>2</v>
      </c>
      <c r="AB63" s="100">
        <v>2</v>
      </c>
      <c r="AC63" s="100">
        <v>0</v>
      </c>
      <c r="AD63" s="100">
        <f t="shared" si="11"/>
        <v>3</v>
      </c>
      <c r="AE63" s="100">
        <v>0</v>
      </c>
      <c r="AF63" s="100">
        <v>3</v>
      </c>
      <c r="AG63" s="59" t="s">
        <v>46</v>
      </c>
      <c r="AH63" s="20"/>
    </row>
    <row r="64" spans="1:34" s="111" customFormat="1" ht="16.5" customHeight="1">
      <c r="A64" s="124" t="s">
        <v>230</v>
      </c>
      <c r="B64" s="125"/>
      <c r="C64" s="103">
        <f t="shared" si="6"/>
        <v>78</v>
      </c>
      <c r="D64" s="93">
        <f>SUM(D65:D66)</f>
        <v>63</v>
      </c>
      <c r="E64" s="93">
        <f>SUM(E65:E66)</f>
        <v>15</v>
      </c>
      <c r="F64" s="104">
        <f t="shared" si="7"/>
        <v>2</v>
      </c>
      <c r="G64" s="104">
        <f>SUM(G65:G66)</f>
        <v>2</v>
      </c>
      <c r="H64" s="104">
        <f>SUM(H65:H66)</f>
        <v>0</v>
      </c>
      <c r="I64" s="104">
        <f t="shared" si="2"/>
        <v>2</v>
      </c>
      <c r="J64" s="104">
        <f>SUM(J65:J66)</f>
        <v>2</v>
      </c>
      <c r="K64" s="104">
        <f>SUM(K65:K66)</f>
        <v>0</v>
      </c>
      <c r="L64" s="104">
        <f t="shared" si="3"/>
        <v>70</v>
      </c>
      <c r="M64" s="104">
        <f>SUM(M65:M66)</f>
        <v>59</v>
      </c>
      <c r="N64" s="104">
        <f>SUM(N65:N66)</f>
        <v>11</v>
      </c>
      <c r="O64" s="104">
        <f t="shared" si="4"/>
        <v>0</v>
      </c>
      <c r="P64" s="104">
        <f>SUM(P65:P66)</f>
        <v>0</v>
      </c>
      <c r="Q64" s="104">
        <f>SUM(Q65:Q66)</f>
        <v>0</v>
      </c>
      <c r="R64" s="104">
        <f t="shared" si="5"/>
        <v>2</v>
      </c>
      <c r="S64" s="104">
        <f>SUM(S65:S66)</f>
        <v>0</v>
      </c>
      <c r="T64" s="104">
        <f>SUM(T65:T66)</f>
        <v>2</v>
      </c>
      <c r="U64" s="104">
        <f t="shared" si="8"/>
        <v>0</v>
      </c>
      <c r="V64" s="104">
        <f>SUM(V65:V66)</f>
        <v>0</v>
      </c>
      <c r="W64" s="104">
        <f>SUM(W65:W66)</f>
        <v>0</v>
      </c>
      <c r="X64" s="104">
        <f t="shared" si="9"/>
        <v>0</v>
      </c>
      <c r="Y64" s="104">
        <f>SUM(Y65:Y66)</f>
        <v>0</v>
      </c>
      <c r="Z64" s="104">
        <f>SUM(Z65:Z66)</f>
        <v>0</v>
      </c>
      <c r="AA64" s="104">
        <f>SUM(AB64:AC64)</f>
        <v>2</v>
      </c>
      <c r="AB64" s="104">
        <f>SUM(AB65:AB66)</f>
        <v>0</v>
      </c>
      <c r="AC64" s="104">
        <f>SUM(AC65:AC66)</f>
        <v>2</v>
      </c>
      <c r="AD64" s="110">
        <f t="shared" si="11"/>
        <v>12</v>
      </c>
      <c r="AE64" s="104">
        <f>SUM(AE65:AE66)</f>
        <v>7</v>
      </c>
      <c r="AF64" s="104">
        <f>SUM(AF65:AF66)</f>
        <v>5</v>
      </c>
      <c r="AG64" s="117" t="s">
        <v>230</v>
      </c>
      <c r="AH64" s="118"/>
    </row>
    <row r="65" spans="1:34" ht="16.5" customHeight="1">
      <c r="A65" s="62"/>
      <c r="B65" s="63" t="s">
        <v>206</v>
      </c>
      <c r="C65" s="108">
        <f t="shared" si="6"/>
        <v>41</v>
      </c>
      <c r="D65" s="99">
        <f t="shared" si="12"/>
        <v>34</v>
      </c>
      <c r="E65" s="99">
        <f t="shared" si="12"/>
        <v>7</v>
      </c>
      <c r="F65" s="109">
        <f t="shared" si="7"/>
        <v>1</v>
      </c>
      <c r="G65" s="100">
        <v>1</v>
      </c>
      <c r="H65" s="100">
        <v>0</v>
      </c>
      <c r="I65" s="109">
        <f t="shared" si="2"/>
        <v>1</v>
      </c>
      <c r="J65" s="100">
        <v>1</v>
      </c>
      <c r="K65" s="100">
        <v>0</v>
      </c>
      <c r="L65" s="109">
        <f t="shared" si="3"/>
        <v>36</v>
      </c>
      <c r="M65" s="100">
        <v>32</v>
      </c>
      <c r="N65" s="100">
        <v>4</v>
      </c>
      <c r="O65" s="109">
        <f t="shared" si="4"/>
        <v>0</v>
      </c>
      <c r="P65" s="100">
        <v>0</v>
      </c>
      <c r="Q65" s="100">
        <v>0</v>
      </c>
      <c r="R65" s="109">
        <f t="shared" si="5"/>
        <v>1</v>
      </c>
      <c r="S65" s="100">
        <v>0</v>
      </c>
      <c r="T65" s="100">
        <v>1</v>
      </c>
      <c r="U65" s="109">
        <f t="shared" si="8"/>
        <v>0</v>
      </c>
      <c r="V65" s="100">
        <v>0</v>
      </c>
      <c r="W65" s="100">
        <v>0</v>
      </c>
      <c r="X65" s="109">
        <f t="shared" si="9"/>
        <v>0</v>
      </c>
      <c r="Y65" s="100">
        <v>0</v>
      </c>
      <c r="Z65" s="100">
        <v>0</v>
      </c>
      <c r="AA65" s="109">
        <f>SUM(AB65:AC65)</f>
        <v>2</v>
      </c>
      <c r="AB65" s="100">
        <v>0</v>
      </c>
      <c r="AC65" s="100">
        <v>2</v>
      </c>
      <c r="AD65" s="100">
        <f t="shared" si="11"/>
        <v>1</v>
      </c>
      <c r="AE65" s="100">
        <v>0</v>
      </c>
      <c r="AF65" s="100">
        <v>1</v>
      </c>
      <c r="AG65" s="59" t="s">
        <v>206</v>
      </c>
      <c r="AH65" s="20"/>
    </row>
    <row r="66" spans="1:34" s="2" customFormat="1" ht="16.5" customHeight="1">
      <c r="A66" s="62"/>
      <c r="B66" s="63" t="s">
        <v>207</v>
      </c>
      <c r="C66" s="108">
        <f t="shared" si="6"/>
        <v>37</v>
      </c>
      <c r="D66" s="99">
        <f t="shared" si="12"/>
        <v>29</v>
      </c>
      <c r="E66" s="99">
        <f t="shared" si="12"/>
        <v>8</v>
      </c>
      <c r="F66" s="109">
        <f t="shared" si="7"/>
        <v>1</v>
      </c>
      <c r="G66" s="100">
        <v>1</v>
      </c>
      <c r="H66" s="100">
        <v>0</v>
      </c>
      <c r="I66" s="109">
        <f t="shared" si="2"/>
        <v>1</v>
      </c>
      <c r="J66" s="100">
        <v>1</v>
      </c>
      <c r="K66" s="100">
        <v>0</v>
      </c>
      <c r="L66" s="109">
        <f t="shared" si="3"/>
        <v>34</v>
      </c>
      <c r="M66" s="100">
        <v>27</v>
      </c>
      <c r="N66" s="100">
        <v>7</v>
      </c>
      <c r="O66" s="109">
        <f t="shared" si="4"/>
        <v>0</v>
      </c>
      <c r="P66" s="100">
        <v>0</v>
      </c>
      <c r="Q66" s="100">
        <v>0</v>
      </c>
      <c r="R66" s="109">
        <f t="shared" si="5"/>
        <v>1</v>
      </c>
      <c r="S66" s="100">
        <v>0</v>
      </c>
      <c r="T66" s="100">
        <v>1</v>
      </c>
      <c r="U66" s="109">
        <f t="shared" si="8"/>
        <v>0</v>
      </c>
      <c r="V66" s="100">
        <v>0</v>
      </c>
      <c r="W66" s="100">
        <v>0</v>
      </c>
      <c r="X66" s="109">
        <f t="shared" si="9"/>
        <v>0</v>
      </c>
      <c r="Y66" s="100">
        <v>0</v>
      </c>
      <c r="Z66" s="100">
        <v>0</v>
      </c>
      <c r="AA66" s="109">
        <f t="shared" si="10"/>
        <v>0</v>
      </c>
      <c r="AB66" s="100">
        <v>0</v>
      </c>
      <c r="AC66" s="100">
        <v>0</v>
      </c>
      <c r="AD66" s="100">
        <f t="shared" si="11"/>
        <v>11</v>
      </c>
      <c r="AE66" s="100">
        <v>7</v>
      </c>
      <c r="AF66" s="100">
        <v>4</v>
      </c>
      <c r="AG66" s="59" t="s">
        <v>207</v>
      </c>
      <c r="AH66" s="20"/>
    </row>
    <row r="67" spans="1:34" s="2" customFormat="1" ht="16.5" customHeight="1">
      <c r="A67" s="72"/>
      <c r="B67" s="11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89"/>
      <c r="AH67" s="72"/>
    </row>
    <row r="68" spans="2:32" ht="11.25" customHeight="1">
      <c r="B68" s="3"/>
      <c r="C68" s="3"/>
      <c r="D68" s="3"/>
      <c r="E68" s="3"/>
      <c r="F68" s="3"/>
      <c r="G68" s="3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</row>
    <row r="69" spans="2:7" ht="11.25" customHeight="1">
      <c r="B69" s="3"/>
      <c r="C69" s="3"/>
      <c r="D69" s="3"/>
      <c r="E69" s="3"/>
      <c r="F69" s="2"/>
      <c r="G69" s="2"/>
    </row>
    <row r="70" spans="2:5" ht="11.25" customHeight="1">
      <c r="B70" s="162"/>
      <c r="C70" s="162"/>
      <c r="D70" s="162"/>
      <c r="E70" s="162"/>
    </row>
    <row r="71" spans="2:5" ht="11.25" customHeight="1">
      <c r="B71" s="162"/>
      <c r="C71" s="162"/>
      <c r="D71" s="162"/>
      <c r="E71" s="162"/>
    </row>
    <row r="72" spans="2:5" ht="11.25" customHeight="1">
      <c r="B72" s="162"/>
      <c r="C72" s="162"/>
      <c r="D72" s="162"/>
      <c r="E72" s="162"/>
    </row>
    <row r="73" spans="2:5" ht="11.25" customHeight="1">
      <c r="B73" s="162"/>
      <c r="C73" s="162"/>
      <c r="D73" s="162"/>
      <c r="E73" s="162"/>
    </row>
    <row r="74" spans="2:5" ht="11.25" customHeight="1">
      <c r="B74" s="162"/>
      <c r="C74" s="162"/>
      <c r="D74" s="162"/>
      <c r="E74" s="162"/>
    </row>
    <row r="75" spans="2:5" ht="11.25" customHeight="1">
      <c r="B75" s="162"/>
      <c r="C75" s="162"/>
      <c r="D75" s="162"/>
      <c r="E75" s="162"/>
    </row>
    <row r="76" spans="2:5" ht="11.25" customHeight="1">
      <c r="B76" s="162"/>
      <c r="C76" s="162"/>
      <c r="D76" s="162"/>
      <c r="E76" s="162"/>
    </row>
    <row r="77" spans="2:5" ht="11.25" customHeight="1">
      <c r="B77" s="162"/>
      <c r="C77" s="162"/>
      <c r="D77" s="162"/>
      <c r="E77" s="162"/>
    </row>
    <row r="78" spans="2:5" ht="11.25" customHeight="1">
      <c r="B78" s="162"/>
      <c r="C78" s="162"/>
      <c r="D78" s="162"/>
      <c r="E78" s="162"/>
    </row>
    <row r="79" spans="2:5" ht="11.25" customHeight="1">
      <c r="B79" s="162"/>
      <c r="C79" s="162"/>
      <c r="D79" s="162"/>
      <c r="E79" s="162"/>
    </row>
    <row r="80" spans="2:5" ht="11.25" customHeight="1">
      <c r="B80" s="162"/>
      <c r="C80" s="162"/>
      <c r="D80" s="162"/>
      <c r="E80" s="162"/>
    </row>
    <row r="81" spans="2:5" ht="11.25" customHeight="1">
      <c r="B81" s="162"/>
      <c r="C81" s="162"/>
      <c r="D81" s="162"/>
      <c r="E81" s="162"/>
    </row>
    <row r="82" spans="2:5" ht="11.25" customHeight="1">
      <c r="B82" s="162"/>
      <c r="C82" s="162"/>
      <c r="D82" s="162"/>
      <c r="E82" s="162"/>
    </row>
  </sheetData>
  <mergeCells count="34">
    <mergeCell ref="A64:B64"/>
    <mergeCell ref="AG64:AH64"/>
    <mergeCell ref="AD4:AF5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C4:AC4"/>
    <mergeCell ref="A37:B37"/>
    <mergeCell ref="A34:B34"/>
    <mergeCell ref="AG15:AH15"/>
    <mergeCell ref="AG34:AH34"/>
    <mergeCell ref="AG37:AH37"/>
    <mergeCell ref="AG42:AH42"/>
    <mergeCell ref="A42:B42"/>
    <mergeCell ref="AG44:AH44"/>
    <mergeCell ref="AG47:AH47"/>
    <mergeCell ref="AG56:AH56"/>
    <mergeCell ref="AG51:AH51"/>
    <mergeCell ref="AG59:AH59"/>
    <mergeCell ref="A62:B62"/>
    <mergeCell ref="AG62:AH62"/>
    <mergeCell ref="A1:N1"/>
    <mergeCell ref="A59:B59"/>
    <mergeCell ref="A44:B44"/>
    <mergeCell ref="A47:B47"/>
    <mergeCell ref="A51:B51"/>
    <mergeCell ref="A56:B56"/>
    <mergeCell ref="A15:B1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81"/>
  <sheetViews>
    <sheetView showGridLines="0" workbookViewId="0" topLeftCell="R7">
      <selection activeCell="B67" sqref="B67:AP107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14" width="7.58203125" style="1" customWidth="1"/>
    <col min="15" max="32" width="5.58203125" style="1" customWidth="1"/>
    <col min="33" max="33" width="8.75" style="1" customWidth="1"/>
    <col min="34" max="34" width="1.328125" style="1" customWidth="1"/>
    <col min="35" max="16384" width="8.75" style="1" customWidth="1"/>
  </cols>
  <sheetData>
    <row r="1" spans="1:32" ht="16.5" customHeight="1">
      <c r="A1" s="144" t="s">
        <v>182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69"/>
      <c r="P1" s="69"/>
      <c r="Q1" s="69"/>
      <c r="R1" s="69"/>
      <c r="S1" s="69"/>
      <c r="T1" s="69"/>
      <c r="U1" s="69"/>
      <c r="V1" s="70" t="s">
        <v>210</v>
      </c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69"/>
      <c r="Q2" s="69"/>
      <c r="R2" s="69"/>
      <c r="S2" s="69"/>
      <c r="T2" s="69"/>
      <c r="U2" s="69"/>
      <c r="V2" s="70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4" ht="16.5" customHeight="1">
      <c r="A3" s="70" t="s">
        <v>163</v>
      </c>
      <c r="C3" s="156"/>
      <c r="D3" s="156"/>
      <c r="E3" s="156"/>
      <c r="F3" s="71"/>
      <c r="G3" s="71"/>
      <c r="H3" s="71"/>
      <c r="I3" s="71"/>
      <c r="J3" s="71"/>
      <c r="K3" s="71"/>
      <c r="L3" s="71"/>
      <c r="M3" s="72"/>
      <c r="N3" s="71"/>
      <c r="O3" s="71" t="s">
        <v>137</v>
      </c>
      <c r="P3" s="71"/>
      <c r="Q3" s="71"/>
      <c r="R3" s="71"/>
      <c r="S3" s="71"/>
      <c r="T3" s="71"/>
      <c r="U3" s="71"/>
      <c r="V3" s="72"/>
      <c r="W3" s="71"/>
      <c r="X3" s="73"/>
      <c r="Y3" s="73"/>
      <c r="Z3" s="73"/>
      <c r="AA3" s="73"/>
      <c r="AB3" s="73"/>
      <c r="AC3" s="73"/>
      <c r="AD3" s="73"/>
      <c r="AE3" s="73"/>
      <c r="AF3" s="73"/>
      <c r="AG3" s="2"/>
      <c r="AH3" s="74" t="s">
        <v>0</v>
      </c>
    </row>
    <row r="4" spans="1:34" ht="16.5" customHeight="1">
      <c r="A4" s="75"/>
      <c r="B4" s="76" t="s">
        <v>88</v>
      </c>
      <c r="C4" s="133" t="s">
        <v>194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5"/>
      <c r="AD4" s="169" t="s">
        <v>83</v>
      </c>
      <c r="AE4" s="170"/>
      <c r="AF4" s="171"/>
      <c r="AG4" s="77" t="s">
        <v>240</v>
      </c>
      <c r="AH4" s="75"/>
    </row>
    <row r="5" spans="1:34" ht="16.5" customHeight="1">
      <c r="A5" s="2"/>
      <c r="B5" s="78"/>
      <c r="C5" s="133" t="s">
        <v>4</v>
      </c>
      <c r="D5" s="134"/>
      <c r="E5" s="135"/>
      <c r="F5" s="133" t="s">
        <v>67</v>
      </c>
      <c r="G5" s="134"/>
      <c r="H5" s="135"/>
      <c r="I5" s="133" t="s">
        <v>68</v>
      </c>
      <c r="J5" s="134"/>
      <c r="K5" s="135"/>
      <c r="L5" s="133" t="s">
        <v>5</v>
      </c>
      <c r="M5" s="134"/>
      <c r="N5" s="135"/>
      <c r="O5" s="133" t="s">
        <v>6</v>
      </c>
      <c r="P5" s="134"/>
      <c r="Q5" s="135"/>
      <c r="R5" s="133" t="s">
        <v>69</v>
      </c>
      <c r="S5" s="134"/>
      <c r="T5" s="135"/>
      <c r="U5" s="133" t="s">
        <v>70</v>
      </c>
      <c r="V5" s="134"/>
      <c r="W5" s="135"/>
      <c r="X5" s="133" t="s">
        <v>71</v>
      </c>
      <c r="Y5" s="134"/>
      <c r="Z5" s="135"/>
      <c r="AA5" s="133" t="s">
        <v>72</v>
      </c>
      <c r="AB5" s="134"/>
      <c r="AC5" s="135"/>
      <c r="AD5" s="172"/>
      <c r="AE5" s="173"/>
      <c r="AF5" s="174"/>
      <c r="AG5" s="81"/>
      <c r="AH5" s="2"/>
    </row>
    <row r="6" spans="1:34" ht="16.5" customHeight="1">
      <c r="A6" s="2"/>
      <c r="B6" s="82" t="s">
        <v>241</v>
      </c>
      <c r="C6" s="81"/>
      <c r="D6" s="81"/>
      <c r="E6" s="81"/>
      <c r="F6" s="81"/>
      <c r="G6" s="81"/>
      <c r="H6" s="81"/>
      <c r="I6" s="81"/>
      <c r="J6" s="81"/>
      <c r="K6" s="81"/>
      <c r="L6" s="175"/>
      <c r="M6" s="73"/>
      <c r="N6" s="175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5" t="s">
        <v>241</v>
      </c>
      <c r="AH6" s="2"/>
    </row>
    <row r="7" spans="1:34" ht="16.5" customHeight="1">
      <c r="A7" s="72"/>
      <c r="B7" s="86" t="s">
        <v>242</v>
      </c>
      <c r="C7" s="87" t="s">
        <v>4</v>
      </c>
      <c r="D7" s="87" t="s">
        <v>2</v>
      </c>
      <c r="E7" s="87" t="s">
        <v>3</v>
      </c>
      <c r="F7" s="87" t="s">
        <v>4</v>
      </c>
      <c r="G7" s="87" t="s">
        <v>2</v>
      </c>
      <c r="H7" s="87" t="s">
        <v>3</v>
      </c>
      <c r="I7" s="87" t="s">
        <v>4</v>
      </c>
      <c r="J7" s="87" t="s">
        <v>2</v>
      </c>
      <c r="K7" s="87" t="s">
        <v>3</v>
      </c>
      <c r="L7" s="88" t="s">
        <v>4</v>
      </c>
      <c r="M7" s="80" t="s">
        <v>2</v>
      </c>
      <c r="N7" s="88" t="s">
        <v>3</v>
      </c>
      <c r="O7" s="87" t="s">
        <v>4</v>
      </c>
      <c r="P7" s="87" t="s">
        <v>2</v>
      </c>
      <c r="Q7" s="87" t="s">
        <v>3</v>
      </c>
      <c r="R7" s="87" t="s">
        <v>4</v>
      </c>
      <c r="S7" s="87" t="s">
        <v>2</v>
      </c>
      <c r="T7" s="87" t="s">
        <v>3</v>
      </c>
      <c r="U7" s="87" t="s">
        <v>4</v>
      </c>
      <c r="V7" s="87" t="s">
        <v>2</v>
      </c>
      <c r="W7" s="87" t="s">
        <v>3</v>
      </c>
      <c r="X7" s="87" t="s">
        <v>4</v>
      </c>
      <c r="Y7" s="87" t="s">
        <v>2</v>
      </c>
      <c r="Z7" s="87" t="s">
        <v>3</v>
      </c>
      <c r="AA7" s="87" t="s">
        <v>4</v>
      </c>
      <c r="AB7" s="87" t="s">
        <v>2</v>
      </c>
      <c r="AC7" s="87" t="s">
        <v>3</v>
      </c>
      <c r="AD7" s="87" t="s">
        <v>4</v>
      </c>
      <c r="AE7" s="87" t="s">
        <v>2</v>
      </c>
      <c r="AF7" s="87" t="s">
        <v>3</v>
      </c>
      <c r="AG7" s="89"/>
      <c r="AH7" s="72"/>
    </row>
    <row r="8" spans="1:34" ht="16.5" customHeight="1">
      <c r="A8" s="2"/>
      <c r="B8" s="78"/>
      <c r="C8" s="81"/>
      <c r="D8" s="157"/>
      <c r="E8" s="157"/>
      <c r="F8" s="73"/>
      <c r="G8" s="157"/>
      <c r="H8" s="157"/>
      <c r="I8" s="73"/>
      <c r="J8" s="157"/>
      <c r="K8" s="157"/>
      <c r="L8" s="73"/>
      <c r="M8" s="157"/>
      <c r="N8" s="157"/>
      <c r="O8" s="73"/>
      <c r="P8" s="157"/>
      <c r="Q8" s="157"/>
      <c r="R8" s="73"/>
      <c r="S8" s="157"/>
      <c r="T8" s="157"/>
      <c r="U8" s="73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90"/>
      <c r="AH8" s="91"/>
    </row>
    <row r="9" spans="1:34" ht="16.5" customHeight="1">
      <c r="A9" s="3"/>
      <c r="B9" s="158" t="s">
        <v>243</v>
      </c>
      <c r="C9" s="159">
        <v>3730</v>
      </c>
      <c r="D9" s="100">
        <v>2863</v>
      </c>
      <c r="E9" s="100">
        <v>867</v>
      </c>
      <c r="F9" s="100">
        <v>79</v>
      </c>
      <c r="G9" s="100">
        <v>78</v>
      </c>
      <c r="H9" s="100">
        <v>1</v>
      </c>
      <c r="I9" s="100">
        <v>95</v>
      </c>
      <c r="J9" s="100">
        <v>92</v>
      </c>
      <c r="K9" s="100">
        <v>3</v>
      </c>
      <c r="L9" s="100">
        <v>3356</v>
      </c>
      <c r="M9" s="100">
        <v>2654</v>
      </c>
      <c r="N9" s="100">
        <v>702</v>
      </c>
      <c r="O9" s="100">
        <v>0</v>
      </c>
      <c r="P9" s="100">
        <v>0</v>
      </c>
      <c r="Q9" s="100">
        <v>0</v>
      </c>
      <c r="R9" s="100">
        <v>117</v>
      </c>
      <c r="S9" s="100">
        <v>0</v>
      </c>
      <c r="T9" s="100">
        <v>117</v>
      </c>
      <c r="U9" s="100">
        <v>0</v>
      </c>
      <c r="V9" s="100">
        <v>0</v>
      </c>
      <c r="W9" s="100">
        <v>0</v>
      </c>
      <c r="X9" s="176">
        <v>0</v>
      </c>
      <c r="Y9" s="176">
        <v>0</v>
      </c>
      <c r="Z9" s="176">
        <v>0</v>
      </c>
      <c r="AA9" s="100">
        <v>83</v>
      </c>
      <c r="AB9" s="100">
        <v>39</v>
      </c>
      <c r="AC9" s="100">
        <v>44</v>
      </c>
      <c r="AD9" s="100">
        <v>432</v>
      </c>
      <c r="AE9" s="100">
        <v>215</v>
      </c>
      <c r="AF9" s="100">
        <v>217</v>
      </c>
      <c r="AG9" s="49" t="s">
        <v>244</v>
      </c>
      <c r="AH9" s="20"/>
    </row>
    <row r="10" spans="1:34" s="94" customFormat="1" ht="16.5" customHeight="1">
      <c r="A10" s="160"/>
      <c r="B10" s="161" t="s">
        <v>245</v>
      </c>
      <c r="C10" s="92">
        <f>C13+C32+C35+C40+C42+C45+C49+C54+C57+C60+C62</f>
        <v>3654</v>
      </c>
      <c r="D10" s="93">
        <f>D13+D32+D35+D40+D42+D45+D49+D54+D57+D60+D62</f>
        <v>2812</v>
      </c>
      <c r="E10" s="93">
        <f aca="true" t="shared" si="0" ref="E10:AF10">E13+E32+E35+E40+E42+E45+E49+E54+E57+E60+E62</f>
        <v>842</v>
      </c>
      <c r="F10" s="93">
        <f t="shared" si="0"/>
        <v>79</v>
      </c>
      <c r="G10" s="93">
        <f t="shared" si="0"/>
        <v>77</v>
      </c>
      <c r="H10" s="93">
        <f t="shared" si="0"/>
        <v>2</v>
      </c>
      <c r="I10" s="93">
        <f t="shared" si="0"/>
        <v>94</v>
      </c>
      <c r="J10" s="93">
        <f t="shared" si="0"/>
        <v>91</v>
      </c>
      <c r="K10" s="93">
        <f t="shared" si="0"/>
        <v>3</v>
      </c>
      <c r="L10" s="93">
        <f t="shared" si="0"/>
        <v>3278</v>
      </c>
      <c r="M10" s="93">
        <f t="shared" si="0"/>
        <v>2599</v>
      </c>
      <c r="N10" s="93">
        <f t="shared" si="0"/>
        <v>679</v>
      </c>
      <c r="O10" s="93">
        <f t="shared" si="0"/>
        <v>0</v>
      </c>
      <c r="P10" s="93">
        <f t="shared" si="0"/>
        <v>0</v>
      </c>
      <c r="Q10" s="93">
        <f t="shared" si="0"/>
        <v>0</v>
      </c>
      <c r="R10" s="93">
        <f t="shared" si="0"/>
        <v>116</v>
      </c>
      <c r="S10" s="93">
        <f t="shared" si="0"/>
        <v>0</v>
      </c>
      <c r="T10" s="93">
        <f t="shared" si="0"/>
        <v>116</v>
      </c>
      <c r="U10" s="93">
        <f t="shared" si="0"/>
        <v>0</v>
      </c>
      <c r="V10" s="93">
        <f t="shared" si="0"/>
        <v>0</v>
      </c>
      <c r="W10" s="93">
        <f t="shared" si="0"/>
        <v>0</v>
      </c>
      <c r="X10" s="93">
        <f t="shared" si="0"/>
        <v>0</v>
      </c>
      <c r="Y10" s="93">
        <f t="shared" si="0"/>
        <v>0</v>
      </c>
      <c r="Z10" s="93">
        <f t="shared" si="0"/>
        <v>0</v>
      </c>
      <c r="AA10" s="93">
        <f t="shared" si="0"/>
        <v>87</v>
      </c>
      <c r="AB10" s="93">
        <f t="shared" si="0"/>
        <v>45</v>
      </c>
      <c r="AC10" s="93">
        <f t="shared" si="0"/>
        <v>42</v>
      </c>
      <c r="AD10" s="93">
        <f t="shared" si="0"/>
        <v>423</v>
      </c>
      <c r="AE10" s="93">
        <f t="shared" si="0"/>
        <v>223</v>
      </c>
      <c r="AF10" s="93">
        <f t="shared" si="0"/>
        <v>200</v>
      </c>
      <c r="AG10" s="41" t="s">
        <v>246</v>
      </c>
      <c r="AH10" s="42"/>
    </row>
    <row r="11" spans="1:34" ht="16.5" customHeight="1">
      <c r="A11" s="2"/>
      <c r="B11" s="78"/>
      <c r="C11" s="95" t="str">
        <f aca="true" t="shared" si="1" ref="C11:AF11">IF(C10=SUM(C67),"","no")</f>
        <v>no</v>
      </c>
      <c r="D11" s="96" t="str">
        <f t="shared" si="1"/>
        <v>no</v>
      </c>
      <c r="E11" s="96" t="str">
        <f t="shared" si="1"/>
        <v>no</v>
      </c>
      <c r="F11" s="96" t="str">
        <f t="shared" si="1"/>
        <v>no</v>
      </c>
      <c r="G11" s="96" t="str">
        <f t="shared" si="1"/>
        <v>no</v>
      </c>
      <c r="H11" s="96" t="str">
        <f t="shared" si="1"/>
        <v>no</v>
      </c>
      <c r="I11" s="96" t="str">
        <f t="shared" si="1"/>
        <v>no</v>
      </c>
      <c r="J11" s="96" t="str">
        <f t="shared" si="1"/>
        <v>no</v>
      </c>
      <c r="K11" s="96" t="str">
        <f t="shared" si="1"/>
        <v>no</v>
      </c>
      <c r="L11" s="96" t="str">
        <f t="shared" si="1"/>
        <v>no</v>
      </c>
      <c r="M11" s="96" t="str">
        <f t="shared" si="1"/>
        <v>no</v>
      </c>
      <c r="N11" s="96" t="str">
        <f t="shared" si="1"/>
        <v>no</v>
      </c>
      <c r="O11" s="96">
        <f t="shared" si="1"/>
      </c>
      <c r="P11" s="96">
        <f t="shared" si="1"/>
      </c>
      <c r="Q11" s="96">
        <f t="shared" si="1"/>
      </c>
      <c r="R11" s="96" t="str">
        <f t="shared" si="1"/>
        <v>no</v>
      </c>
      <c r="S11" s="96">
        <f t="shared" si="1"/>
      </c>
      <c r="T11" s="96" t="str">
        <f t="shared" si="1"/>
        <v>no</v>
      </c>
      <c r="U11" s="96">
        <f t="shared" si="1"/>
      </c>
      <c r="V11" s="96">
        <f t="shared" si="1"/>
      </c>
      <c r="W11" s="96">
        <f t="shared" si="1"/>
      </c>
      <c r="X11" s="96">
        <f t="shared" si="1"/>
      </c>
      <c r="Y11" s="96">
        <f t="shared" si="1"/>
      </c>
      <c r="Z11" s="96">
        <f t="shared" si="1"/>
      </c>
      <c r="AA11" s="96" t="str">
        <f t="shared" si="1"/>
        <v>no</v>
      </c>
      <c r="AB11" s="96" t="str">
        <f t="shared" si="1"/>
        <v>no</v>
      </c>
      <c r="AC11" s="96" t="str">
        <f t="shared" si="1"/>
        <v>no</v>
      </c>
      <c r="AD11" s="96" t="str">
        <f t="shared" si="1"/>
        <v>no</v>
      </c>
      <c r="AE11" s="96" t="str">
        <f t="shared" si="1"/>
        <v>no</v>
      </c>
      <c r="AF11" s="96" t="str">
        <f t="shared" si="1"/>
        <v>no</v>
      </c>
      <c r="AG11" s="50"/>
      <c r="AH11" s="20"/>
    </row>
    <row r="12" spans="1:34" ht="16.5" customHeight="1">
      <c r="A12" s="2"/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50"/>
      <c r="AH12" s="20"/>
    </row>
    <row r="13" spans="1:34" s="105" customFormat="1" ht="16.5" customHeight="1">
      <c r="A13" s="65" t="s">
        <v>247</v>
      </c>
      <c r="B13" s="46"/>
      <c r="C13" s="103">
        <f aca="true" t="shared" si="2" ref="C13:C64">SUM(D13:E13)</f>
        <v>2843</v>
      </c>
      <c r="D13" s="104">
        <f>SUM(D15:D31)</f>
        <v>2215</v>
      </c>
      <c r="E13" s="104">
        <f>SUM(E15:E31)</f>
        <v>628</v>
      </c>
      <c r="F13" s="104">
        <f aca="true" t="shared" si="3" ref="F13:F64">SUM(G13:H13)</f>
        <v>60</v>
      </c>
      <c r="G13" s="104">
        <f>SUM(G15:G31)</f>
        <v>58</v>
      </c>
      <c r="H13" s="104">
        <f>SUM(H15:H31)</f>
        <v>2</v>
      </c>
      <c r="I13" s="104">
        <f aca="true" t="shared" si="4" ref="I13:I64">SUM(J13:K13)</f>
        <v>72</v>
      </c>
      <c r="J13" s="104">
        <f>SUM(J15:J31)</f>
        <v>70</v>
      </c>
      <c r="K13" s="104">
        <f>SUM(K15:K31)</f>
        <v>2</v>
      </c>
      <c r="L13" s="104">
        <f aca="true" t="shared" si="5" ref="L13:L64">SUM(M13:N13)</f>
        <v>2562</v>
      </c>
      <c r="M13" s="104">
        <f>SUM(M15:M31)</f>
        <v>2060</v>
      </c>
      <c r="N13" s="104">
        <f>SUM(N15:N31)</f>
        <v>502</v>
      </c>
      <c r="O13" s="104">
        <f aca="true" t="shared" si="6" ref="O13:O64">SUM(P13:Q13)</f>
        <v>0</v>
      </c>
      <c r="P13" s="104">
        <f>SUM(P15:P31)</f>
        <v>0</v>
      </c>
      <c r="Q13" s="104">
        <f>SUM(Q15:Q31)</f>
        <v>0</v>
      </c>
      <c r="R13" s="104">
        <f aca="true" t="shared" si="7" ref="R13:R64">SUM(S13:T13)</f>
        <v>92</v>
      </c>
      <c r="S13" s="104">
        <f>SUM(S15:S31)</f>
        <v>0</v>
      </c>
      <c r="T13" s="104">
        <f>SUM(T15:T31)</f>
        <v>92</v>
      </c>
      <c r="U13" s="104">
        <f aca="true" t="shared" si="8" ref="U13:U64">SUM(V13:W13)</f>
        <v>0</v>
      </c>
      <c r="V13" s="104">
        <f>SUM(V15:V31)</f>
        <v>0</v>
      </c>
      <c r="W13" s="104">
        <f>SUM(W15:W31)</f>
        <v>0</v>
      </c>
      <c r="X13" s="104">
        <f aca="true" t="shared" si="9" ref="X13:X64">SUM(Y13:Z13)</f>
        <v>0</v>
      </c>
      <c r="Y13" s="104">
        <f>SUM(Y15:Y31)</f>
        <v>0</v>
      </c>
      <c r="Z13" s="104">
        <f>SUM(Z15:Z31)</f>
        <v>0</v>
      </c>
      <c r="AA13" s="104">
        <f aca="true" t="shared" si="10" ref="AA13:AA64">SUM(AB13:AC13)</f>
        <v>57</v>
      </c>
      <c r="AB13" s="104">
        <f>SUM(AB15:AB31)</f>
        <v>27</v>
      </c>
      <c r="AC13" s="104">
        <f>SUM(AC15:AC31)</f>
        <v>30</v>
      </c>
      <c r="AD13" s="104">
        <f>SUM(AD15:AD31)</f>
        <v>328</v>
      </c>
      <c r="AE13" s="104">
        <f>SUM(AE15:AE31)</f>
        <v>174</v>
      </c>
      <c r="AF13" s="104">
        <f>SUM(AF15:AF31)</f>
        <v>154</v>
      </c>
      <c r="AG13" s="119" t="s">
        <v>247</v>
      </c>
      <c r="AH13" s="120"/>
    </row>
    <row r="14" spans="1:34" s="105" customFormat="1" ht="16.5" customHeight="1">
      <c r="A14" s="55"/>
      <c r="B14" s="106" t="s">
        <v>248</v>
      </c>
      <c r="C14" s="103">
        <f t="shared" si="2"/>
        <v>1163</v>
      </c>
      <c r="D14" s="104">
        <f>SUM(D15:D19)</f>
        <v>943</v>
      </c>
      <c r="E14" s="104">
        <f>SUM(E15:E19)</f>
        <v>220</v>
      </c>
      <c r="F14" s="104">
        <f t="shared" si="3"/>
        <v>20</v>
      </c>
      <c r="G14" s="104">
        <f>SUM(G15:G19)</f>
        <v>19</v>
      </c>
      <c r="H14" s="104">
        <f>SUM(H15:H19)</f>
        <v>1</v>
      </c>
      <c r="I14" s="104">
        <f t="shared" si="4"/>
        <v>26</v>
      </c>
      <c r="J14" s="104">
        <f>SUM(J15:J19)</f>
        <v>26</v>
      </c>
      <c r="K14" s="104">
        <f>SUM(K15:K19)</f>
        <v>0</v>
      </c>
      <c r="L14" s="104">
        <f t="shared" si="5"/>
        <v>1070</v>
      </c>
      <c r="M14" s="104">
        <f>SUM(M15:M19)</f>
        <v>893</v>
      </c>
      <c r="N14" s="104">
        <f>SUM(N15:N19)</f>
        <v>177</v>
      </c>
      <c r="O14" s="104">
        <f t="shared" si="6"/>
        <v>0</v>
      </c>
      <c r="P14" s="104">
        <f>SUM(P15:P19)</f>
        <v>0</v>
      </c>
      <c r="Q14" s="104">
        <f>SUM(Q15:Q19)</f>
        <v>0</v>
      </c>
      <c r="R14" s="104">
        <f t="shared" si="7"/>
        <v>37</v>
      </c>
      <c r="S14" s="104">
        <f>SUM(S15:S19)</f>
        <v>0</v>
      </c>
      <c r="T14" s="104">
        <f>SUM(T15:T19)</f>
        <v>37</v>
      </c>
      <c r="U14" s="104">
        <f t="shared" si="8"/>
        <v>0</v>
      </c>
      <c r="V14" s="104">
        <f>SUM(V15:V19)</f>
        <v>0</v>
      </c>
      <c r="W14" s="104">
        <f>SUM(W15:W19)</f>
        <v>0</v>
      </c>
      <c r="X14" s="104">
        <f t="shared" si="9"/>
        <v>0</v>
      </c>
      <c r="Y14" s="104">
        <f>SUM(Y15:Y19)</f>
        <v>0</v>
      </c>
      <c r="Z14" s="104">
        <f>SUM(Z15:Z19)</f>
        <v>0</v>
      </c>
      <c r="AA14" s="104">
        <f t="shared" si="10"/>
        <v>10</v>
      </c>
      <c r="AB14" s="104">
        <f>SUM(AB15:AB19)</f>
        <v>5</v>
      </c>
      <c r="AC14" s="104">
        <f>SUM(AC15:AC19)</f>
        <v>5</v>
      </c>
      <c r="AD14" s="104">
        <f>SUM(AD15:AD19)</f>
        <v>122</v>
      </c>
      <c r="AE14" s="104">
        <f>SUM(AE15:AE19)</f>
        <v>70</v>
      </c>
      <c r="AF14" s="104">
        <f>SUM(AF15:AF19)</f>
        <v>52</v>
      </c>
      <c r="AG14" s="54" t="s">
        <v>248</v>
      </c>
      <c r="AH14" s="55"/>
    </row>
    <row r="15" spans="1:34" ht="16.5" customHeight="1">
      <c r="A15" s="61"/>
      <c r="B15" s="107" t="s">
        <v>19</v>
      </c>
      <c r="C15" s="108">
        <f t="shared" si="2"/>
        <v>353</v>
      </c>
      <c r="D15" s="99">
        <f aca="true" t="shared" si="11" ref="D15:E30">G15+J15+M15+P15+S15+V15+Y15+AB15</f>
        <v>282</v>
      </c>
      <c r="E15" s="99">
        <f t="shared" si="11"/>
        <v>71</v>
      </c>
      <c r="F15" s="109">
        <f t="shared" si="3"/>
        <v>6</v>
      </c>
      <c r="G15" s="100">
        <v>6</v>
      </c>
      <c r="H15" s="100">
        <v>0</v>
      </c>
      <c r="I15" s="109">
        <f t="shared" si="4"/>
        <v>7</v>
      </c>
      <c r="J15" s="100">
        <v>7</v>
      </c>
      <c r="K15" s="100">
        <v>0</v>
      </c>
      <c r="L15" s="109">
        <f t="shared" si="5"/>
        <v>328</v>
      </c>
      <c r="M15" s="100">
        <v>269</v>
      </c>
      <c r="N15" s="100">
        <v>59</v>
      </c>
      <c r="O15" s="109">
        <f t="shared" si="6"/>
        <v>0</v>
      </c>
      <c r="P15" s="100">
        <v>0</v>
      </c>
      <c r="Q15" s="100">
        <v>0</v>
      </c>
      <c r="R15" s="109">
        <f t="shared" si="7"/>
        <v>11</v>
      </c>
      <c r="S15" s="100">
        <v>0</v>
      </c>
      <c r="T15" s="100">
        <v>11</v>
      </c>
      <c r="U15" s="109">
        <f t="shared" si="8"/>
        <v>0</v>
      </c>
      <c r="V15" s="100">
        <v>0</v>
      </c>
      <c r="W15" s="100">
        <v>0</v>
      </c>
      <c r="X15" s="109">
        <f t="shared" si="9"/>
        <v>0</v>
      </c>
      <c r="Y15" s="100">
        <v>0</v>
      </c>
      <c r="Z15" s="100">
        <v>0</v>
      </c>
      <c r="AA15" s="109">
        <f t="shared" si="10"/>
        <v>1</v>
      </c>
      <c r="AB15" s="100">
        <v>0</v>
      </c>
      <c r="AC15" s="100">
        <v>1</v>
      </c>
      <c r="AD15" s="100">
        <f aca="true" t="shared" si="12" ref="AD15:AD64">SUM(AE15:AF15)</f>
        <v>32</v>
      </c>
      <c r="AE15" s="100">
        <v>17</v>
      </c>
      <c r="AF15" s="100">
        <v>15</v>
      </c>
      <c r="AG15" s="32" t="s">
        <v>19</v>
      </c>
      <c r="AH15" s="20"/>
    </row>
    <row r="16" spans="1:34" ht="16.5" customHeight="1">
      <c r="A16" s="61"/>
      <c r="B16" s="107" t="s">
        <v>20</v>
      </c>
      <c r="C16" s="108">
        <f t="shared" si="2"/>
        <v>182</v>
      </c>
      <c r="D16" s="99">
        <f t="shared" si="11"/>
        <v>158</v>
      </c>
      <c r="E16" s="99">
        <f t="shared" si="11"/>
        <v>24</v>
      </c>
      <c r="F16" s="109">
        <f t="shared" si="3"/>
        <v>3</v>
      </c>
      <c r="G16" s="100">
        <v>3</v>
      </c>
      <c r="H16" s="100">
        <v>0</v>
      </c>
      <c r="I16" s="109">
        <f t="shared" si="4"/>
        <v>5</v>
      </c>
      <c r="J16" s="100">
        <v>5</v>
      </c>
      <c r="K16" s="100">
        <v>0</v>
      </c>
      <c r="L16" s="109">
        <f t="shared" si="5"/>
        <v>170</v>
      </c>
      <c r="M16" s="100">
        <v>150</v>
      </c>
      <c r="N16" s="100">
        <v>20</v>
      </c>
      <c r="O16" s="109">
        <f t="shared" si="6"/>
        <v>0</v>
      </c>
      <c r="P16" s="100">
        <v>0</v>
      </c>
      <c r="Q16" s="100">
        <v>0</v>
      </c>
      <c r="R16" s="109">
        <f t="shared" si="7"/>
        <v>4</v>
      </c>
      <c r="S16" s="100">
        <v>0</v>
      </c>
      <c r="T16" s="100">
        <v>4</v>
      </c>
      <c r="U16" s="109">
        <f t="shared" si="8"/>
        <v>0</v>
      </c>
      <c r="V16" s="100">
        <v>0</v>
      </c>
      <c r="W16" s="100">
        <v>0</v>
      </c>
      <c r="X16" s="109">
        <f t="shared" si="9"/>
        <v>0</v>
      </c>
      <c r="Y16" s="100">
        <v>0</v>
      </c>
      <c r="Z16" s="100">
        <v>0</v>
      </c>
      <c r="AA16" s="109">
        <f t="shared" si="10"/>
        <v>0</v>
      </c>
      <c r="AB16" s="100">
        <v>0</v>
      </c>
      <c r="AC16" s="100">
        <v>0</v>
      </c>
      <c r="AD16" s="100">
        <f t="shared" si="12"/>
        <v>26</v>
      </c>
      <c r="AE16" s="100">
        <v>13</v>
      </c>
      <c r="AF16" s="100">
        <v>13</v>
      </c>
      <c r="AG16" s="32" t="s">
        <v>20</v>
      </c>
      <c r="AH16" s="20"/>
    </row>
    <row r="17" spans="1:34" ht="16.5" customHeight="1">
      <c r="A17" s="61"/>
      <c r="B17" s="107" t="s">
        <v>21</v>
      </c>
      <c r="C17" s="108">
        <f t="shared" si="2"/>
        <v>167</v>
      </c>
      <c r="D17" s="99">
        <f t="shared" si="11"/>
        <v>134</v>
      </c>
      <c r="E17" s="99">
        <f t="shared" si="11"/>
        <v>33</v>
      </c>
      <c r="F17" s="109">
        <f t="shared" si="3"/>
        <v>3</v>
      </c>
      <c r="G17" s="100">
        <v>3</v>
      </c>
      <c r="H17" s="100">
        <v>0</v>
      </c>
      <c r="I17" s="109">
        <f t="shared" si="4"/>
        <v>4</v>
      </c>
      <c r="J17" s="100">
        <v>4</v>
      </c>
      <c r="K17" s="100">
        <v>0</v>
      </c>
      <c r="L17" s="109">
        <f t="shared" si="5"/>
        <v>153</v>
      </c>
      <c r="M17" s="100">
        <v>126</v>
      </c>
      <c r="N17" s="100">
        <v>27</v>
      </c>
      <c r="O17" s="109">
        <f t="shared" si="6"/>
        <v>0</v>
      </c>
      <c r="P17" s="100">
        <v>0</v>
      </c>
      <c r="Q17" s="100">
        <v>0</v>
      </c>
      <c r="R17" s="109">
        <f t="shared" si="7"/>
        <v>5</v>
      </c>
      <c r="S17" s="100">
        <v>0</v>
      </c>
      <c r="T17" s="100">
        <v>5</v>
      </c>
      <c r="U17" s="109">
        <f t="shared" si="8"/>
        <v>0</v>
      </c>
      <c r="V17" s="100">
        <v>0</v>
      </c>
      <c r="W17" s="100">
        <v>0</v>
      </c>
      <c r="X17" s="109">
        <f t="shared" si="9"/>
        <v>0</v>
      </c>
      <c r="Y17" s="100">
        <v>0</v>
      </c>
      <c r="Z17" s="100">
        <v>0</v>
      </c>
      <c r="AA17" s="109">
        <f t="shared" si="10"/>
        <v>2</v>
      </c>
      <c r="AB17" s="100">
        <v>1</v>
      </c>
      <c r="AC17" s="100">
        <v>1</v>
      </c>
      <c r="AD17" s="100">
        <f t="shared" si="12"/>
        <v>17</v>
      </c>
      <c r="AE17" s="100">
        <v>11</v>
      </c>
      <c r="AF17" s="100">
        <v>6</v>
      </c>
      <c r="AG17" s="32" t="s">
        <v>21</v>
      </c>
      <c r="AH17" s="20"/>
    </row>
    <row r="18" spans="1:34" ht="16.5" customHeight="1">
      <c r="A18" s="61"/>
      <c r="B18" s="107" t="s">
        <v>22</v>
      </c>
      <c r="C18" s="108">
        <f t="shared" si="2"/>
        <v>230</v>
      </c>
      <c r="D18" s="99">
        <f t="shared" si="11"/>
        <v>181</v>
      </c>
      <c r="E18" s="99">
        <f t="shared" si="11"/>
        <v>49</v>
      </c>
      <c r="F18" s="109">
        <f t="shared" si="3"/>
        <v>4</v>
      </c>
      <c r="G18" s="100">
        <v>4</v>
      </c>
      <c r="H18" s="100">
        <v>0</v>
      </c>
      <c r="I18" s="109">
        <f t="shared" si="4"/>
        <v>5</v>
      </c>
      <c r="J18" s="100">
        <v>5</v>
      </c>
      <c r="K18" s="100">
        <v>0</v>
      </c>
      <c r="L18" s="109">
        <f t="shared" si="5"/>
        <v>208</v>
      </c>
      <c r="M18" s="100">
        <v>169</v>
      </c>
      <c r="N18" s="100">
        <v>39</v>
      </c>
      <c r="O18" s="109">
        <f t="shared" si="6"/>
        <v>0</v>
      </c>
      <c r="P18" s="100">
        <v>0</v>
      </c>
      <c r="Q18" s="100">
        <v>0</v>
      </c>
      <c r="R18" s="109">
        <f t="shared" si="7"/>
        <v>9</v>
      </c>
      <c r="S18" s="100">
        <v>0</v>
      </c>
      <c r="T18" s="100">
        <v>9</v>
      </c>
      <c r="U18" s="109">
        <f t="shared" si="8"/>
        <v>0</v>
      </c>
      <c r="V18" s="100">
        <v>0</v>
      </c>
      <c r="W18" s="100">
        <v>0</v>
      </c>
      <c r="X18" s="109">
        <f t="shared" si="9"/>
        <v>0</v>
      </c>
      <c r="Y18" s="100">
        <v>0</v>
      </c>
      <c r="Z18" s="100">
        <v>0</v>
      </c>
      <c r="AA18" s="109">
        <f t="shared" si="10"/>
        <v>4</v>
      </c>
      <c r="AB18" s="100">
        <v>3</v>
      </c>
      <c r="AC18" s="100">
        <v>1</v>
      </c>
      <c r="AD18" s="100">
        <f t="shared" si="12"/>
        <v>23</v>
      </c>
      <c r="AE18" s="100">
        <v>15</v>
      </c>
      <c r="AF18" s="100">
        <v>8</v>
      </c>
      <c r="AG18" s="32" t="s">
        <v>22</v>
      </c>
      <c r="AH18" s="20"/>
    </row>
    <row r="19" spans="1:34" ht="16.5" customHeight="1">
      <c r="A19" s="61"/>
      <c r="B19" s="107" t="s">
        <v>23</v>
      </c>
      <c r="C19" s="108">
        <f t="shared" si="2"/>
        <v>231</v>
      </c>
      <c r="D19" s="99">
        <f t="shared" si="11"/>
        <v>188</v>
      </c>
      <c r="E19" s="99">
        <f t="shared" si="11"/>
        <v>43</v>
      </c>
      <c r="F19" s="109">
        <f t="shared" si="3"/>
        <v>4</v>
      </c>
      <c r="G19" s="100">
        <v>3</v>
      </c>
      <c r="H19" s="100">
        <v>1</v>
      </c>
      <c r="I19" s="109">
        <f t="shared" si="4"/>
        <v>5</v>
      </c>
      <c r="J19" s="100">
        <v>5</v>
      </c>
      <c r="K19" s="100">
        <v>0</v>
      </c>
      <c r="L19" s="109">
        <f t="shared" si="5"/>
        <v>211</v>
      </c>
      <c r="M19" s="100">
        <v>179</v>
      </c>
      <c r="N19" s="100">
        <v>32</v>
      </c>
      <c r="O19" s="109">
        <f t="shared" si="6"/>
        <v>0</v>
      </c>
      <c r="P19" s="100">
        <v>0</v>
      </c>
      <c r="Q19" s="100">
        <v>0</v>
      </c>
      <c r="R19" s="109">
        <f t="shared" si="7"/>
        <v>8</v>
      </c>
      <c r="S19" s="100">
        <v>0</v>
      </c>
      <c r="T19" s="100">
        <v>8</v>
      </c>
      <c r="U19" s="109">
        <f t="shared" si="8"/>
        <v>0</v>
      </c>
      <c r="V19" s="100">
        <v>0</v>
      </c>
      <c r="W19" s="100">
        <v>0</v>
      </c>
      <c r="X19" s="109">
        <f t="shared" si="9"/>
        <v>0</v>
      </c>
      <c r="Y19" s="100">
        <v>0</v>
      </c>
      <c r="Z19" s="100">
        <v>0</v>
      </c>
      <c r="AA19" s="109">
        <f t="shared" si="10"/>
        <v>3</v>
      </c>
      <c r="AB19" s="100">
        <v>1</v>
      </c>
      <c r="AC19" s="100">
        <v>2</v>
      </c>
      <c r="AD19" s="100">
        <f t="shared" si="12"/>
        <v>24</v>
      </c>
      <c r="AE19" s="100">
        <v>14</v>
      </c>
      <c r="AF19" s="100">
        <v>10</v>
      </c>
      <c r="AG19" s="32" t="s">
        <v>23</v>
      </c>
      <c r="AH19" s="20"/>
    </row>
    <row r="20" spans="1:34" ht="16.5" customHeight="1">
      <c r="A20" s="61"/>
      <c r="B20" s="63" t="s">
        <v>24</v>
      </c>
      <c r="C20" s="108">
        <f t="shared" si="2"/>
        <v>373</v>
      </c>
      <c r="D20" s="99">
        <f t="shared" si="11"/>
        <v>290</v>
      </c>
      <c r="E20" s="99">
        <f t="shared" si="11"/>
        <v>83</v>
      </c>
      <c r="F20" s="109">
        <f t="shared" si="3"/>
        <v>9</v>
      </c>
      <c r="G20" s="100">
        <v>9</v>
      </c>
      <c r="H20" s="100">
        <v>0</v>
      </c>
      <c r="I20" s="109">
        <f t="shared" si="4"/>
        <v>9</v>
      </c>
      <c r="J20" s="100">
        <v>9</v>
      </c>
      <c r="K20" s="100">
        <v>0</v>
      </c>
      <c r="L20" s="109">
        <f t="shared" si="5"/>
        <v>335</v>
      </c>
      <c r="M20" s="100">
        <v>267</v>
      </c>
      <c r="N20" s="100">
        <v>68</v>
      </c>
      <c r="O20" s="109">
        <f t="shared" si="6"/>
        <v>0</v>
      </c>
      <c r="P20" s="100">
        <v>0</v>
      </c>
      <c r="Q20" s="100">
        <v>0</v>
      </c>
      <c r="R20" s="109">
        <f t="shared" si="7"/>
        <v>10</v>
      </c>
      <c r="S20" s="100">
        <v>0</v>
      </c>
      <c r="T20" s="100">
        <v>10</v>
      </c>
      <c r="U20" s="109">
        <f t="shared" si="8"/>
        <v>0</v>
      </c>
      <c r="V20" s="100">
        <v>0</v>
      </c>
      <c r="W20" s="100">
        <v>0</v>
      </c>
      <c r="X20" s="109">
        <f t="shared" si="9"/>
        <v>0</v>
      </c>
      <c r="Y20" s="100">
        <v>0</v>
      </c>
      <c r="Z20" s="100">
        <v>0</v>
      </c>
      <c r="AA20" s="109">
        <f t="shared" si="10"/>
        <v>10</v>
      </c>
      <c r="AB20" s="100">
        <v>5</v>
      </c>
      <c r="AC20" s="100">
        <v>5</v>
      </c>
      <c r="AD20" s="100">
        <f t="shared" si="12"/>
        <v>39</v>
      </c>
      <c r="AE20" s="100">
        <v>22</v>
      </c>
      <c r="AF20" s="100">
        <v>17</v>
      </c>
      <c r="AG20" s="59" t="s">
        <v>24</v>
      </c>
      <c r="AH20" s="20"/>
    </row>
    <row r="21" spans="1:34" ht="16.5" customHeight="1">
      <c r="A21" s="61"/>
      <c r="B21" s="63" t="s">
        <v>165</v>
      </c>
      <c r="C21" s="108">
        <f t="shared" si="2"/>
        <v>88</v>
      </c>
      <c r="D21" s="99">
        <f t="shared" si="11"/>
        <v>63</v>
      </c>
      <c r="E21" s="99">
        <f t="shared" si="11"/>
        <v>25</v>
      </c>
      <c r="F21" s="109">
        <f t="shared" si="3"/>
        <v>2</v>
      </c>
      <c r="G21" s="100">
        <v>2</v>
      </c>
      <c r="H21" s="100">
        <v>0</v>
      </c>
      <c r="I21" s="109">
        <f t="shared" si="4"/>
        <v>2</v>
      </c>
      <c r="J21" s="100">
        <v>2</v>
      </c>
      <c r="K21" s="100">
        <v>0</v>
      </c>
      <c r="L21" s="109">
        <f t="shared" si="5"/>
        <v>80</v>
      </c>
      <c r="M21" s="100">
        <v>58</v>
      </c>
      <c r="N21" s="100">
        <v>22</v>
      </c>
      <c r="O21" s="109">
        <f t="shared" si="6"/>
        <v>0</v>
      </c>
      <c r="P21" s="100">
        <v>0</v>
      </c>
      <c r="Q21" s="100">
        <v>0</v>
      </c>
      <c r="R21" s="109">
        <f t="shared" si="7"/>
        <v>2</v>
      </c>
      <c r="S21" s="100">
        <v>0</v>
      </c>
      <c r="T21" s="100">
        <v>2</v>
      </c>
      <c r="U21" s="109">
        <f t="shared" si="8"/>
        <v>0</v>
      </c>
      <c r="V21" s="100">
        <v>0</v>
      </c>
      <c r="W21" s="100">
        <v>0</v>
      </c>
      <c r="X21" s="109">
        <f t="shared" si="9"/>
        <v>0</v>
      </c>
      <c r="Y21" s="100">
        <v>0</v>
      </c>
      <c r="Z21" s="100">
        <v>0</v>
      </c>
      <c r="AA21" s="109">
        <f t="shared" si="10"/>
        <v>2</v>
      </c>
      <c r="AB21" s="100">
        <v>1</v>
      </c>
      <c r="AC21" s="100">
        <v>1</v>
      </c>
      <c r="AD21" s="100">
        <f t="shared" si="12"/>
        <v>3</v>
      </c>
      <c r="AE21" s="100">
        <v>0</v>
      </c>
      <c r="AF21" s="100">
        <v>3</v>
      </c>
      <c r="AG21" s="59" t="s">
        <v>165</v>
      </c>
      <c r="AH21" s="20"/>
    </row>
    <row r="22" spans="1:34" ht="16.5" customHeight="1">
      <c r="A22" s="61"/>
      <c r="B22" s="63" t="s">
        <v>25</v>
      </c>
      <c r="C22" s="108">
        <f t="shared" si="2"/>
        <v>119</v>
      </c>
      <c r="D22" s="99">
        <f t="shared" si="11"/>
        <v>96</v>
      </c>
      <c r="E22" s="99">
        <f t="shared" si="11"/>
        <v>23</v>
      </c>
      <c r="F22" s="109">
        <f t="shared" si="3"/>
        <v>3</v>
      </c>
      <c r="G22" s="100">
        <v>2</v>
      </c>
      <c r="H22" s="100">
        <v>1</v>
      </c>
      <c r="I22" s="109">
        <f t="shared" si="4"/>
        <v>4</v>
      </c>
      <c r="J22" s="100">
        <v>4</v>
      </c>
      <c r="K22" s="100">
        <v>0</v>
      </c>
      <c r="L22" s="109">
        <f t="shared" si="5"/>
        <v>106</v>
      </c>
      <c r="M22" s="100">
        <v>89</v>
      </c>
      <c r="N22" s="100">
        <v>17</v>
      </c>
      <c r="O22" s="109">
        <f t="shared" si="6"/>
        <v>0</v>
      </c>
      <c r="P22" s="100">
        <v>0</v>
      </c>
      <c r="Q22" s="100">
        <v>0</v>
      </c>
      <c r="R22" s="109">
        <f t="shared" si="7"/>
        <v>4</v>
      </c>
      <c r="S22" s="100">
        <v>0</v>
      </c>
      <c r="T22" s="100">
        <v>4</v>
      </c>
      <c r="U22" s="109">
        <f t="shared" si="8"/>
        <v>0</v>
      </c>
      <c r="V22" s="100">
        <v>0</v>
      </c>
      <c r="W22" s="100">
        <v>0</v>
      </c>
      <c r="X22" s="109">
        <f t="shared" si="9"/>
        <v>0</v>
      </c>
      <c r="Y22" s="100">
        <v>0</v>
      </c>
      <c r="Z22" s="100">
        <v>0</v>
      </c>
      <c r="AA22" s="109">
        <f t="shared" si="10"/>
        <v>2</v>
      </c>
      <c r="AB22" s="100">
        <v>1</v>
      </c>
      <c r="AC22" s="100">
        <v>1</v>
      </c>
      <c r="AD22" s="100">
        <f t="shared" si="12"/>
        <v>9</v>
      </c>
      <c r="AE22" s="100">
        <v>2</v>
      </c>
      <c r="AF22" s="100">
        <v>7</v>
      </c>
      <c r="AG22" s="59" t="s">
        <v>25</v>
      </c>
      <c r="AH22" s="20"/>
    </row>
    <row r="23" spans="1:34" ht="16.5" customHeight="1">
      <c r="A23" s="61"/>
      <c r="B23" s="63" t="s">
        <v>26</v>
      </c>
      <c r="C23" s="108">
        <f t="shared" si="2"/>
        <v>139</v>
      </c>
      <c r="D23" s="99">
        <f t="shared" si="11"/>
        <v>104</v>
      </c>
      <c r="E23" s="99">
        <f t="shared" si="11"/>
        <v>35</v>
      </c>
      <c r="F23" s="109">
        <f t="shared" si="3"/>
        <v>3</v>
      </c>
      <c r="G23" s="100">
        <v>3</v>
      </c>
      <c r="H23" s="100">
        <v>0</v>
      </c>
      <c r="I23" s="109">
        <f t="shared" si="4"/>
        <v>3</v>
      </c>
      <c r="J23" s="100">
        <v>3</v>
      </c>
      <c r="K23" s="100">
        <v>0</v>
      </c>
      <c r="L23" s="109">
        <f t="shared" si="5"/>
        <v>124</v>
      </c>
      <c r="M23" s="100">
        <v>98</v>
      </c>
      <c r="N23" s="100">
        <v>26</v>
      </c>
      <c r="O23" s="109">
        <f t="shared" si="6"/>
        <v>0</v>
      </c>
      <c r="P23" s="100">
        <v>0</v>
      </c>
      <c r="Q23" s="100">
        <v>0</v>
      </c>
      <c r="R23" s="109">
        <f t="shared" si="7"/>
        <v>3</v>
      </c>
      <c r="S23" s="100">
        <v>0</v>
      </c>
      <c r="T23" s="100">
        <v>3</v>
      </c>
      <c r="U23" s="109">
        <f t="shared" si="8"/>
        <v>0</v>
      </c>
      <c r="V23" s="100">
        <v>0</v>
      </c>
      <c r="W23" s="100">
        <v>0</v>
      </c>
      <c r="X23" s="109">
        <f t="shared" si="9"/>
        <v>0</v>
      </c>
      <c r="Y23" s="100">
        <v>0</v>
      </c>
      <c r="Z23" s="100">
        <v>0</v>
      </c>
      <c r="AA23" s="109">
        <f t="shared" si="10"/>
        <v>6</v>
      </c>
      <c r="AB23" s="100">
        <v>0</v>
      </c>
      <c r="AC23" s="100">
        <v>6</v>
      </c>
      <c r="AD23" s="100">
        <f t="shared" si="12"/>
        <v>12</v>
      </c>
      <c r="AE23" s="100">
        <v>10</v>
      </c>
      <c r="AF23" s="100">
        <v>2</v>
      </c>
      <c r="AG23" s="59" t="s">
        <v>26</v>
      </c>
      <c r="AH23" s="20"/>
    </row>
    <row r="24" spans="1:34" ht="16.5" customHeight="1">
      <c r="A24" s="61"/>
      <c r="B24" s="63" t="s">
        <v>27</v>
      </c>
      <c r="C24" s="108">
        <f t="shared" si="2"/>
        <v>108</v>
      </c>
      <c r="D24" s="99">
        <f t="shared" si="11"/>
        <v>80</v>
      </c>
      <c r="E24" s="99">
        <f t="shared" si="11"/>
        <v>28</v>
      </c>
      <c r="F24" s="109">
        <f t="shared" si="3"/>
        <v>2</v>
      </c>
      <c r="G24" s="100">
        <v>2</v>
      </c>
      <c r="H24" s="100">
        <v>0</v>
      </c>
      <c r="I24" s="109">
        <f t="shared" si="4"/>
        <v>3</v>
      </c>
      <c r="J24" s="100">
        <v>3</v>
      </c>
      <c r="K24" s="100">
        <v>0</v>
      </c>
      <c r="L24" s="109">
        <f t="shared" si="5"/>
        <v>93</v>
      </c>
      <c r="M24" s="100">
        <v>74</v>
      </c>
      <c r="N24" s="100">
        <v>19</v>
      </c>
      <c r="O24" s="109">
        <f t="shared" si="6"/>
        <v>0</v>
      </c>
      <c r="P24" s="100">
        <v>0</v>
      </c>
      <c r="Q24" s="100">
        <v>0</v>
      </c>
      <c r="R24" s="109">
        <f t="shared" si="7"/>
        <v>4</v>
      </c>
      <c r="S24" s="100">
        <v>0</v>
      </c>
      <c r="T24" s="100">
        <v>4</v>
      </c>
      <c r="U24" s="109">
        <f t="shared" si="8"/>
        <v>0</v>
      </c>
      <c r="V24" s="100">
        <v>0</v>
      </c>
      <c r="W24" s="100">
        <v>0</v>
      </c>
      <c r="X24" s="109">
        <f t="shared" si="9"/>
        <v>0</v>
      </c>
      <c r="Y24" s="100">
        <v>0</v>
      </c>
      <c r="Z24" s="100">
        <v>0</v>
      </c>
      <c r="AA24" s="109">
        <f t="shared" si="10"/>
        <v>6</v>
      </c>
      <c r="AB24" s="100">
        <v>1</v>
      </c>
      <c r="AC24" s="100">
        <v>5</v>
      </c>
      <c r="AD24" s="100">
        <f t="shared" si="12"/>
        <v>8</v>
      </c>
      <c r="AE24" s="100">
        <v>5</v>
      </c>
      <c r="AF24" s="100">
        <v>3</v>
      </c>
      <c r="AG24" s="59" t="s">
        <v>27</v>
      </c>
      <c r="AH24" s="20"/>
    </row>
    <row r="25" spans="1:34" ht="16.5" customHeight="1">
      <c r="A25" s="61"/>
      <c r="B25" s="63" t="s">
        <v>28</v>
      </c>
      <c r="C25" s="108">
        <f t="shared" si="2"/>
        <v>49</v>
      </c>
      <c r="D25" s="99">
        <f t="shared" si="11"/>
        <v>34</v>
      </c>
      <c r="E25" s="99">
        <f t="shared" si="11"/>
        <v>15</v>
      </c>
      <c r="F25" s="109">
        <f t="shared" si="3"/>
        <v>1</v>
      </c>
      <c r="G25" s="100">
        <v>1</v>
      </c>
      <c r="H25" s="100">
        <v>0</v>
      </c>
      <c r="I25" s="109">
        <f t="shared" si="4"/>
        <v>2</v>
      </c>
      <c r="J25" s="100">
        <v>1</v>
      </c>
      <c r="K25" s="100">
        <v>1</v>
      </c>
      <c r="L25" s="109">
        <f t="shared" si="5"/>
        <v>43</v>
      </c>
      <c r="M25" s="100">
        <v>31</v>
      </c>
      <c r="N25" s="100">
        <v>12</v>
      </c>
      <c r="O25" s="109">
        <f t="shared" si="6"/>
        <v>0</v>
      </c>
      <c r="P25" s="100">
        <v>0</v>
      </c>
      <c r="Q25" s="100">
        <v>0</v>
      </c>
      <c r="R25" s="109">
        <f t="shared" si="7"/>
        <v>2</v>
      </c>
      <c r="S25" s="100">
        <v>0</v>
      </c>
      <c r="T25" s="100">
        <v>2</v>
      </c>
      <c r="U25" s="109">
        <f t="shared" si="8"/>
        <v>0</v>
      </c>
      <c r="V25" s="100">
        <v>0</v>
      </c>
      <c r="W25" s="100">
        <v>0</v>
      </c>
      <c r="X25" s="109">
        <f t="shared" si="9"/>
        <v>0</v>
      </c>
      <c r="Y25" s="100">
        <v>0</v>
      </c>
      <c r="Z25" s="100">
        <v>0</v>
      </c>
      <c r="AA25" s="109">
        <f t="shared" si="10"/>
        <v>1</v>
      </c>
      <c r="AB25" s="100">
        <v>1</v>
      </c>
      <c r="AC25" s="100">
        <v>0</v>
      </c>
      <c r="AD25" s="100">
        <f t="shared" si="12"/>
        <v>9</v>
      </c>
      <c r="AE25" s="100">
        <v>4</v>
      </c>
      <c r="AF25" s="100">
        <v>5</v>
      </c>
      <c r="AG25" s="59" t="s">
        <v>28</v>
      </c>
      <c r="AH25" s="20"/>
    </row>
    <row r="26" spans="1:34" ht="16.5" customHeight="1">
      <c r="A26" s="61"/>
      <c r="B26" s="63" t="s">
        <v>29</v>
      </c>
      <c r="C26" s="108">
        <f t="shared" si="2"/>
        <v>52</v>
      </c>
      <c r="D26" s="99">
        <f t="shared" si="11"/>
        <v>39</v>
      </c>
      <c r="E26" s="99">
        <f t="shared" si="11"/>
        <v>13</v>
      </c>
      <c r="F26" s="109">
        <f t="shared" si="3"/>
        <v>1</v>
      </c>
      <c r="G26" s="100">
        <v>1</v>
      </c>
      <c r="H26" s="100">
        <v>0</v>
      </c>
      <c r="I26" s="109">
        <f t="shared" si="4"/>
        <v>1</v>
      </c>
      <c r="J26" s="100">
        <v>1</v>
      </c>
      <c r="K26" s="100">
        <v>0</v>
      </c>
      <c r="L26" s="109">
        <f t="shared" si="5"/>
        <v>46</v>
      </c>
      <c r="M26" s="100">
        <v>35</v>
      </c>
      <c r="N26" s="100">
        <v>11</v>
      </c>
      <c r="O26" s="109">
        <f t="shared" si="6"/>
        <v>0</v>
      </c>
      <c r="P26" s="100">
        <v>0</v>
      </c>
      <c r="Q26" s="100">
        <v>0</v>
      </c>
      <c r="R26" s="109">
        <f t="shared" si="7"/>
        <v>1</v>
      </c>
      <c r="S26" s="100">
        <v>0</v>
      </c>
      <c r="T26" s="100">
        <v>1</v>
      </c>
      <c r="U26" s="109">
        <f t="shared" si="8"/>
        <v>0</v>
      </c>
      <c r="V26" s="100">
        <v>0</v>
      </c>
      <c r="W26" s="100">
        <v>0</v>
      </c>
      <c r="X26" s="109">
        <f t="shared" si="9"/>
        <v>0</v>
      </c>
      <c r="Y26" s="100">
        <v>0</v>
      </c>
      <c r="Z26" s="100">
        <v>0</v>
      </c>
      <c r="AA26" s="109">
        <f t="shared" si="10"/>
        <v>3</v>
      </c>
      <c r="AB26" s="100">
        <v>2</v>
      </c>
      <c r="AC26" s="100">
        <v>1</v>
      </c>
      <c r="AD26" s="100">
        <f t="shared" si="12"/>
        <v>6</v>
      </c>
      <c r="AE26" s="100">
        <v>3</v>
      </c>
      <c r="AF26" s="100">
        <v>3</v>
      </c>
      <c r="AG26" s="59" t="s">
        <v>29</v>
      </c>
      <c r="AH26" s="20"/>
    </row>
    <row r="27" spans="1:34" ht="16.5" customHeight="1">
      <c r="A27" s="61"/>
      <c r="B27" s="63" t="s">
        <v>30</v>
      </c>
      <c r="C27" s="108">
        <f t="shared" si="2"/>
        <v>53</v>
      </c>
      <c r="D27" s="99">
        <f t="shared" si="11"/>
        <v>34</v>
      </c>
      <c r="E27" s="99">
        <f t="shared" si="11"/>
        <v>19</v>
      </c>
      <c r="F27" s="109">
        <f t="shared" si="3"/>
        <v>1</v>
      </c>
      <c r="G27" s="100">
        <v>1</v>
      </c>
      <c r="H27" s="100">
        <v>0</v>
      </c>
      <c r="I27" s="109">
        <f t="shared" si="4"/>
        <v>1</v>
      </c>
      <c r="J27" s="100">
        <v>1</v>
      </c>
      <c r="K27" s="100">
        <v>0</v>
      </c>
      <c r="L27" s="109">
        <f t="shared" si="5"/>
        <v>48</v>
      </c>
      <c r="M27" s="100">
        <v>31</v>
      </c>
      <c r="N27" s="100">
        <v>17</v>
      </c>
      <c r="O27" s="109">
        <f t="shared" si="6"/>
        <v>0</v>
      </c>
      <c r="P27" s="100">
        <v>0</v>
      </c>
      <c r="Q27" s="100">
        <v>0</v>
      </c>
      <c r="R27" s="109">
        <f t="shared" si="7"/>
        <v>2</v>
      </c>
      <c r="S27" s="100">
        <v>0</v>
      </c>
      <c r="T27" s="100">
        <v>2</v>
      </c>
      <c r="U27" s="109">
        <f t="shared" si="8"/>
        <v>0</v>
      </c>
      <c r="V27" s="100">
        <v>0</v>
      </c>
      <c r="W27" s="100">
        <v>0</v>
      </c>
      <c r="X27" s="109">
        <f t="shared" si="9"/>
        <v>0</v>
      </c>
      <c r="Y27" s="100">
        <v>0</v>
      </c>
      <c r="Z27" s="100">
        <v>0</v>
      </c>
      <c r="AA27" s="109">
        <f t="shared" si="10"/>
        <v>1</v>
      </c>
      <c r="AB27" s="100">
        <v>1</v>
      </c>
      <c r="AC27" s="100">
        <v>0</v>
      </c>
      <c r="AD27" s="100">
        <f t="shared" si="12"/>
        <v>3</v>
      </c>
      <c r="AE27" s="100">
        <v>1</v>
      </c>
      <c r="AF27" s="100">
        <v>2</v>
      </c>
      <c r="AG27" s="59" t="s">
        <v>30</v>
      </c>
      <c r="AH27" s="20"/>
    </row>
    <row r="28" spans="1:34" ht="16.5" customHeight="1">
      <c r="A28" s="61"/>
      <c r="B28" s="58" t="s">
        <v>60</v>
      </c>
      <c r="C28" s="108">
        <f t="shared" si="2"/>
        <v>188</v>
      </c>
      <c r="D28" s="99">
        <f t="shared" si="11"/>
        <v>149</v>
      </c>
      <c r="E28" s="99">
        <f t="shared" si="11"/>
        <v>39</v>
      </c>
      <c r="F28" s="109">
        <f t="shared" si="3"/>
        <v>5</v>
      </c>
      <c r="G28" s="100">
        <v>5</v>
      </c>
      <c r="H28" s="100">
        <v>0</v>
      </c>
      <c r="I28" s="109">
        <f t="shared" si="4"/>
        <v>5</v>
      </c>
      <c r="J28" s="100">
        <v>5</v>
      </c>
      <c r="K28" s="100">
        <v>0</v>
      </c>
      <c r="L28" s="109">
        <f t="shared" si="5"/>
        <v>164</v>
      </c>
      <c r="M28" s="100">
        <v>132</v>
      </c>
      <c r="N28" s="100">
        <v>32</v>
      </c>
      <c r="O28" s="109">
        <f t="shared" si="6"/>
        <v>0</v>
      </c>
      <c r="P28" s="100">
        <v>0</v>
      </c>
      <c r="Q28" s="100">
        <v>0</v>
      </c>
      <c r="R28" s="109">
        <f t="shared" si="7"/>
        <v>7</v>
      </c>
      <c r="S28" s="100">
        <v>0</v>
      </c>
      <c r="T28" s="100">
        <v>7</v>
      </c>
      <c r="U28" s="109">
        <f t="shared" si="8"/>
        <v>0</v>
      </c>
      <c r="V28" s="100">
        <v>0</v>
      </c>
      <c r="W28" s="100">
        <v>0</v>
      </c>
      <c r="X28" s="109">
        <f t="shared" si="9"/>
        <v>0</v>
      </c>
      <c r="Y28" s="100">
        <v>0</v>
      </c>
      <c r="Z28" s="100">
        <v>0</v>
      </c>
      <c r="AA28" s="109">
        <f t="shared" si="10"/>
        <v>7</v>
      </c>
      <c r="AB28" s="100">
        <v>7</v>
      </c>
      <c r="AC28" s="100">
        <v>0</v>
      </c>
      <c r="AD28" s="100">
        <f t="shared" si="12"/>
        <v>28</v>
      </c>
      <c r="AE28" s="100">
        <v>9</v>
      </c>
      <c r="AF28" s="100">
        <v>19</v>
      </c>
      <c r="AG28" s="59" t="s">
        <v>78</v>
      </c>
      <c r="AH28" s="20"/>
    </row>
    <row r="29" spans="1:34" ht="16.5" customHeight="1">
      <c r="A29" s="61"/>
      <c r="B29" s="58" t="s">
        <v>61</v>
      </c>
      <c r="C29" s="108">
        <f t="shared" si="2"/>
        <v>197</v>
      </c>
      <c r="D29" s="99">
        <f t="shared" si="11"/>
        <v>142</v>
      </c>
      <c r="E29" s="99">
        <f t="shared" si="11"/>
        <v>55</v>
      </c>
      <c r="F29" s="109">
        <f t="shared" si="3"/>
        <v>5</v>
      </c>
      <c r="G29" s="100">
        <v>5</v>
      </c>
      <c r="H29" s="100">
        <v>0</v>
      </c>
      <c r="I29" s="109">
        <f t="shared" si="4"/>
        <v>7</v>
      </c>
      <c r="J29" s="100">
        <v>7</v>
      </c>
      <c r="K29" s="100">
        <v>0</v>
      </c>
      <c r="L29" s="109">
        <f t="shared" si="5"/>
        <v>174</v>
      </c>
      <c r="M29" s="100">
        <v>130</v>
      </c>
      <c r="N29" s="100">
        <v>44</v>
      </c>
      <c r="O29" s="109">
        <f t="shared" si="6"/>
        <v>0</v>
      </c>
      <c r="P29" s="100">
        <v>0</v>
      </c>
      <c r="Q29" s="100">
        <v>0</v>
      </c>
      <c r="R29" s="109">
        <f t="shared" si="7"/>
        <v>10</v>
      </c>
      <c r="S29" s="100">
        <v>0</v>
      </c>
      <c r="T29" s="100">
        <v>10</v>
      </c>
      <c r="U29" s="109">
        <f t="shared" si="8"/>
        <v>0</v>
      </c>
      <c r="V29" s="100">
        <v>0</v>
      </c>
      <c r="W29" s="100">
        <v>0</v>
      </c>
      <c r="X29" s="109">
        <f t="shared" si="9"/>
        <v>0</v>
      </c>
      <c r="Y29" s="100">
        <v>0</v>
      </c>
      <c r="Z29" s="100">
        <v>0</v>
      </c>
      <c r="AA29" s="109">
        <f t="shared" si="10"/>
        <v>1</v>
      </c>
      <c r="AB29" s="100">
        <v>0</v>
      </c>
      <c r="AC29" s="100">
        <v>1</v>
      </c>
      <c r="AD29" s="100">
        <f t="shared" si="12"/>
        <v>37</v>
      </c>
      <c r="AE29" s="100">
        <v>14</v>
      </c>
      <c r="AF29" s="100">
        <v>23</v>
      </c>
      <c r="AG29" s="59" t="s">
        <v>79</v>
      </c>
      <c r="AH29" s="20"/>
    </row>
    <row r="30" spans="1:34" ht="16.5" customHeight="1">
      <c r="A30" s="61"/>
      <c r="B30" s="58" t="s">
        <v>62</v>
      </c>
      <c r="C30" s="108">
        <f t="shared" si="2"/>
        <v>47</v>
      </c>
      <c r="D30" s="99">
        <f t="shared" si="11"/>
        <v>37</v>
      </c>
      <c r="E30" s="99">
        <f t="shared" si="11"/>
        <v>10</v>
      </c>
      <c r="F30" s="109">
        <f t="shared" si="3"/>
        <v>1</v>
      </c>
      <c r="G30" s="100">
        <v>1</v>
      </c>
      <c r="H30" s="100">
        <v>0</v>
      </c>
      <c r="I30" s="109">
        <f t="shared" si="4"/>
        <v>2</v>
      </c>
      <c r="J30" s="100">
        <v>2</v>
      </c>
      <c r="K30" s="100">
        <v>0</v>
      </c>
      <c r="L30" s="109">
        <f t="shared" si="5"/>
        <v>41</v>
      </c>
      <c r="M30" s="100">
        <v>34</v>
      </c>
      <c r="N30" s="100">
        <v>7</v>
      </c>
      <c r="O30" s="109">
        <f t="shared" si="6"/>
        <v>0</v>
      </c>
      <c r="P30" s="100">
        <v>0</v>
      </c>
      <c r="Q30" s="100">
        <v>0</v>
      </c>
      <c r="R30" s="109">
        <f t="shared" si="7"/>
        <v>3</v>
      </c>
      <c r="S30" s="100">
        <v>0</v>
      </c>
      <c r="T30" s="100">
        <v>3</v>
      </c>
      <c r="U30" s="109">
        <f t="shared" si="8"/>
        <v>0</v>
      </c>
      <c r="V30" s="100">
        <v>0</v>
      </c>
      <c r="W30" s="100">
        <v>0</v>
      </c>
      <c r="X30" s="109">
        <f t="shared" si="9"/>
        <v>0</v>
      </c>
      <c r="Y30" s="100">
        <v>0</v>
      </c>
      <c r="Z30" s="100">
        <v>0</v>
      </c>
      <c r="AA30" s="109">
        <f t="shared" si="10"/>
        <v>0</v>
      </c>
      <c r="AB30" s="100">
        <v>0</v>
      </c>
      <c r="AC30" s="100">
        <v>0</v>
      </c>
      <c r="AD30" s="100">
        <f t="shared" si="12"/>
        <v>11</v>
      </c>
      <c r="AE30" s="100">
        <v>7</v>
      </c>
      <c r="AF30" s="100">
        <v>4</v>
      </c>
      <c r="AG30" s="59" t="s">
        <v>80</v>
      </c>
      <c r="AH30" s="20"/>
    </row>
    <row r="31" spans="1:34" ht="16.5" customHeight="1">
      <c r="A31" s="61"/>
      <c r="B31" s="58" t="s">
        <v>204</v>
      </c>
      <c r="C31" s="108">
        <f>SUM(D31:E31)</f>
        <v>267</v>
      </c>
      <c r="D31" s="99">
        <f>G31+J31+M31+P31+S31+V31+Y31+AB31</f>
        <v>204</v>
      </c>
      <c r="E31" s="99">
        <f>H31+K31+N31+Q31+T31+W31+Z31+AC31</f>
        <v>63</v>
      </c>
      <c r="F31" s="109">
        <f>SUM(G31:H31)</f>
        <v>7</v>
      </c>
      <c r="G31" s="100">
        <v>7</v>
      </c>
      <c r="H31" s="100">
        <v>0</v>
      </c>
      <c r="I31" s="109">
        <f t="shared" si="4"/>
        <v>7</v>
      </c>
      <c r="J31" s="100">
        <v>6</v>
      </c>
      <c r="K31" s="100">
        <v>1</v>
      </c>
      <c r="L31" s="109">
        <f t="shared" si="5"/>
        <v>238</v>
      </c>
      <c r="M31" s="100">
        <v>188</v>
      </c>
      <c r="N31" s="100">
        <v>50</v>
      </c>
      <c r="O31" s="109">
        <f t="shared" si="6"/>
        <v>0</v>
      </c>
      <c r="P31" s="100">
        <v>0</v>
      </c>
      <c r="Q31" s="100">
        <v>0</v>
      </c>
      <c r="R31" s="109">
        <f t="shared" si="7"/>
        <v>7</v>
      </c>
      <c r="S31" s="100">
        <v>0</v>
      </c>
      <c r="T31" s="100">
        <v>7</v>
      </c>
      <c r="U31" s="109">
        <f t="shared" si="8"/>
        <v>0</v>
      </c>
      <c r="V31" s="100">
        <v>0</v>
      </c>
      <c r="W31" s="100">
        <v>0</v>
      </c>
      <c r="X31" s="109">
        <f t="shared" si="9"/>
        <v>0</v>
      </c>
      <c r="Y31" s="100">
        <v>0</v>
      </c>
      <c r="Z31" s="100">
        <v>0</v>
      </c>
      <c r="AA31" s="109">
        <f t="shared" si="10"/>
        <v>8</v>
      </c>
      <c r="AB31" s="100">
        <v>3</v>
      </c>
      <c r="AC31" s="100">
        <v>5</v>
      </c>
      <c r="AD31" s="100">
        <f t="shared" si="12"/>
        <v>41</v>
      </c>
      <c r="AE31" s="100">
        <v>27</v>
      </c>
      <c r="AF31" s="100">
        <v>14</v>
      </c>
      <c r="AG31" s="59" t="s">
        <v>204</v>
      </c>
      <c r="AH31" s="20"/>
    </row>
    <row r="32" spans="1:34" s="105" customFormat="1" ht="16.5" customHeight="1">
      <c r="A32" s="127" t="s">
        <v>221</v>
      </c>
      <c r="B32" s="146"/>
      <c r="C32" s="103">
        <f t="shared" si="2"/>
        <v>30</v>
      </c>
      <c r="D32" s="93">
        <f>SUM(D33:D34)</f>
        <v>21</v>
      </c>
      <c r="E32" s="93">
        <f>SUM(E33:E34)</f>
        <v>9</v>
      </c>
      <c r="F32" s="104">
        <f t="shared" si="3"/>
        <v>1</v>
      </c>
      <c r="G32" s="104">
        <f>G33+G34</f>
        <v>1</v>
      </c>
      <c r="H32" s="104">
        <f>H33+H34</f>
        <v>0</v>
      </c>
      <c r="I32" s="104">
        <f t="shared" si="4"/>
        <v>1</v>
      </c>
      <c r="J32" s="104">
        <f>J33+J34</f>
        <v>1</v>
      </c>
      <c r="K32" s="104">
        <f>K33+K34</f>
        <v>0</v>
      </c>
      <c r="L32" s="104">
        <f t="shared" si="5"/>
        <v>27</v>
      </c>
      <c r="M32" s="104">
        <f>M33+M34</f>
        <v>19</v>
      </c>
      <c r="N32" s="104">
        <f>N33+N34</f>
        <v>8</v>
      </c>
      <c r="O32" s="104">
        <f t="shared" si="6"/>
        <v>0</v>
      </c>
      <c r="P32" s="104">
        <f>P33+P34</f>
        <v>0</v>
      </c>
      <c r="Q32" s="104">
        <f>Q33+Q34</f>
        <v>0</v>
      </c>
      <c r="R32" s="104">
        <f t="shared" si="7"/>
        <v>1</v>
      </c>
      <c r="S32" s="104">
        <f>S33+S34</f>
        <v>0</v>
      </c>
      <c r="T32" s="104">
        <f>T33+T34</f>
        <v>1</v>
      </c>
      <c r="U32" s="104">
        <f t="shared" si="8"/>
        <v>0</v>
      </c>
      <c r="V32" s="104">
        <f>V33+V34</f>
        <v>0</v>
      </c>
      <c r="W32" s="104">
        <f>W33+W34</f>
        <v>0</v>
      </c>
      <c r="X32" s="104">
        <f t="shared" si="9"/>
        <v>0</v>
      </c>
      <c r="Y32" s="104">
        <f>SUM(Y33:Y34)</f>
        <v>0</v>
      </c>
      <c r="Z32" s="104">
        <f>SUM(Z33:Z34)</f>
        <v>0</v>
      </c>
      <c r="AA32" s="104">
        <f t="shared" si="10"/>
        <v>0</v>
      </c>
      <c r="AB32" s="104">
        <f>SUM(AB33:AB34)</f>
        <v>0</v>
      </c>
      <c r="AC32" s="104">
        <f>SUM(AC33:AC34)</f>
        <v>0</v>
      </c>
      <c r="AD32" s="110">
        <f t="shared" si="12"/>
        <v>0</v>
      </c>
      <c r="AE32" s="104">
        <f>SUM(AE33:AE34)</f>
        <v>0</v>
      </c>
      <c r="AF32" s="104">
        <f>SUM(AF33:AF34)</f>
        <v>0</v>
      </c>
      <c r="AG32" s="117" t="s">
        <v>221</v>
      </c>
      <c r="AH32" s="143"/>
    </row>
    <row r="33" spans="1:34" ht="16.5" customHeight="1">
      <c r="A33" s="61"/>
      <c r="B33" s="63" t="s">
        <v>31</v>
      </c>
      <c r="C33" s="108">
        <f t="shared" si="2"/>
        <v>30</v>
      </c>
      <c r="D33" s="99">
        <f>G33+J33+M33+P33+S33+V33+Y33+AB33</f>
        <v>21</v>
      </c>
      <c r="E33" s="99">
        <f>H33+K33+N33+Q33+T33+W33+Z33+AC33</f>
        <v>9</v>
      </c>
      <c r="F33" s="109">
        <f t="shared" si="3"/>
        <v>1</v>
      </c>
      <c r="G33" s="100">
        <v>1</v>
      </c>
      <c r="H33" s="100">
        <v>0</v>
      </c>
      <c r="I33" s="109">
        <f t="shared" si="4"/>
        <v>1</v>
      </c>
      <c r="J33" s="100">
        <v>1</v>
      </c>
      <c r="K33" s="100">
        <v>0</v>
      </c>
      <c r="L33" s="109">
        <f t="shared" si="5"/>
        <v>27</v>
      </c>
      <c r="M33" s="100">
        <v>19</v>
      </c>
      <c r="N33" s="100">
        <v>8</v>
      </c>
      <c r="O33" s="109">
        <f t="shared" si="6"/>
        <v>0</v>
      </c>
      <c r="P33" s="100">
        <v>0</v>
      </c>
      <c r="Q33" s="100">
        <v>0</v>
      </c>
      <c r="R33" s="109">
        <f t="shared" si="7"/>
        <v>1</v>
      </c>
      <c r="S33" s="100">
        <v>0</v>
      </c>
      <c r="T33" s="100">
        <v>1</v>
      </c>
      <c r="U33" s="109">
        <f t="shared" si="8"/>
        <v>0</v>
      </c>
      <c r="V33" s="100">
        <v>0</v>
      </c>
      <c r="W33" s="100">
        <v>0</v>
      </c>
      <c r="X33" s="109">
        <f t="shared" si="9"/>
        <v>0</v>
      </c>
      <c r="Y33" s="100">
        <v>0</v>
      </c>
      <c r="Z33" s="100">
        <v>0</v>
      </c>
      <c r="AA33" s="109">
        <f t="shared" si="10"/>
        <v>0</v>
      </c>
      <c r="AB33" s="100">
        <v>0</v>
      </c>
      <c r="AC33" s="100">
        <v>0</v>
      </c>
      <c r="AD33" s="100">
        <f t="shared" si="12"/>
        <v>0</v>
      </c>
      <c r="AE33" s="100">
        <v>0</v>
      </c>
      <c r="AF33" s="100">
        <v>0</v>
      </c>
      <c r="AG33" s="59" t="s">
        <v>31</v>
      </c>
      <c r="AH33" s="20"/>
    </row>
    <row r="34" spans="1:34" ht="16.5" customHeight="1">
      <c r="A34" s="61"/>
      <c r="B34" s="63" t="s">
        <v>32</v>
      </c>
      <c r="C34" s="108">
        <f t="shared" si="2"/>
        <v>0</v>
      </c>
      <c r="D34" s="99">
        <f>G34+J34+M34+P34+S34+V34+Y34+AB34</f>
        <v>0</v>
      </c>
      <c r="E34" s="99">
        <f>H34+K34+N34+Q34+T34+W34+Z34+AC34</f>
        <v>0</v>
      </c>
      <c r="F34" s="109">
        <f t="shared" si="3"/>
        <v>0</v>
      </c>
      <c r="G34" s="100">
        <v>0</v>
      </c>
      <c r="H34" s="100">
        <v>0</v>
      </c>
      <c r="I34" s="109">
        <f t="shared" si="4"/>
        <v>0</v>
      </c>
      <c r="J34" s="100">
        <v>0</v>
      </c>
      <c r="K34" s="100">
        <v>0</v>
      </c>
      <c r="L34" s="109">
        <f t="shared" si="5"/>
        <v>0</v>
      </c>
      <c r="M34" s="100">
        <v>0</v>
      </c>
      <c r="N34" s="100">
        <v>0</v>
      </c>
      <c r="O34" s="109">
        <f t="shared" si="6"/>
        <v>0</v>
      </c>
      <c r="P34" s="100">
        <v>0</v>
      </c>
      <c r="Q34" s="100">
        <v>0</v>
      </c>
      <c r="R34" s="109">
        <f t="shared" si="7"/>
        <v>0</v>
      </c>
      <c r="S34" s="100">
        <v>0</v>
      </c>
      <c r="T34" s="100">
        <v>0</v>
      </c>
      <c r="U34" s="109">
        <f t="shared" si="8"/>
        <v>0</v>
      </c>
      <c r="V34" s="100">
        <v>0</v>
      </c>
      <c r="W34" s="100">
        <v>0</v>
      </c>
      <c r="X34" s="109">
        <f t="shared" si="9"/>
        <v>0</v>
      </c>
      <c r="Y34" s="100">
        <v>0</v>
      </c>
      <c r="Z34" s="100">
        <v>0</v>
      </c>
      <c r="AA34" s="109">
        <f t="shared" si="10"/>
        <v>0</v>
      </c>
      <c r="AB34" s="100">
        <v>0</v>
      </c>
      <c r="AC34" s="100">
        <v>0</v>
      </c>
      <c r="AD34" s="100">
        <f t="shared" si="12"/>
        <v>0</v>
      </c>
      <c r="AE34" s="100">
        <v>0</v>
      </c>
      <c r="AF34" s="100">
        <v>0</v>
      </c>
      <c r="AG34" s="59" t="s">
        <v>32</v>
      </c>
      <c r="AH34" s="20"/>
    </row>
    <row r="35" spans="1:34" s="105" customFormat="1" ht="16.5" customHeight="1">
      <c r="A35" s="124" t="s">
        <v>222</v>
      </c>
      <c r="B35" s="142"/>
      <c r="C35" s="103">
        <f t="shared" si="2"/>
        <v>185</v>
      </c>
      <c r="D35" s="93">
        <f>SUM(D36:D39)</f>
        <v>141</v>
      </c>
      <c r="E35" s="93">
        <f>SUM(E36:E39)</f>
        <v>44</v>
      </c>
      <c r="F35" s="104">
        <f t="shared" si="3"/>
        <v>4</v>
      </c>
      <c r="G35" s="104">
        <f>SUM(G36:G39)</f>
        <v>4</v>
      </c>
      <c r="H35" s="104">
        <f>SUM(H36:H39)</f>
        <v>0</v>
      </c>
      <c r="I35" s="104">
        <f t="shared" si="4"/>
        <v>5</v>
      </c>
      <c r="J35" s="104">
        <f>SUM(J36:J39)</f>
        <v>4</v>
      </c>
      <c r="K35" s="104">
        <f>SUM(K36:K39)</f>
        <v>1</v>
      </c>
      <c r="L35" s="104">
        <f t="shared" si="5"/>
        <v>165</v>
      </c>
      <c r="M35" s="104">
        <f>SUM(M36:M39)</f>
        <v>129</v>
      </c>
      <c r="N35" s="104">
        <f>SUM(N36:N39)</f>
        <v>36</v>
      </c>
      <c r="O35" s="104">
        <f t="shared" si="6"/>
        <v>0</v>
      </c>
      <c r="P35" s="104">
        <f>SUM(P36:P39)</f>
        <v>0</v>
      </c>
      <c r="Q35" s="104">
        <f>SUM(Q36:Q39)</f>
        <v>0</v>
      </c>
      <c r="R35" s="104">
        <f t="shared" si="7"/>
        <v>6</v>
      </c>
      <c r="S35" s="104">
        <f>SUM(S36:S39)</f>
        <v>0</v>
      </c>
      <c r="T35" s="104">
        <f>SUM(T36:T39)</f>
        <v>6</v>
      </c>
      <c r="U35" s="104">
        <f t="shared" si="8"/>
        <v>0</v>
      </c>
      <c r="V35" s="104">
        <f>SUM(V36:V39)</f>
        <v>0</v>
      </c>
      <c r="W35" s="104">
        <f>SUM(W36:W39)</f>
        <v>0</v>
      </c>
      <c r="X35" s="104">
        <f t="shared" si="9"/>
        <v>0</v>
      </c>
      <c r="Y35" s="104">
        <f>SUM(Y36:Y39)</f>
        <v>0</v>
      </c>
      <c r="Z35" s="104">
        <f>SUM(Z36:Z39)</f>
        <v>0</v>
      </c>
      <c r="AA35" s="104">
        <f t="shared" si="10"/>
        <v>5</v>
      </c>
      <c r="AB35" s="104">
        <f>SUM(AB36:AB39)</f>
        <v>4</v>
      </c>
      <c r="AC35" s="104">
        <f>SUM(AC36:AC39)</f>
        <v>1</v>
      </c>
      <c r="AD35" s="110">
        <f t="shared" si="12"/>
        <v>27</v>
      </c>
      <c r="AE35" s="104">
        <f>SUM(AE36:AE39)</f>
        <v>16</v>
      </c>
      <c r="AF35" s="104">
        <f>SUM(AF36:AF39)</f>
        <v>11</v>
      </c>
      <c r="AG35" s="117" t="s">
        <v>222</v>
      </c>
      <c r="AH35" s="143"/>
    </row>
    <row r="36" spans="1:34" ht="16.5" customHeight="1">
      <c r="A36" s="61"/>
      <c r="B36" s="63" t="s">
        <v>48</v>
      </c>
      <c r="C36" s="108">
        <f t="shared" si="2"/>
        <v>90</v>
      </c>
      <c r="D36" s="99">
        <f aca="true" t="shared" si="13" ref="D36:E39">G36+J36+M36+P36+S36+V36+Y36+AB36</f>
        <v>71</v>
      </c>
      <c r="E36" s="99">
        <f t="shared" si="13"/>
        <v>19</v>
      </c>
      <c r="F36" s="109">
        <f t="shared" si="3"/>
        <v>2</v>
      </c>
      <c r="G36" s="100">
        <v>2</v>
      </c>
      <c r="H36" s="100">
        <v>0</v>
      </c>
      <c r="I36" s="109">
        <f t="shared" si="4"/>
        <v>2</v>
      </c>
      <c r="J36" s="100">
        <v>2</v>
      </c>
      <c r="K36" s="100">
        <v>0</v>
      </c>
      <c r="L36" s="109">
        <f t="shared" si="5"/>
        <v>80</v>
      </c>
      <c r="M36" s="100">
        <v>64</v>
      </c>
      <c r="N36" s="100">
        <v>16</v>
      </c>
      <c r="O36" s="109">
        <f t="shared" si="6"/>
        <v>0</v>
      </c>
      <c r="P36" s="100">
        <v>0</v>
      </c>
      <c r="Q36" s="100">
        <v>0</v>
      </c>
      <c r="R36" s="109">
        <f t="shared" si="7"/>
        <v>3</v>
      </c>
      <c r="S36" s="100">
        <v>0</v>
      </c>
      <c r="T36" s="100">
        <v>3</v>
      </c>
      <c r="U36" s="109">
        <f t="shared" si="8"/>
        <v>0</v>
      </c>
      <c r="V36" s="100">
        <v>0</v>
      </c>
      <c r="W36" s="100">
        <v>0</v>
      </c>
      <c r="X36" s="109">
        <f t="shared" si="9"/>
        <v>0</v>
      </c>
      <c r="Y36" s="100">
        <v>0</v>
      </c>
      <c r="Z36" s="100">
        <v>0</v>
      </c>
      <c r="AA36" s="109">
        <f t="shared" si="10"/>
        <v>3</v>
      </c>
      <c r="AB36" s="100">
        <v>3</v>
      </c>
      <c r="AC36" s="100">
        <v>0</v>
      </c>
      <c r="AD36" s="100">
        <f t="shared" si="12"/>
        <v>10</v>
      </c>
      <c r="AE36" s="100">
        <v>6</v>
      </c>
      <c r="AF36" s="100">
        <v>4</v>
      </c>
      <c r="AG36" s="59" t="s">
        <v>47</v>
      </c>
      <c r="AH36" s="20"/>
    </row>
    <row r="37" spans="1:34" ht="16.5" customHeight="1">
      <c r="A37" s="61"/>
      <c r="B37" s="63" t="s">
        <v>50</v>
      </c>
      <c r="C37" s="108">
        <f t="shared" si="2"/>
        <v>36</v>
      </c>
      <c r="D37" s="99">
        <f t="shared" si="13"/>
        <v>24</v>
      </c>
      <c r="E37" s="99">
        <f t="shared" si="13"/>
        <v>12</v>
      </c>
      <c r="F37" s="109">
        <f t="shared" si="3"/>
        <v>1</v>
      </c>
      <c r="G37" s="100">
        <v>1</v>
      </c>
      <c r="H37" s="100">
        <v>0</v>
      </c>
      <c r="I37" s="109">
        <f t="shared" si="4"/>
        <v>1</v>
      </c>
      <c r="J37" s="100">
        <v>0</v>
      </c>
      <c r="K37" s="100">
        <v>1</v>
      </c>
      <c r="L37" s="109">
        <f t="shared" si="5"/>
        <v>32</v>
      </c>
      <c r="M37" s="100">
        <v>23</v>
      </c>
      <c r="N37" s="100">
        <v>9</v>
      </c>
      <c r="O37" s="109">
        <f t="shared" si="6"/>
        <v>0</v>
      </c>
      <c r="P37" s="100">
        <v>0</v>
      </c>
      <c r="Q37" s="100">
        <v>0</v>
      </c>
      <c r="R37" s="109">
        <f t="shared" si="7"/>
        <v>1</v>
      </c>
      <c r="S37" s="100">
        <v>0</v>
      </c>
      <c r="T37" s="100">
        <v>1</v>
      </c>
      <c r="U37" s="109">
        <f t="shared" si="8"/>
        <v>0</v>
      </c>
      <c r="V37" s="100">
        <v>0</v>
      </c>
      <c r="W37" s="100">
        <v>0</v>
      </c>
      <c r="X37" s="109">
        <f t="shared" si="9"/>
        <v>0</v>
      </c>
      <c r="Y37" s="100">
        <v>0</v>
      </c>
      <c r="Z37" s="100">
        <v>0</v>
      </c>
      <c r="AA37" s="109">
        <f t="shared" si="10"/>
        <v>1</v>
      </c>
      <c r="AB37" s="100">
        <v>0</v>
      </c>
      <c r="AC37" s="100">
        <v>1</v>
      </c>
      <c r="AD37" s="100">
        <f t="shared" si="12"/>
        <v>8</v>
      </c>
      <c r="AE37" s="100">
        <v>4</v>
      </c>
      <c r="AF37" s="100">
        <v>4</v>
      </c>
      <c r="AG37" s="59" t="s">
        <v>49</v>
      </c>
      <c r="AH37" s="20"/>
    </row>
    <row r="38" spans="1:34" ht="16.5" customHeight="1">
      <c r="A38" s="61"/>
      <c r="B38" s="63" t="s">
        <v>52</v>
      </c>
      <c r="C38" s="108">
        <f t="shared" si="2"/>
        <v>42</v>
      </c>
      <c r="D38" s="99">
        <f t="shared" si="13"/>
        <v>31</v>
      </c>
      <c r="E38" s="99">
        <f t="shared" si="13"/>
        <v>11</v>
      </c>
      <c r="F38" s="109">
        <f t="shared" si="3"/>
        <v>1</v>
      </c>
      <c r="G38" s="100">
        <v>1</v>
      </c>
      <c r="H38" s="100">
        <v>0</v>
      </c>
      <c r="I38" s="109">
        <f t="shared" si="4"/>
        <v>1</v>
      </c>
      <c r="J38" s="100">
        <v>1</v>
      </c>
      <c r="K38" s="100">
        <v>0</v>
      </c>
      <c r="L38" s="109">
        <f t="shared" si="5"/>
        <v>38</v>
      </c>
      <c r="M38" s="100">
        <v>28</v>
      </c>
      <c r="N38" s="100">
        <v>10</v>
      </c>
      <c r="O38" s="109">
        <f t="shared" si="6"/>
        <v>0</v>
      </c>
      <c r="P38" s="100">
        <v>0</v>
      </c>
      <c r="Q38" s="100">
        <v>0</v>
      </c>
      <c r="R38" s="109">
        <f t="shared" si="7"/>
        <v>1</v>
      </c>
      <c r="S38" s="100">
        <v>0</v>
      </c>
      <c r="T38" s="100">
        <v>1</v>
      </c>
      <c r="U38" s="109">
        <f t="shared" si="8"/>
        <v>0</v>
      </c>
      <c r="V38" s="100">
        <v>0</v>
      </c>
      <c r="W38" s="100">
        <v>0</v>
      </c>
      <c r="X38" s="109">
        <f t="shared" si="9"/>
        <v>0</v>
      </c>
      <c r="Y38" s="100">
        <v>0</v>
      </c>
      <c r="Z38" s="100">
        <v>0</v>
      </c>
      <c r="AA38" s="109">
        <f t="shared" si="10"/>
        <v>1</v>
      </c>
      <c r="AB38" s="100">
        <v>1</v>
      </c>
      <c r="AC38" s="100">
        <v>0</v>
      </c>
      <c r="AD38" s="100">
        <f t="shared" si="12"/>
        <v>5</v>
      </c>
      <c r="AE38" s="100">
        <v>3</v>
      </c>
      <c r="AF38" s="100">
        <v>2</v>
      </c>
      <c r="AG38" s="59" t="s">
        <v>51</v>
      </c>
      <c r="AH38" s="20"/>
    </row>
    <row r="39" spans="1:34" ht="16.5" customHeight="1">
      <c r="A39" s="61"/>
      <c r="B39" s="63" t="s">
        <v>54</v>
      </c>
      <c r="C39" s="108">
        <f t="shared" si="2"/>
        <v>17</v>
      </c>
      <c r="D39" s="99">
        <f t="shared" si="13"/>
        <v>15</v>
      </c>
      <c r="E39" s="99">
        <f t="shared" si="13"/>
        <v>2</v>
      </c>
      <c r="F39" s="109">
        <f t="shared" si="3"/>
        <v>0</v>
      </c>
      <c r="G39" s="100">
        <v>0</v>
      </c>
      <c r="H39" s="100">
        <v>0</v>
      </c>
      <c r="I39" s="109">
        <f t="shared" si="4"/>
        <v>1</v>
      </c>
      <c r="J39" s="100">
        <v>1</v>
      </c>
      <c r="K39" s="100">
        <v>0</v>
      </c>
      <c r="L39" s="109">
        <f t="shared" si="5"/>
        <v>15</v>
      </c>
      <c r="M39" s="100">
        <v>14</v>
      </c>
      <c r="N39" s="100">
        <v>1</v>
      </c>
      <c r="O39" s="109">
        <f t="shared" si="6"/>
        <v>0</v>
      </c>
      <c r="P39" s="100">
        <v>0</v>
      </c>
      <c r="Q39" s="100">
        <v>0</v>
      </c>
      <c r="R39" s="109">
        <f t="shared" si="7"/>
        <v>1</v>
      </c>
      <c r="S39" s="100">
        <v>0</v>
      </c>
      <c r="T39" s="100">
        <v>1</v>
      </c>
      <c r="U39" s="109">
        <f t="shared" si="8"/>
        <v>0</v>
      </c>
      <c r="V39" s="100">
        <v>0</v>
      </c>
      <c r="W39" s="100">
        <v>0</v>
      </c>
      <c r="X39" s="109">
        <f t="shared" si="9"/>
        <v>0</v>
      </c>
      <c r="Y39" s="100">
        <v>0</v>
      </c>
      <c r="Z39" s="100">
        <v>0</v>
      </c>
      <c r="AA39" s="109">
        <f t="shared" si="10"/>
        <v>0</v>
      </c>
      <c r="AB39" s="100">
        <v>0</v>
      </c>
      <c r="AC39" s="100">
        <v>0</v>
      </c>
      <c r="AD39" s="100">
        <f t="shared" si="12"/>
        <v>4</v>
      </c>
      <c r="AE39" s="100">
        <v>3</v>
      </c>
      <c r="AF39" s="100">
        <v>1</v>
      </c>
      <c r="AG39" s="59" t="s">
        <v>53</v>
      </c>
      <c r="AH39" s="20"/>
    </row>
    <row r="40" spans="1:34" s="105" customFormat="1" ht="16.5" customHeight="1">
      <c r="A40" s="124" t="s">
        <v>223</v>
      </c>
      <c r="B40" s="142"/>
      <c r="C40" s="103">
        <f t="shared" si="2"/>
        <v>42</v>
      </c>
      <c r="D40" s="93">
        <f>D41</f>
        <v>29</v>
      </c>
      <c r="E40" s="93">
        <f>E41</f>
        <v>13</v>
      </c>
      <c r="F40" s="104">
        <f t="shared" si="3"/>
        <v>1</v>
      </c>
      <c r="G40" s="104">
        <f>G41</f>
        <v>1</v>
      </c>
      <c r="H40" s="104">
        <f>H41</f>
        <v>0</v>
      </c>
      <c r="I40" s="104">
        <f t="shared" si="4"/>
        <v>1</v>
      </c>
      <c r="J40" s="104">
        <f>J41</f>
        <v>1</v>
      </c>
      <c r="K40" s="104">
        <f>K41</f>
        <v>0</v>
      </c>
      <c r="L40" s="104">
        <f t="shared" si="5"/>
        <v>36</v>
      </c>
      <c r="M40" s="104">
        <f>M41</f>
        <v>25</v>
      </c>
      <c r="N40" s="104">
        <f>N41</f>
        <v>11</v>
      </c>
      <c r="O40" s="104">
        <f t="shared" si="6"/>
        <v>0</v>
      </c>
      <c r="P40" s="104">
        <f>P41</f>
        <v>0</v>
      </c>
      <c r="Q40" s="104">
        <f>Q41</f>
        <v>0</v>
      </c>
      <c r="R40" s="104">
        <f t="shared" si="7"/>
        <v>1</v>
      </c>
      <c r="S40" s="104">
        <f>S41</f>
        <v>0</v>
      </c>
      <c r="T40" s="104">
        <f>T41</f>
        <v>1</v>
      </c>
      <c r="U40" s="104">
        <f t="shared" si="8"/>
        <v>0</v>
      </c>
      <c r="V40" s="104">
        <f>V41</f>
        <v>0</v>
      </c>
      <c r="W40" s="104">
        <f>W41</f>
        <v>0</v>
      </c>
      <c r="X40" s="104">
        <f t="shared" si="9"/>
        <v>0</v>
      </c>
      <c r="Y40" s="104">
        <f>SUM(Y41)</f>
        <v>0</v>
      </c>
      <c r="Z40" s="104">
        <f>SUM(Z41)</f>
        <v>0</v>
      </c>
      <c r="AA40" s="104">
        <f t="shared" si="10"/>
        <v>3</v>
      </c>
      <c r="AB40" s="104">
        <f>SUM(AB41)</f>
        <v>2</v>
      </c>
      <c r="AC40" s="104">
        <f>SUM(AC41)</f>
        <v>1</v>
      </c>
      <c r="AD40" s="110">
        <f t="shared" si="12"/>
        <v>9</v>
      </c>
      <c r="AE40" s="104">
        <f>SUM(AE41)</f>
        <v>6</v>
      </c>
      <c r="AF40" s="104">
        <f>SUM(AF41)</f>
        <v>3</v>
      </c>
      <c r="AG40" s="122" t="s">
        <v>33</v>
      </c>
      <c r="AH40" s="145"/>
    </row>
    <row r="41" spans="1:34" ht="16.5" customHeight="1">
      <c r="A41" s="61"/>
      <c r="B41" s="63" t="s">
        <v>34</v>
      </c>
      <c r="C41" s="108">
        <f t="shared" si="2"/>
        <v>42</v>
      </c>
      <c r="D41" s="99">
        <f>G41+J41+M41+P41+S41+V41+Y41+AB41</f>
        <v>29</v>
      </c>
      <c r="E41" s="99">
        <f>H41+K41+N41+Q41+T41+W41+Z41+AC41</f>
        <v>13</v>
      </c>
      <c r="F41" s="109">
        <f t="shared" si="3"/>
        <v>1</v>
      </c>
      <c r="G41" s="100">
        <v>1</v>
      </c>
      <c r="H41" s="100">
        <v>0</v>
      </c>
      <c r="I41" s="109">
        <f t="shared" si="4"/>
        <v>1</v>
      </c>
      <c r="J41" s="100">
        <v>1</v>
      </c>
      <c r="K41" s="100">
        <v>0</v>
      </c>
      <c r="L41" s="109">
        <f t="shared" si="5"/>
        <v>36</v>
      </c>
      <c r="M41" s="100">
        <v>25</v>
      </c>
      <c r="N41" s="100">
        <v>11</v>
      </c>
      <c r="O41" s="109">
        <f t="shared" si="6"/>
        <v>0</v>
      </c>
      <c r="P41" s="100">
        <v>0</v>
      </c>
      <c r="Q41" s="100">
        <v>0</v>
      </c>
      <c r="R41" s="109">
        <f t="shared" si="7"/>
        <v>1</v>
      </c>
      <c r="S41" s="100">
        <v>0</v>
      </c>
      <c r="T41" s="100">
        <v>1</v>
      </c>
      <c r="U41" s="109">
        <f t="shared" si="8"/>
        <v>0</v>
      </c>
      <c r="V41" s="100">
        <v>0</v>
      </c>
      <c r="W41" s="100">
        <v>0</v>
      </c>
      <c r="X41" s="109">
        <f t="shared" si="9"/>
        <v>0</v>
      </c>
      <c r="Y41" s="100">
        <v>0</v>
      </c>
      <c r="Z41" s="100">
        <v>0</v>
      </c>
      <c r="AA41" s="109">
        <f t="shared" si="10"/>
        <v>3</v>
      </c>
      <c r="AB41" s="100">
        <v>2</v>
      </c>
      <c r="AC41" s="100">
        <v>1</v>
      </c>
      <c r="AD41" s="100">
        <f t="shared" si="12"/>
        <v>9</v>
      </c>
      <c r="AE41" s="100">
        <v>6</v>
      </c>
      <c r="AF41" s="100">
        <v>3</v>
      </c>
      <c r="AG41" s="59" t="s">
        <v>34</v>
      </c>
      <c r="AH41" s="20"/>
    </row>
    <row r="42" spans="1:34" s="105" customFormat="1" ht="16.5" customHeight="1">
      <c r="A42" s="124" t="s">
        <v>224</v>
      </c>
      <c r="B42" s="142"/>
      <c r="C42" s="103">
        <f t="shared" si="2"/>
        <v>45</v>
      </c>
      <c r="D42" s="93">
        <f>SUM(D43:D44)</f>
        <v>32</v>
      </c>
      <c r="E42" s="93">
        <f>SUM(E43:E44)</f>
        <v>13</v>
      </c>
      <c r="F42" s="104">
        <f t="shared" si="3"/>
        <v>1</v>
      </c>
      <c r="G42" s="104">
        <f>G43+G44</f>
        <v>1</v>
      </c>
      <c r="H42" s="104">
        <f>H43+H44</f>
        <v>0</v>
      </c>
      <c r="I42" s="104">
        <f t="shared" si="4"/>
        <v>1</v>
      </c>
      <c r="J42" s="104">
        <f>J43+J44</f>
        <v>1</v>
      </c>
      <c r="K42" s="104">
        <f>K43+K44</f>
        <v>0</v>
      </c>
      <c r="L42" s="104">
        <f t="shared" si="5"/>
        <v>40</v>
      </c>
      <c r="M42" s="104">
        <f>M43+M44</f>
        <v>29</v>
      </c>
      <c r="N42" s="104">
        <f>N43+N44</f>
        <v>11</v>
      </c>
      <c r="O42" s="104">
        <f t="shared" si="6"/>
        <v>0</v>
      </c>
      <c r="P42" s="104">
        <f>P43+P44</f>
        <v>0</v>
      </c>
      <c r="Q42" s="104">
        <f>Q43+Q44</f>
        <v>0</v>
      </c>
      <c r="R42" s="104">
        <f t="shared" si="7"/>
        <v>1</v>
      </c>
      <c r="S42" s="104">
        <f>S43+S44</f>
        <v>0</v>
      </c>
      <c r="T42" s="104">
        <f>T43+T44</f>
        <v>1</v>
      </c>
      <c r="U42" s="104">
        <f t="shared" si="8"/>
        <v>0</v>
      </c>
      <c r="V42" s="104">
        <f>V43+V44</f>
        <v>0</v>
      </c>
      <c r="W42" s="104">
        <f>W43+W44</f>
        <v>0</v>
      </c>
      <c r="X42" s="104">
        <f t="shared" si="9"/>
        <v>0</v>
      </c>
      <c r="Y42" s="104">
        <f>SUM(Y43:Y44)</f>
        <v>0</v>
      </c>
      <c r="Z42" s="104">
        <f>SUM(Z43:Z44)</f>
        <v>0</v>
      </c>
      <c r="AA42" s="104">
        <f t="shared" si="10"/>
        <v>2</v>
      </c>
      <c r="AB42" s="104">
        <f>SUM(AB43:AB44)</f>
        <v>1</v>
      </c>
      <c r="AC42" s="104">
        <f>SUM(AC43:AC44)</f>
        <v>1</v>
      </c>
      <c r="AD42" s="110">
        <f t="shared" si="12"/>
        <v>4</v>
      </c>
      <c r="AE42" s="104">
        <f>SUM(AE43:AE44)</f>
        <v>1</v>
      </c>
      <c r="AF42" s="104">
        <f>SUM(AF43:AF44)</f>
        <v>3</v>
      </c>
      <c r="AG42" s="117" t="s">
        <v>224</v>
      </c>
      <c r="AH42" s="143"/>
    </row>
    <row r="43" spans="1:34" ht="16.5" customHeight="1">
      <c r="A43" s="61"/>
      <c r="B43" s="63" t="s">
        <v>35</v>
      </c>
      <c r="C43" s="108">
        <f t="shared" si="2"/>
        <v>45</v>
      </c>
      <c r="D43" s="99">
        <f>G43+J43+M43+P43+S43+V43+Y43+AB43</f>
        <v>32</v>
      </c>
      <c r="E43" s="99">
        <f>H43+K43+N43+Q43+T43+W43+Z43+AC43</f>
        <v>13</v>
      </c>
      <c r="F43" s="109">
        <f t="shared" si="3"/>
        <v>1</v>
      </c>
      <c r="G43" s="100">
        <v>1</v>
      </c>
      <c r="H43" s="100">
        <v>0</v>
      </c>
      <c r="I43" s="109">
        <f t="shared" si="4"/>
        <v>1</v>
      </c>
      <c r="J43" s="100">
        <v>1</v>
      </c>
      <c r="K43" s="100">
        <v>0</v>
      </c>
      <c r="L43" s="109">
        <f t="shared" si="5"/>
        <v>40</v>
      </c>
      <c r="M43" s="100">
        <v>29</v>
      </c>
      <c r="N43" s="100">
        <v>11</v>
      </c>
      <c r="O43" s="109">
        <f t="shared" si="6"/>
        <v>0</v>
      </c>
      <c r="P43" s="100">
        <v>0</v>
      </c>
      <c r="Q43" s="100">
        <v>0</v>
      </c>
      <c r="R43" s="109">
        <f t="shared" si="7"/>
        <v>1</v>
      </c>
      <c r="S43" s="100">
        <v>0</v>
      </c>
      <c r="T43" s="100">
        <v>1</v>
      </c>
      <c r="U43" s="109">
        <f t="shared" si="8"/>
        <v>0</v>
      </c>
      <c r="V43" s="100">
        <v>0</v>
      </c>
      <c r="W43" s="100">
        <v>0</v>
      </c>
      <c r="X43" s="109">
        <f t="shared" si="9"/>
        <v>0</v>
      </c>
      <c r="Y43" s="100">
        <v>0</v>
      </c>
      <c r="Z43" s="100">
        <v>0</v>
      </c>
      <c r="AA43" s="109">
        <f t="shared" si="10"/>
        <v>2</v>
      </c>
      <c r="AB43" s="100">
        <v>1</v>
      </c>
      <c r="AC43" s="100">
        <v>1</v>
      </c>
      <c r="AD43" s="100">
        <f t="shared" si="12"/>
        <v>4</v>
      </c>
      <c r="AE43" s="100">
        <v>1</v>
      </c>
      <c r="AF43" s="100">
        <v>3</v>
      </c>
      <c r="AG43" s="59" t="s">
        <v>35</v>
      </c>
      <c r="AH43" s="20"/>
    </row>
    <row r="44" spans="1:34" ht="16.5" customHeight="1">
      <c r="A44" s="61"/>
      <c r="B44" s="63" t="s">
        <v>36</v>
      </c>
      <c r="C44" s="108">
        <f t="shared" si="2"/>
        <v>0</v>
      </c>
      <c r="D44" s="99">
        <f>G44+J44+M44+P44+S44+V44+Y44+AB44</f>
        <v>0</v>
      </c>
      <c r="E44" s="99">
        <f>H44+K44+N44+Q44+T44+W44+Z44+AC44</f>
        <v>0</v>
      </c>
      <c r="F44" s="109">
        <f t="shared" si="3"/>
        <v>0</v>
      </c>
      <c r="G44" s="100">
        <v>0</v>
      </c>
      <c r="H44" s="100">
        <v>0</v>
      </c>
      <c r="I44" s="109">
        <f t="shared" si="4"/>
        <v>0</v>
      </c>
      <c r="J44" s="100">
        <v>0</v>
      </c>
      <c r="K44" s="100">
        <v>0</v>
      </c>
      <c r="L44" s="109">
        <f t="shared" si="5"/>
        <v>0</v>
      </c>
      <c r="M44" s="100">
        <v>0</v>
      </c>
      <c r="N44" s="100">
        <v>0</v>
      </c>
      <c r="O44" s="109">
        <f t="shared" si="6"/>
        <v>0</v>
      </c>
      <c r="P44" s="100">
        <v>0</v>
      </c>
      <c r="Q44" s="100">
        <v>0</v>
      </c>
      <c r="R44" s="109">
        <f t="shared" si="7"/>
        <v>0</v>
      </c>
      <c r="S44" s="100">
        <v>0</v>
      </c>
      <c r="T44" s="100">
        <v>0</v>
      </c>
      <c r="U44" s="109">
        <f t="shared" si="8"/>
        <v>0</v>
      </c>
      <c r="V44" s="100">
        <v>0</v>
      </c>
      <c r="W44" s="100">
        <v>0</v>
      </c>
      <c r="X44" s="109">
        <f t="shared" si="9"/>
        <v>0</v>
      </c>
      <c r="Y44" s="100">
        <v>0</v>
      </c>
      <c r="Z44" s="100">
        <v>0</v>
      </c>
      <c r="AA44" s="109">
        <f t="shared" si="10"/>
        <v>0</v>
      </c>
      <c r="AB44" s="100">
        <v>0</v>
      </c>
      <c r="AC44" s="100">
        <v>0</v>
      </c>
      <c r="AD44" s="100">
        <f t="shared" si="12"/>
        <v>0</v>
      </c>
      <c r="AE44" s="100">
        <v>0</v>
      </c>
      <c r="AF44" s="100">
        <v>0</v>
      </c>
      <c r="AG44" s="59" t="s">
        <v>36</v>
      </c>
      <c r="AH44" s="20"/>
    </row>
    <row r="45" spans="1:34" s="94" customFormat="1" ht="16.5" customHeight="1">
      <c r="A45" s="124" t="s">
        <v>225</v>
      </c>
      <c r="B45" s="142"/>
      <c r="C45" s="103">
        <f t="shared" si="2"/>
        <v>112</v>
      </c>
      <c r="D45" s="93">
        <f>SUM(D46:D48)</f>
        <v>86</v>
      </c>
      <c r="E45" s="93">
        <f>SUM(E46:E48)</f>
        <v>26</v>
      </c>
      <c r="F45" s="104">
        <f t="shared" si="3"/>
        <v>2</v>
      </c>
      <c r="G45" s="93">
        <f>SUM(G46:G48)</f>
        <v>2</v>
      </c>
      <c r="H45" s="93">
        <f>SUM(H46:H48)</f>
        <v>0</v>
      </c>
      <c r="I45" s="104">
        <f t="shared" si="4"/>
        <v>2</v>
      </c>
      <c r="J45" s="93">
        <f>SUM(J46:J48)</f>
        <v>2</v>
      </c>
      <c r="K45" s="93">
        <f>SUM(K46:K48)</f>
        <v>0</v>
      </c>
      <c r="L45" s="104">
        <f t="shared" si="5"/>
        <v>100</v>
      </c>
      <c r="M45" s="93">
        <f>SUM(M46:M48)</f>
        <v>80</v>
      </c>
      <c r="N45" s="93">
        <f>SUM(N46:N48)</f>
        <v>20</v>
      </c>
      <c r="O45" s="104">
        <f t="shared" si="6"/>
        <v>0</v>
      </c>
      <c r="P45" s="93">
        <f>SUM(P46:P48)</f>
        <v>0</v>
      </c>
      <c r="Q45" s="93">
        <f>SUM(Q46:Q48)</f>
        <v>0</v>
      </c>
      <c r="R45" s="104">
        <f t="shared" si="7"/>
        <v>2</v>
      </c>
      <c r="S45" s="93">
        <f>SUM(S46:S48)</f>
        <v>0</v>
      </c>
      <c r="T45" s="93">
        <f>SUM(T46:T48)</f>
        <v>2</v>
      </c>
      <c r="U45" s="104">
        <f t="shared" si="8"/>
        <v>0</v>
      </c>
      <c r="V45" s="93">
        <f>SUM(V46:V48)</f>
        <v>0</v>
      </c>
      <c r="W45" s="93">
        <f>SUM(W46:W48)</f>
        <v>0</v>
      </c>
      <c r="X45" s="104">
        <f t="shared" si="9"/>
        <v>0</v>
      </c>
      <c r="Y45" s="93">
        <f>SUM(Y46:Y48)</f>
        <v>0</v>
      </c>
      <c r="Z45" s="93">
        <f>SUM(Z46:Z48)</f>
        <v>0</v>
      </c>
      <c r="AA45" s="104">
        <f t="shared" si="10"/>
        <v>6</v>
      </c>
      <c r="AB45" s="93">
        <f>SUM(AB46:AB48)</f>
        <v>2</v>
      </c>
      <c r="AC45" s="93">
        <f>SUM(AC46:AC48)</f>
        <v>4</v>
      </c>
      <c r="AD45" s="110">
        <f t="shared" si="12"/>
        <v>7</v>
      </c>
      <c r="AE45" s="93">
        <f>SUM(AE46:AE48)</f>
        <v>4</v>
      </c>
      <c r="AF45" s="93">
        <f>SUM(AF46:AF48)</f>
        <v>3</v>
      </c>
      <c r="AG45" s="117" t="s">
        <v>225</v>
      </c>
      <c r="AH45" s="143"/>
    </row>
    <row r="46" spans="1:34" ht="16.5" customHeight="1">
      <c r="A46" s="61"/>
      <c r="B46" s="63" t="s">
        <v>37</v>
      </c>
      <c r="C46" s="108">
        <f t="shared" si="2"/>
        <v>44</v>
      </c>
      <c r="D46" s="99">
        <f aca="true" t="shared" si="14" ref="D46:E48">G46+J46+M46+P46+S46+V46+Y46+AB46</f>
        <v>33</v>
      </c>
      <c r="E46" s="99">
        <f t="shared" si="14"/>
        <v>11</v>
      </c>
      <c r="F46" s="109">
        <f t="shared" si="3"/>
        <v>1</v>
      </c>
      <c r="G46" s="100">
        <v>1</v>
      </c>
      <c r="H46" s="100">
        <v>0</v>
      </c>
      <c r="I46" s="109">
        <f t="shared" si="4"/>
        <v>1</v>
      </c>
      <c r="J46" s="100">
        <v>1</v>
      </c>
      <c r="K46" s="100">
        <v>0</v>
      </c>
      <c r="L46" s="109">
        <f t="shared" si="5"/>
        <v>38</v>
      </c>
      <c r="M46" s="100">
        <v>29</v>
      </c>
      <c r="N46" s="100">
        <v>9</v>
      </c>
      <c r="O46" s="109">
        <f t="shared" si="6"/>
        <v>0</v>
      </c>
      <c r="P46" s="100">
        <v>0</v>
      </c>
      <c r="Q46" s="100">
        <v>0</v>
      </c>
      <c r="R46" s="109">
        <f t="shared" si="7"/>
        <v>1</v>
      </c>
      <c r="S46" s="100">
        <v>0</v>
      </c>
      <c r="T46" s="100">
        <v>1</v>
      </c>
      <c r="U46" s="109">
        <f t="shared" si="8"/>
        <v>0</v>
      </c>
      <c r="V46" s="100">
        <v>0</v>
      </c>
      <c r="W46" s="100">
        <v>0</v>
      </c>
      <c r="X46" s="109">
        <f t="shared" si="9"/>
        <v>0</v>
      </c>
      <c r="Y46" s="100">
        <v>0</v>
      </c>
      <c r="Z46" s="100">
        <v>0</v>
      </c>
      <c r="AA46" s="109">
        <f t="shared" si="10"/>
        <v>3</v>
      </c>
      <c r="AB46" s="100">
        <v>2</v>
      </c>
      <c r="AC46" s="100">
        <v>1</v>
      </c>
      <c r="AD46" s="100">
        <f t="shared" si="12"/>
        <v>4</v>
      </c>
      <c r="AE46" s="100">
        <v>3</v>
      </c>
      <c r="AF46" s="100">
        <v>1</v>
      </c>
      <c r="AG46" s="59" t="s">
        <v>37</v>
      </c>
      <c r="AH46" s="20"/>
    </row>
    <row r="47" spans="1:34" ht="16.5" customHeight="1">
      <c r="A47" s="61"/>
      <c r="B47" s="63" t="s">
        <v>38</v>
      </c>
      <c r="C47" s="108">
        <f t="shared" si="2"/>
        <v>0</v>
      </c>
      <c r="D47" s="99">
        <f t="shared" si="14"/>
        <v>0</v>
      </c>
      <c r="E47" s="99">
        <f t="shared" si="14"/>
        <v>0</v>
      </c>
      <c r="F47" s="109">
        <f t="shared" si="3"/>
        <v>0</v>
      </c>
      <c r="G47" s="100">
        <v>0</v>
      </c>
      <c r="H47" s="100">
        <v>0</v>
      </c>
      <c r="I47" s="109">
        <f t="shared" si="4"/>
        <v>0</v>
      </c>
      <c r="J47" s="100">
        <v>0</v>
      </c>
      <c r="K47" s="100">
        <v>0</v>
      </c>
      <c r="L47" s="109">
        <f t="shared" si="5"/>
        <v>0</v>
      </c>
      <c r="M47" s="100">
        <v>0</v>
      </c>
      <c r="N47" s="100">
        <v>0</v>
      </c>
      <c r="O47" s="109">
        <f t="shared" si="6"/>
        <v>0</v>
      </c>
      <c r="P47" s="100">
        <v>0</v>
      </c>
      <c r="Q47" s="100">
        <v>0</v>
      </c>
      <c r="R47" s="109">
        <f t="shared" si="7"/>
        <v>0</v>
      </c>
      <c r="S47" s="100">
        <v>0</v>
      </c>
      <c r="T47" s="100">
        <v>0</v>
      </c>
      <c r="U47" s="109">
        <f t="shared" si="8"/>
        <v>0</v>
      </c>
      <c r="V47" s="100">
        <v>0</v>
      </c>
      <c r="W47" s="100">
        <v>0</v>
      </c>
      <c r="X47" s="109">
        <f t="shared" si="9"/>
        <v>0</v>
      </c>
      <c r="Y47" s="100">
        <v>0</v>
      </c>
      <c r="Z47" s="100">
        <v>0</v>
      </c>
      <c r="AA47" s="109">
        <f t="shared" si="10"/>
        <v>0</v>
      </c>
      <c r="AB47" s="100">
        <v>0</v>
      </c>
      <c r="AC47" s="100">
        <v>0</v>
      </c>
      <c r="AD47" s="100">
        <f t="shared" si="12"/>
        <v>0</v>
      </c>
      <c r="AE47" s="100">
        <v>0</v>
      </c>
      <c r="AF47" s="100">
        <v>0</v>
      </c>
      <c r="AG47" s="59" t="s">
        <v>38</v>
      </c>
      <c r="AH47" s="20"/>
    </row>
    <row r="48" spans="1:34" ht="16.5" customHeight="1">
      <c r="A48" s="61"/>
      <c r="B48" s="63" t="s">
        <v>39</v>
      </c>
      <c r="C48" s="108">
        <f t="shared" si="2"/>
        <v>68</v>
      </c>
      <c r="D48" s="99">
        <f t="shared" si="14"/>
        <v>53</v>
      </c>
      <c r="E48" s="99">
        <f t="shared" si="14"/>
        <v>15</v>
      </c>
      <c r="F48" s="109">
        <f t="shared" si="3"/>
        <v>1</v>
      </c>
      <c r="G48" s="100">
        <v>1</v>
      </c>
      <c r="H48" s="100">
        <v>0</v>
      </c>
      <c r="I48" s="109">
        <f t="shared" si="4"/>
        <v>1</v>
      </c>
      <c r="J48" s="100">
        <v>1</v>
      </c>
      <c r="K48" s="100">
        <v>0</v>
      </c>
      <c r="L48" s="109">
        <f t="shared" si="5"/>
        <v>62</v>
      </c>
      <c r="M48" s="100">
        <v>51</v>
      </c>
      <c r="N48" s="100">
        <v>11</v>
      </c>
      <c r="O48" s="109">
        <f t="shared" si="6"/>
        <v>0</v>
      </c>
      <c r="P48" s="100">
        <v>0</v>
      </c>
      <c r="Q48" s="100">
        <v>0</v>
      </c>
      <c r="R48" s="109">
        <f t="shared" si="7"/>
        <v>1</v>
      </c>
      <c r="S48" s="100">
        <v>0</v>
      </c>
      <c r="T48" s="100">
        <v>1</v>
      </c>
      <c r="U48" s="109">
        <f t="shared" si="8"/>
        <v>0</v>
      </c>
      <c r="V48" s="100">
        <v>0</v>
      </c>
      <c r="W48" s="100">
        <v>0</v>
      </c>
      <c r="X48" s="109">
        <f t="shared" si="9"/>
        <v>0</v>
      </c>
      <c r="Y48" s="100">
        <v>0</v>
      </c>
      <c r="Z48" s="100">
        <v>0</v>
      </c>
      <c r="AA48" s="109">
        <f t="shared" si="10"/>
        <v>3</v>
      </c>
      <c r="AB48" s="100">
        <v>0</v>
      </c>
      <c r="AC48" s="100">
        <v>3</v>
      </c>
      <c r="AD48" s="100">
        <f t="shared" si="12"/>
        <v>3</v>
      </c>
      <c r="AE48" s="100">
        <v>1</v>
      </c>
      <c r="AF48" s="100">
        <v>2</v>
      </c>
      <c r="AG48" s="59" t="s">
        <v>39</v>
      </c>
      <c r="AH48" s="20"/>
    </row>
    <row r="49" spans="1:34" s="105" customFormat="1" ht="16.5" customHeight="1">
      <c r="A49" s="124" t="s">
        <v>226</v>
      </c>
      <c r="B49" s="142"/>
      <c r="C49" s="103">
        <f t="shared" si="2"/>
        <v>117</v>
      </c>
      <c r="D49" s="93">
        <f>SUM(D50:D53)</f>
        <v>88</v>
      </c>
      <c r="E49" s="93">
        <f>SUM(E50:E53)</f>
        <v>29</v>
      </c>
      <c r="F49" s="104">
        <f t="shared" si="3"/>
        <v>2</v>
      </c>
      <c r="G49" s="104">
        <f>SUM(G50:G53)</f>
        <v>2</v>
      </c>
      <c r="H49" s="104">
        <f>SUM(H50:H53)</f>
        <v>0</v>
      </c>
      <c r="I49" s="104">
        <f t="shared" si="4"/>
        <v>3</v>
      </c>
      <c r="J49" s="104">
        <f>SUM(J50:J53)</f>
        <v>3</v>
      </c>
      <c r="K49" s="104">
        <f>SUM(K50:K53)</f>
        <v>0</v>
      </c>
      <c r="L49" s="104">
        <f t="shared" si="5"/>
        <v>105</v>
      </c>
      <c r="M49" s="104">
        <f>SUM(M50:M53)</f>
        <v>81</v>
      </c>
      <c r="N49" s="104">
        <f>SUM(N50:N53)</f>
        <v>24</v>
      </c>
      <c r="O49" s="104">
        <f t="shared" si="6"/>
        <v>0</v>
      </c>
      <c r="P49" s="104">
        <f>SUM(P50:P53)</f>
        <v>0</v>
      </c>
      <c r="Q49" s="104">
        <f>SUM(Q50:Q53)</f>
        <v>0</v>
      </c>
      <c r="R49" s="104">
        <f t="shared" si="7"/>
        <v>4</v>
      </c>
      <c r="S49" s="104">
        <f>SUM(S50:S53)</f>
        <v>0</v>
      </c>
      <c r="T49" s="104">
        <f>SUM(T50:T53)</f>
        <v>4</v>
      </c>
      <c r="U49" s="104">
        <f t="shared" si="8"/>
        <v>0</v>
      </c>
      <c r="V49" s="104">
        <f>SUM(V50:V53)</f>
        <v>0</v>
      </c>
      <c r="W49" s="104">
        <f>SUM(W50:W53)</f>
        <v>0</v>
      </c>
      <c r="X49" s="104">
        <f t="shared" si="9"/>
        <v>0</v>
      </c>
      <c r="Y49" s="104">
        <f>SUM(Y50:Y53)</f>
        <v>0</v>
      </c>
      <c r="Z49" s="104">
        <f>SUM(Z50:Z53)</f>
        <v>0</v>
      </c>
      <c r="AA49" s="104">
        <f t="shared" si="10"/>
        <v>3</v>
      </c>
      <c r="AB49" s="104">
        <f>SUM(AB50:AB53)</f>
        <v>2</v>
      </c>
      <c r="AC49" s="104">
        <f>SUM(AC50:AC53)</f>
        <v>1</v>
      </c>
      <c r="AD49" s="110">
        <f t="shared" si="12"/>
        <v>18</v>
      </c>
      <c r="AE49" s="104">
        <f>SUM(AE50:AE53)</f>
        <v>10</v>
      </c>
      <c r="AF49" s="104">
        <f>SUM(AF50:AF53)</f>
        <v>8</v>
      </c>
      <c r="AG49" s="117" t="s">
        <v>226</v>
      </c>
      <c r="AH49" s="143"/>
    </row>
    <row r="50" spans="1:34" ht="16.5" customHeight="1">
      <c r="A50" s="61"/>
      <c r="B50" s="63" t="s">
        <v>40</v>
      </c>
      <c r="C50" s="108">
        <f t="shared" si="2"/>
        <v>49</v>
      </c>
      <c r="D50" s="99">
        <f aca="true" t="shared" si="15" ref="D50:E53">G50+J50+M50+P50+S50+V50+Y50+AB50</f>
        <v>39</v>
      </c>
      <c r="E50" s="99">
        <f t="shared" si="15"/>
        <v>10</v>
      </c>
      <c r="F50" s="109">
        <f t="shared" si="3"/>
        <v>1</v>
      </c>
      <c r="G50" s="100">
        <v>1</v>
      </c>
      <c r="H50" s="100">
        <v>0</v>
      </c>
      <c r="I50" s="109">
        <f t="shared" si="4"/>
        <v>1</v>
      </c>
      <c r="J50" s="100">
        <v>1</v>
      </c>
      <c r="K50" s="100">
        <v>0</v>
      </c>
      <c r="L50" s="109">
        <f t="shared" si="5"/>
        <v>45</v>
      </c>
      <c r="M50" s="100">
        <v>37</v>
      </c>
      <c r="N50" s="100">
        <v>8</v>
      </c>
      <c r="O50" s="109">
        <f t="shared" si="6"/>
        <v>0</v>
      </c>
      <c r="P50" s="100">
        <v>0</v>
      </c>
      <c r="Q50" s="100">
        <v>0</v>
      </c>
      <c r="R50" s="109">
        <f t="shared" si="7"/>
        <v>1</v>
      </c>
      <c r="S50" s="100">
        <v>0</v>
      </c>
      <c r="T50" s="100">
        <v>1</v>
      </c>
      <c r="U50" s="109">
        <f t="shared" si="8"/>
        <v>0</v>
      </c>
      <c r="V50" s="100">
        <v>0</v>
      </c>
      <c r="W50" s="100">
        <v>0</v>
      </c>
      <c r="X50" s="109">
        <f t="shared" si="9"/>
        <v>0</v>
      </c>
      <c r="Y50" s="100">
        <v>0</v>
      </c>
      <c r="Z50" s="100">
        <v>0</v>
      </c>
      <c r="AA50" s="109">
        <f t="shared" si="10"/>
        <v>1</v>
      </c>
      <c r="AB50" s="100">
        <v>0</v>
      </c>
      <c r="AC50" s="100">
        <v>1</v>
      </c>
      <c r="AD50" s="100">
        <f t="shared" si="12"/>
        <v>9</v>
      </c>
      <c r="AE50" s="100">
        <v>6</v>
      </c>
      <c r="AF50" s="100">
        <v>3</v>
      </c>
      <c r="AG50" s="59" t="s">
        <v>40</v>
      </c>
      <c r="AH50" s="20"/>
    </row>
    <row r="51" spans="1:34" ht="16.5" customHeight="1">
      <c r="A51" s="61"/>
      <c r="B51" s="63" t="s">
        <v>41</v>
      </c>
      <c r="C51" s="108">
        <f t="shared" si="2"/>
        <v>13</v>
      </c>
      <c r="D51" s="99">
        <f t="shared" si="15"/>
        <v>9</v>
      </c>
      <c r="E51" s="99">
        <f t="shared" si="15"/>
        <v>4</v>
      </c>
      <c r="F51" s="109">
        <f t="shared" si="3"/>
        <v>0</v>
      </c>
      <c r="G51" s="100">
        <v>0</v>
      </c>
      <c r="H51" s="100">
        <v>0</v>
      </c>
      <c r="I51" s="109">
        <f t="shared" si="4"/>
        <v>1</v>
      </c>
      <c r="J51" s="100">
        <v>1</v>
      </c>
      <c r="K51" s="100">
        <v>0</v>
      </c>
      <c r="L51" s="109">
        <f t="shared" si="5"/>
        <v>10</v>
      </c>
      <c r="M51" s="100">
        <v>7</v>
      </c>
      <c r="N51" s="100">
        <v>3</v>
      </c>
      <c r="O51" s="109">
        <f t="shared" si="6"/>
        <v>0</v>
      </c>
      <c r="P51" s="100">
        <v>0</v>
      </c>
      <c r="Q51" s="100">
        <v>0</v>
      </c>
      <c r="R51" s="109">
        <f t="shared" si="7"/>
        <v>1</v>
      </c>
      <c r="S51" s="100">
        <v>0</v>
      </c>
      <c r="T51" s="100">
        <v>1</v>
      </c>
      <c r="U51" s="109">
        <f t="shared" si="8"/>
        <v>0</v>
      </c>
      <c r="V51" s="100">
        <v>0</v>
      </c>
      <c r="W51" s="100">
        <v>0</v>
      </c>
      <c r="X51" s="109">
        <f t="shared" si="9"/>
        <v>0</v>
      </c>
      <c r="Y51" s="100">
        <v>0</v>
      </c>
      <c r="Z51" s="100">
        <v>0</v>
      </c>
      <c r="AA51" s="109">
        <f t="shared" si="10"/>
        <v>1</v>
      </c>
      <c r="AB51" s="100">
        <v>1</v>
      </c>
      <c r="AC51" s="100">
        <v>0</v>
      </c>
      <c r="AD51" s="100">
        <f t="shared" si="12"/>
        <v>2</v>
      </c>
      <c r="AE51" s="100">
        <v>1</v>
      </c>
      <c r="AF51" s="100">
        <v>1</v>
      </c>
      <c r="AG51" s="59" t="s">
        <v>41</v>
      </c>
      <c r="AH51" s="20"/>
    </row>
    <row r="52" spans="1:34" ht="16.5" customHeight="1">
      <c r="A52" s="61"/>
      <c r="B52" s="63" t="s">
        <v>42</v>
      </c>
      <c r="C52" s="108">
        <f t="shared" si="2"/>
        <v>55</v>
      </c>
      <c r="D52" s="99">
        <f t="shared" si="15"/>
        <v>40</v>
      </c>
      <c r="E52" s="99">
        <f t="shared" si="15"/>
        <v>15</v>
      </c>
      <c r="F52" s="109">
        <f t="shared" si="3"/>
        <v>1</v>
      </c>
      <c r="G52" s="100">
        <v>1</v>
      </c>
      <c r="H52" s="100">
        <v>0</v>
      </c>
      <c r="I52" s="109">
        <f t="shared" si="4"/>
        <v>1</v>
      </c>
      <c r="J52" s="100">
        <v>1</v>
      </c>
      <c r="K52" s="100">
        <v>0</v>
      </c>
      <c r="L52" s="109">
        <f t="shared" si="5"/>
        <v>50</v>
      </c>
      <c r="M52" s="100">
        <v>37</v>
      </c>
      <c r="N52" s="100">
        <v>13</v>
      </c>
      <c r="O52" s="109">
        <f t="shared" si="6"/>
        <v>0</v>
      </c>
      <c r="P52" s="100">
        <v>0</v>
      </c>
      <c r="Q52" s="100">
        <v>0</v>
      </c>
      <c r="R52" s="109">
        <f t="shared" si="7"/>
        <v>2</v>
      </c>
      <c r="S52" s="100">
        <v>0</v>
      </c>
      <c r="T52" s="100">
        <v>2</v>
      </c>
      <c r="U52" s="109">
        <f t="shared" si="8"/>
        <v>0</v>
      </c>
      <c r="V52" s="100">
        <v>0</v>
      </c>
      <c r="W52" s="100">
        <v>0</v>
      </c>
      <c r="X52" s="109">
        <f t="shared" si="9"/>
        <v>0</v>
      </c>
      <c r="Y52" s="100">
        <v>0</v>
      </c>
      <c r="Z52" s="100">
        <v>0</v>
      </c>
      <c r="AA52" s="109">
        <f t="shared" si="10"/>
        <v>1</v>
      </c>
      <c r="AB52" s="100">
        <v>1</v>
      </c>
      <c r="AC52" s="100">
        <v>0</v>
      </c>
      <c r="AD52" s="100">
        <f t="shared" si="12"/>
        <v>7</v>
      </c>
      <c r="AE52" s="100">
        <v>3</v>
      </c>
      <c r="AF52" s="100">
        <v>4</v>
      </c>
      <c r="AG52" s="59" t="s">
        <v>42</v>
      </c>
      <c r="AH52" s="20"/>
    </row>
    <row r="53" spans="1:34" ht="16.5" customHeight="1">
      <c r="A53" s="61"/>
      <c r="B53" s="63" t="s">
        <v>43</v>
      </c>
      <c r="C53" s="108">
        <f t="shared" si="2"/>
        <v>0</v>
      </c>
      <c r="D53" s="99">
        <f t="shared" si="15"/>
        <v>0</v>
      </c>
      <c r="E53" s="99">
        <f t="shared" si="15"/>
        <v>0</v>
      </c>
      <c r="F53" s="109">
        <f t="shared" si="3"/>
        <v>0</v>
      </c>
      <c r="G53" s="100">
        <v>0</v>
      </c>
      <c r="H53" s="100">
        <v>0</v>
      </c>
      <c r="I53" s="109">
        <f t="shared" si="4"/>
        <v>0</v>
      </c>
      <c r="J53" s="100">
        <v>0</v>
      </c>
      <c r="K53" s="100">
        <v>0</v>
      </c>
      <c r="L53" s="109">
        <f t="shared" si="5"/>
        <v>0</v>
      </c>
      <c r="M53" s="100">
        <v>0</v>
      </c>
      <c r="N53" s="100">
        <v>0</v>
      </c>
      <c r="O53" s="109">
        <f t="shared" si="6"/>
        <v>0</v>
      </c>
      <c r="P53" s="100">
        <v>0</v>
      </c>
      <c r="Q53" s="100">
        <v>0</v>
      </c>
      <c r="R53" s="109">
        <f t="shared" si="7"/>
        <v>0</v>
      </c>
      <c r="S53" s="100">
        <v>0</v>
      </c>
      <c r="T53" s="100">
        <v>0</v>
      </c>
      <c r="U53" s="109">
        <f t="shared" si="8"/>
        <v>0</v>
      </c>
      <c r="V53" s="100">
        <v>0</v>
      </c>
      <c r="W53" s="100">
        <v>0</v>
      </c>
      <c r="X53" s="109">
        <f t="shared" si="9"/>
        <v>0</v>
      </c>
      <c r="Y53" s="100">
        <v>0</v>
      </c>
      <c r="Z53" s="100">
        <v>0</v>
      </c>
      <c r="AA53" s="109">
        <f t="shared" si="10"/>
        <v>0</v>
      </c>
      <c r="AB53" s="100">
        <v>0</v>
      </c>
      <c r="AC53" s="100">
        <v>0</v>
      </c>
      <c r="AD53" s="100">
        <f t="shared" si="12"/>
        <v>0</v>
      </c>
      <c r="AE53" s="100">
        <v>0</v>
      </c>
      <c r="AF53" s="100">
        <v>0</v>
      </c>
      <c r="AG53" s="59" t="s">
        <v>43</v>
      </c>
      <c r="AH53" s="20"/>
    </row>
    <row r="54" spans="1:34" s="111" customFormat="1" ht="16.5" customHeight="1">
      <c r="A54" s="124" t="s">
        <v>227</v>
      </c>
      <c r="B54" s="142"/>
      <c r="C54" s="103">
        <f t="shared" si="2"/>
        <v>72</v>
      </c>
      <c r="D54" s="93">
        <f>SUM(D55:D56)</f>
        <v>49</v>
      </c>
      <c r="E54" s="93">
        <f>SUM(E55:E56)</f>
        <v>23</v>
      </c>
      <c r="F54" s="104">
        <f t="shared" si="3"/>
        <v>2</v>
      </c>
      <c r="G54" s="104">
        <f>SUM(G55:G56)</f>
        <v>2</v>
      </c>
      <c r="H54" s="104">
        <f>SUM(H55:H56)</f>
        <v>0</v>
      </c>
      <c r="I54" s="104">
        <f t="shared" si="4"/>
        <v>3</v>
      </c>
      <c r="J54" s="104">
        <f>SUM(J55:J56)</f>
        <v>3</v>
      </c>
      <c r="K54" s="104">
        <f>SUM(K55:K56)</f>
        <v>0</v>
      </c>
      <c r="L54" s="104">
        <f t="shared" si="5"/>
        <v>60</v>
      </c>
      <c r="M54" s="104">
        <f>SUM(M55:M56)</f>
        <v>41</v>
      </c>
      <c r="N54" s="104">
        <f>SUM(N55:N56)</f>
        <v>19</v>
      </c>
      <c r="O54" s="104">
        <f t="shared" si="6"/>
        <v>0</v>
      </c>
      <c r="P54" s="104">
        <f>SUM(P55:P56)</f>
        <v>0</v>
      </c>
      <c r="Q54" s="104">
        <f>SUM(Q55:Q56)</f>
        <v>0</v>
      </c>
      <c r="R54" s="104">
        <f t="shared" si="7"/>
        <v>2</v>
      </c>
      <c r="S54" s="104">
        <f>SUM(S55:S56)</f>
        <v>0</v>
      </c>
      <c r="T54" s="104">
        <f>SUM(T55:T56)</f>
        <v>2</v>
      </c>
      <c r="U54" s="104">
        <f t="shared" si="8"/>
        <v>0</v>
      </c>
      <c r="V54" s="104">
        <f>SUM(V55:V56)</f>
        <v>0</v>
      </c>
      <c r="W54" s="104">
        <f>SUM(W55:W56)</f>
        <v>0</v>
      </c>
      <c r="X54" s="104">
        <f t="shared" si="9"/>
        <v>0</v>
      </c>
      <c r="Y54" s="104">
        <f>SUM(Y55:Y56)</f>
        <v>0</v>
      </c>
      <c r="Z54" s="104">
        <f>SUM(Z55:Z56)</f>
        <v>0</v>
      </c>
      <c r="AA54" s="104">
        <f t="shared" si="10"/>
        <v>5</v>
      </c>
      <c r="AB54" s="104">
        <f>SUM(AB55:AB56)</f>
        <v>3</v>
      </c>
      <c r="AC54" s="104">
        <f>SUM(AC55:AC56)</f>
        <v>2</v>
      </c>
      <c r="AD54" s="110">
        <f t="shared" si="12"/>
        <v>5</v>
      </c>
      <c r="AE54" s="104">
        <f>SUM(AE55:AE56)</f>
        <v>2</v>
      </c>
      <c r="AF54" s="104">
        <f>SUM(AF55:AF56)</f>
        <v>3</v>
      </c>
      <c r="AG54" s="117" t="s">
        <v>227</v>
      </c>
      <c r="AH54" s="143"/>
    </row>
    <row r="55" spans="1:34" ht="16.5" customHeight="1">
      <c r="A55" s="61"/>
      <c r="B55" s="63" t="s">
        <v>44</v>
      </c>
      <c r="C55" s="108">
        <f t="shared" si="2"/>
        <v>36</v>
      </c>
      <c r="D55" s="99">
        <f>G55+J55+M55+P55+S55+V55+Y55+AB55</f>
        <v>22</v>
      </c>
      <c r="E55" s="99">
        <f>H55+K55+N55+Q55+T55+W55+Z55+AC55</f>
        <v>14</v>
      </c>
      <c r="F55" s="109">
        <f t="shared" si="3"/>
        <v>1</v>
      </c>
      <c r="G55" s="100">
        <v>1</v>
      </c>
      <c r="H55" s="100">
        <v>0</v>
      </c>
      <c r="I55" s="109">
        <f t="shared" si="4"/>
        <v>2</v>
      </c>
      <c r="J55" s="100">
        <v>2</v>
      </c>
      <c r="K55" s="100">
        <v>0</v>
      </c>
      <c r="L55" s="109">
        <f t="shared" si="5"/>
        <v>31</v>
      </c>
      <c r="M55" s="100">
        <v>19</v>
      </c>
      <c r="N55" s="100">
        <v>12</v>
      </c>
      <c r="O55" s="109">
        <f t="shared" si="6"/>
        <v>0</v>
      </c>
      <c r="P55" s="100">
        <v>0</v>
      </c>
      <c r="Q55" s="100">
        <v>0</v>
      </c>
      <c r="R55" s="109">
        <f t="shared" si="7"/>
        <v>1</v>
      </c>
      <c r="S55" s="100">
        <v>0</v>
      </c>
      <c r="T55" s="100">
        <v>1</v>
      </c>
      <c r="U55" s="109">
        <f t="shared" si="8"/>
        <v>0</v>
      </c>
      <c r="V55" s="100">
        <v>0</v>
      </c>
      <c r="W55" s="100">
        <v>0</v>
      </c>
      <c r="X55" s="109">
        <f t="shared" si="9"/>
        <v>0</v>
      </c>
      <c r="Y55" s="100">
        <v>0</v>
      </c>
      <c r="Z55" s="100">
        <v>0</v>
      </c>
      <c r="AA55" s="109">
        <f t="shared" si="10"/>
        <v>1</v>
      </c>
      <c r="AB55" s="100">
        <v>0</v>
      </c>
      <c r="AC55" s="100">
        <v>1</v>
      </c>
      <c r="AD55" s="100">
        <f t="shared" si="12"/>
        <v>0</v>
      </c>
      <c r="AE55" s="100">
        <v>0</v>
      </c>
      <c r="AF55" s="100">
        <v>0</v>
      </c>
      <c r="AG55" s="59" t="s">
        <v>44</v>
      </c>
      <c r="AH55" s="20"/>
    </row>
    <row r="56" spans="1:34" s="2" customFormat="1" ht="16.5" customHeight="1">
      <c r="A56" s="61"/>
      <c r="B56" s="63" t="s">
        <v>56</v>
      </c>
      <c r="C56" s="108">
        <f t="shared" si="2"/>
        <v>36</v>
      </c>
      <c r="D56" s="99">
        <f>G56+J56+M56+P56+S56+V56+Y56+AB56</f>
        <v>27</v>
      </c>
      <c r="E56" s="99">
        <f>H56+K56+N56+Q56+T56+W56+Z56+AC56</f>
        <v>9</v>
      </c>
      <c r="F56" s="109">
        <f t="shared" si="3"/>
        <v>1</v>
      </c>
      <c r="G56" s="100">
        <v>1</v>
      </c>
      <c r="H56" s="100">
        <v>0</v>
      </c>
      <c r="I56" s="109">
        <f t="shared" si="4"/>
        <v>1</v>
      </c>
      <c r="J56" s="100">
        <v>1</v>
      </c>
      <c r="K56" s="100">
        <v>0</v>
      </c>
      <c r="L56" s="109">
        <f t="shared" si="5"/>
        <v>29</v>
      </c>
      <c r="M56" s="100">
        <v>22</v>
      </c>
      <c r="N56" s="100">
        <v>7</v>
      </c>
      <c r="O56" s="109">
        <f t="shared" si="6"/>
        <v>0</v>
      </c>
      <c r="P56" s="100">
        <v>0</v>
      </c>
      <c r="Q56" s="100">
        <v>0</v>
      </c>
      <c r="R56" s="109">
        <f t="shared" si="7"/>
        <v>1</v>
      </c>
      <c r="S56" s="100">
        <v>0</v>
      </c>
      <c r="T56" s="100">
        <v>1</v>
      </c>
      <c r="U56" s="109">
        <f t="shared" si="8"/>
        <v>0</v>
      </c>
      <c r="V56" s="100">
        <v>0</v>
      </c>
      <c r="W56" s="100">
        <v>0</v>
      </c>
      <c r="X56" s="109">
        <f t="shared" si="9"/>
        <v>0</v>
      </c>
      <c r="Y56" s="100">
        <v>0</v>
      </c>
      <c r="Z56" s="100">
        <v>0</v>
      </c>
      <c r="AA56" s="109">
        <f t="shared" si="10"/>
        <v>4</v>
      </c>
      <c r="AB56" s="100">
        <v>3</v>
      </c>
      <c r="AC56" s="100">
        <v>1</v>
      </c>
      <c r="AD56" s="100">
        <f t="shared" si="12"/>
        <v>5</v>
      </c>
      <c r="AE56" s="100">
        <v>2</v>
      </c>
      <c r="AF56" s="100">
        <v>3</v>
      </c>
      <c r="AG56" s="59" t="s">
        <v>56</v>
      </c>
      <c r="AH56" s="20"/>
    </row>
    <row r="57" spans="1:34" s="105" customFormat="1" ht="16.5" customHeight="1">
      <c r="A57" s="124" t="s">
        <v>228</v>
      </c>
      <c r="B57" s="125"/>
      <c r="C57" s="103">
        <f t="shared" si="2"/>
        <v>105</v>
      </c>
      <c r="D57" s="93">
        <f>SUM(D58:D59)</f>
        <v>71</v>
      </c>
      <c r="E57" s="93">
        <f>SUM(E58:E59)</f>
        <v>34</v>
      </c>
      <c r="F57" s="104">
        <f t="shared" si="3"/>
        <v>3</v>
      </c>
      <c r="G57" s="104">
        <f>SUM(G58:G59)</f>
        <v>3</v>
      </c>
      <c r="H57" s="104">
        <f>SUM(H58:H59)</f>
        <v>0</v>
      </c>
      <c r="I57" s="104">
        <f t="shared" si="4"/>
        <v>3</v>
      </c>
      <c r="J57" s="104">
        <f>SUM(J58:J59)</f>
        <v>3</v>
      </c>
      <c r="K57" s="104">
        <f>SUM(K58:K59)</f>
        <v>0</v>
      </c>
      <c r="L57" s="104">
        <f t="shared" si="5"/>
        <v>93</v>
      </c>
      <c r="M57" s="104">
        <f>SUM(M58:M59)</f>
        <v>63</v>
      </c>
      <c r="N57" s="104">
        <f>SUM(N58:N59)</f>
        <v>30</v>
      </c>
      <c r="O57" s="104">
        <f t="shared" si="6"/>
        <v>0</v>
      </c>
      <c r="P57" s="104">
        <f>SUM(P58:P59)</f>
        <v>0</v>
      </c>
      <c r="Q57" s="104">
        <f>SUM(Q58:Q59)</f>
        <v>0</v>
      </c>
      <c r="R57" s="104">
        <f t="shared" si="7"/>
        <v>4</v>
      </c>
      <c r="S57" s="104">
        <f>SUM(S58:S59)</f>
        <v>0</v>
      </c>
      <c r="T57" s="104">
        <f>SUM(T58:T59)</f>
        <v>4</v>
      </c>
      <c r="U57" s="104">
        <f t="shared" si="8"/>
        <v>0</v>
      </c>
      <c r="V57" s="104">
        <f>SUM(V58:V59)</f>
        <v>0</v>
      </c>
      <c r="W57" s="104">
        <f>SUM(W58:W59)</f>
        <v>0</v>
      </c>
      <c r="X57" s="104">
        <f t="shared" si="9"/>
        <v>0</v>
      </c>
      <c r="Y57" s="104">
        <f>SUM(Y58:Y59)</f>
        <v>0</v>
      </c>
      <c r="Z57" s="104">
        <f>SUM(Z58:Z59)</f>
        <v>0</v>
      </c>
      <c r="AA57" s="104">
        <f t="shared" si="10"/>
        <v>2</v>
      </c>
      <c r="AB57" s="104">
        <f>SUM(AB58:AB59)</f>
        <v>2</v>
      </c>
      <c r="AC57" s="104">
        <f>SUM(AC58:AC59)</f>
        <v>0</v>
      </c>
      <c r="AD57" s="110">
        <f t="shared" si="12"/>
        <v>10</v>
      </c>
      <c r="AE57" s="104">
        <f>SUM(AE58:AE59)</f>
        <v>3</v>
      </c>
      <c r="AF57" s="104">
        <f>SUM(AF58:AF59)</f>
        <v>7</v>
      </c>
      <c r="AG57" s="117" t="s">
        <v>228</v>
      </c>
      <c r="AH57" s="118"/>
    </row>
    <row r="58" spans="1:34" ht="16.5" customHeight="1">
      <c r="A58" s="62"/>
      <c r="B58" s="63" t="s">
        <v>45</v>
      </c>
      <c r="C58" s="108">
        <f t="shared" si="2"/>
        <v>36</v>
      </c>
      <c r="D58" s="99">
        <f>G58+J58+M58+P58+S58+V58+Y58+AB58</f>
        <v>23</v>
      </c>
      <c r="E58" s="99">
        <f>H58+K58+N58+Q58+T58+W58+Z58+AC58</f>
        <v>13</v>
      </c>
      <c r="F58" s="109">
        <f t="shared" si="3"/>
        <v>1</v>
      </c>
      <c r="G58" s="100">
        <v>1</v>
      </c>
      <c r="H58" s="100">
        <v>0</v>
      </c>
      <c r="I58" s="109">
        <f t="shared" si="4"/>
        <v>1</v>
      </c>
      <c r="J58" s="100">
        <v>1</v>
      </c>
      <c r="K58" s="100">
        <v>0</v>
      </c>
      <c r="L58" s="109">
        <f t="shared" si="5"/>
        <v>32</v>
      </c>
      <c r="M58" s="100">
        <v>20</v>
      </c>
      <c r="N58" s="100">
        <v>12</v>
      </c>
      <c r="O58" s="109">
        <f t="shared" si="6"/>
        <v>0</v>
      </c>
      <c r="P58" s="100">
        <v>0</v>
      </c>
      <c r="Q58" s="100">
        <v>0</v>
      </c>
      <c r="R58" s="109">
        <f t="shared" si="7"/>
        <v>1</v>
      </c>
      <c r="S58" s="100">
        <v>0</v>
      </c>
      <c r="T58" s="100">
        <v>1</v>
      </c>
      <c r="U58" s="109">
        <f t="shared" si="8"/>
        <v>0</v>
      </c>
      <c r="V58" s="100">
        <v>0</v>
      </c>
      <c r="W58" s="100">
        <v>0</v>
      </c>
      <c r="X58" s="109">
        <f t="shared" si="9"/>
        <v>0</v>
      </c>
      <c r="Y58" s="100">
        <v>0</v>
      </c>
      <c r="Z58" s="100">
        <v>0</v>
      </c>
      <c r="AA58" s="109">
        <f t="shared" si="10"/>
        <v>1</v>
      </c>
      <c r="AB58" s="100">
        <v>1</v>
      </c>
      <c r="AC58" s="100">
        <v>0</v>
      </c>
      <c r="AD58" s="100">
        <f t="shared" si="12"/>
        <v>4</v>
      </c>
      <c r="AE58" s="100">
        <v>1</v>
      </c>
      <c r="AF58" s="100">
        <v>3</v>
      </c>
      <c r="AG58" s="59" t="s">
        <v>45</v>
      </c>
      <c r="AH58" s="20"/>
    </row>
    <row r="59" spans="1:34" ht="16.5" customHeight="1">
      <c r="A59" s="62"/>
      <c r="B59" s="63" t="s">
        <v>205</v>
      </c>
      <c r="C59" s="108">
        <f t="shared" si="2"/>
        <v>69</v>
      </c>
      <c r="D59" s="99">
        <f>G59+J59+M59+P59+S59+V59+Y59+AB59</f>
        <v>48</v>
      </c>
      <c r="E59" s="99">
        <f>H59+K59+N59+Q59+T59+W59+Z59+AC59</f>
        <v>21</v>
      </c>
      <c r="F59" s="109">
        <f t="shared" si="3"/>
        <v>2</v>
      </c>
      <c r="G59" s="100">
        <v>2</v>
      </c>
      <c r="H59" s="100">
        <v>0</v>
      </c>
      <c r="I59" s="109">
        <f t="shared" si="4"/>
        <v>2</v>
      </c>
      <c r="J59" s="100">
        <v>2</v>
      </c>
      <c r="K59" s="100">
        <v>0</v>
      </c>
      <c r="L59" s="109">
        <f t="shared" si="5"/>
        <v>61</v>
      </c>
      <c r="M59" s="100">
        <v>43</v>
      </c>
      <c r="N59" s="100">
        <v>18</v>
      </c>
      <c r="O59" s="109">
        <f t="shared" si="6"/>
        <v>0</v>
      </c>
      <c r="P59" s="100">
        <v>0</v>
      </c>
      <c r="Q59" s="100">
        <v>0</v>
      </c>
      <c r="R59" s="109">
        <f t="shared" si="7"/>
        <v>3</v>
      </c>
      <c r="S59" s="100">
        <v>0</v>
      </c>
      <c r="T59" s="100">
        <v>3</v>
      </c>
      <c r="U59" s="109">
        <f t="shared" si="8"/>
        <v>0</v>
      </c>
      <c r="V59" s="100">
        <v>0</v>
      </c>
      <c r="W59" s="100">
        <v>0</v>
      </c>
      <c r="X59" s="109">
        <f t="shared" si="9"/>
        <v>0</v>
      </c>
      <c r="Y59" s="100">
        <v>0</v>
      </c>
      <c r="Z59" s="100">
        <v>0</v>
      </c>
      <c r="AA59" s="109">
        <f t="shared" si="10"/>
        <v>1</v>
      </c>
      <c r="AB59" s="100">
        <v>1</v>
      </c>
      <c r="AC59" s="100">
        <v>0</v>
      </c>
      <c r="AD59" s="100">
        <f t="shared" si="12"/>
        <v>6</v>
      </c>
      <c r="AE59" s="100">
        <v>2</v>
      </c>
      <c r="AF59" s="100">
        <v>4</v>
      </c>
      <c r="AG59" s="59" t="s">
        <v>205</v>
      </c>
      <c r="AH59" s="20"/>
    </row>
    <row r="60" spans="1:34" s="105" customFormat="1" ht="16.5" customHeight="1">
      <c r="A60" s="124" t="s">
        <v>229</v>
      </c>
      <c r="B60" s="142"/>
      <c r="C60" s="103">
        <f t="shared" si="2"/>
        <v>25</v>
      </c>
      <c r="D60" s="93">
        <f>D61</f>
        <v>17</v>
      </c>
      <c r="E60" s="93">
        <f>E61</f>
        <v>8</v>
      </c>
      <c r="F60" s="104">
        <f t="shared" si="3"/>
        <v>1</v>
      </c>
      <c r="G60" s="104">
        <f>G61</f>
        <v>1</v>
      </c>
      <c r="H60" s="104">
        <f>H61</f>
        <v>0</v>
      </c>
      <c r="I60" s="104">
        <f t="shared" si="4"/>
        <v>1</v>
      </c>
      <c r="J60" s="104">
        <f>J61</f>
        <v>1</v>
      </c>
      <c r="K60" s="104">
        <f>K61</f>
        <v>0</v>
      </c>
      <c r="L60" s="104">
        <f t="shared" si="5"/>
        <v>20</v>
      </c>
      <c r="M60" s="104">
        <f>M61</f>
        <v>13</v>
      </c>
      <c r="N60" s="104">
        <f>N61</f>
        <v>7</v>
      </c>
      <c r="O60" s="104">
        <f t="shared" si="6"/>
        <v>0</v>
      </c>
      <c r="P60" s="104">
        <f>P61</f>
        <v>0</v>
      </c>
      <c r="Q60" s="104">
        <f>Q61</f>
        <v>0</v>
      </c>
      <c r="R60" s="104">
        <f t="shared" si="7"/>
        <v>1</v>
      </c>
      <c r="S60" s="104">
        <f>S61</f>
        <v>0</v>
      </c>
      <c r="T60" s="104">
        <f>T61</f>
        <v>1</v>
      </c>
      <c r="U60" s="104">
        <f t="shared" si="8"/>
        <v>0</v>
      </c>
      <c r="V60" s="104">
        <f>V61</f>
        <v>0</v>
      </c>
      <c r="W60" s="104">
        <f>W61</f>
        <v>0</v>
      </c>
      <c r="X60" s="104">
        <f t="shared" si="9"/>
        <v>0</v>
      </c>
      <c r="Y60" s="104">
        <f>SUM(Y61)</f>
        <v>0</v>
      </c>
      <c r="Z60" s="104">
        <f>SUM(Z61)</f>
        <v>0</v>
      </c>
      <c r="AA60" s="104">
        <f t="shared" si="10"/>
        <v>2</v>
      </c>
      <c r="AB60" s="104">
        <f>SUM(AB61)</f>
        <v>2</v>
      </c>
      <c r="AC60" s="104">
        <f>SUM(AC61)</f>
        <v>0</v>
      </c>
      <c r="AD60" s="110">
        <f t="shared" si="12"/>
        <v>3</v>
      </c>
      <c r="AE60" s="104">
        <f>SUM(AE61)</f>
        <v>0</v>
      </c>
      <c r="AF60" s="104">
        <f>SUM(AF61)</f>
        <v>3</v>
      </c>
      <c r="AG60" s="117" t="s">
        <v>229</v>
      </c>
      <c r="AH60" s="143"/>
    </row>
    <row r="61" spans="1:34" ht="16.5" customHeight="1">
      <c r="A61" s="62"/>
      <c r="B61" s="63" t="s">
        <v>46</v>
      </c>
      <c r="C61" s="108">
        <f t="shared" si="2"/>
        <v>25</v>
      </c>
      <c r="D61" s="99">
        <f>G61+J61+M61+P61+S61+V61+Y61+AB61</f>
        <v>17</v>
      </c>
      <c r="E61" s="99">
        <f>H61+K61+N61+Q61+T61+W61+Z61+AC61</f>
        <v>8</v>
      </c>
      <c r="F61" s="109">
        <f t="shared" si="3"/>
        <v>1</v>
      </c>
      <c r="G61" s="100">
        <v>1</v>
      </c>
      <c r="H61" s="100">
        <v>0</v>
      </c>
      <c r="I61" s="109">
        <f t="shared" si="4"/>
        <v>1</v>
      </c>
      <c r="J61" s="100">
        <v>1</v>
      </c>
      <c r="K61" s="100">
        <v>0</v>
      </c>
      <c r="L61" s="109">
        <f t="shared" si="5"/>
        <v>20</v>
      </c>
      <c r="M61" s="100">
        <v>13</v>
      </c>
      <c r="N61" s="100">
        <v>7</v>
      </c>
      <c r="O61" s="109">
        <f t="shared" si="6"/>
        <v>0</v>
      </c>
      <c r="P61" s="100">
        <v>0</v>
      </c>
      <c r="Q61" s="100">
        <v>0</v>
      </c>
      <c r="R61" s="109">
        <f t="shared" si="7"/>
        <v>1</v>
      </c>
      <c r="S61" s="100">
        <v>0</v>
      </c>
      <c r="T61" s="100">
        <v>1</v>
      </c>
      <c r="U61" s="109">
        <f t="shared" si="8"/>
        <v>0</v>
      </c>
      <c r="V61" s="100">
        <v>0</v>
      </c>
      <c r="W61" s="100">
        <v>0</v>
      </c>
      <c r="X61" s="109">
        <f t="shared" si="9"/>
        <v>0</v>
      </c>
      <c r="Y61" s="100">
        <v>0</v>
      </c>
      <c r="Z61" s="100">
        <v>0</v>
      </c>
      <c r="AA61" s="109">
        <f t="shared" si="10"/>
        <v>2</v>
      </c>
      <c r="AB61" s="100">
        <v>2</v>
      </c>
      <c r="AC61" s="100">
        <v>0</v>
      </c>
      <c r="AD61" s="100">
        <f t="shared" si="12"/>
        <v>3</v>
      </c>
      <c r="AE61" s="100">
        <v>0</v>
      </c>
      <c r="AF61" s="100">
        <v>3</v>
      </c>
      <c r="AG61" s="59" t="s">
        <v>46</v>
      </c>
      <c r="AH61" s="20"/>
    </row>
    <row r="62" spans="1:34" s="111" customFormat="1" ht="16.5" customHeight="1">
      <c r="A62" s="124" t="s">
        <v>230</v>
      </c>
      <c r="B62" s="125"/>
      <c r="C62" s="103">
        <f t="shared" si="2"/>
        <v>78</v>
      </c>
      <c r="D62" s="93">
        <f>SUM(D63:D64)</f>
        <v>63</v>
      </c>
      <c r="E62" s="93">
        <f>SUM(E63:E64)</f>
        <v>15</v>
      </c>
      <c r="F62" s="104">
        <f t="shared" si="3"/>
        <v>2</v>
      </c>
      <c r="G62" s="104">
        <f>SUM(G63:G64)</f>
        <v>2</v>
      </c>
      <c r="H62" s="104">
        <f>SUM(H63:H64)</f>
        <v>0</v>
      </c>
      <c r="I62" s="104">
        <f t="shared" si="4"/>
        <v>2</v>
      </c>
      <c r="J62" s="104">
        <f>SUM(J63:J64)</f>
        <v>2</v>
      </c>
      <c r="K62" s="104">
        <f>SUM(K63:K64)</f>
        <v>0</v>
      </c>
      <c r="L62" s="104">
        <f t="shared" si="5"/>
        <v>70</v>
      </c>
      <c r="M62" s="104">
        <f>SUM(M63:M64)</f>
        <v>59</v>
      </c>
      <c r="N62" s="104">
        <f>SUM(N63:N64)</f>
        <v>11</v>
      </c>
      <c r="O62" s="104">
        <f t="shared" si="6"/>
        <v>0</v>
      </c>
      <c r="P62" s="104">
        <f>SUM(P63:P64)</f>
        <v>0</v>
      </c>
      <c r="Q62" s="104">
        <f>SUM(Q63:Q64)</f>
        <v>0</v>
      </c>
      <c r="R62" s="104">
        <f t="shared" si="7"/>
        <v>2</v>
      </c>
      <c r="S62" s="104">
        <f>SUM(S63:S64)</f>
        <v>0</v>
      </c>
      <c r="T62" s="104">
        <f>SUM(T63:T64)</f>
        <v>2</v>
      </c>
      <c r="U62" s="104">
        <f t="shared" si="8"/>
        <v>0</v>
      </c>
      <c r="V62" s="104">
        <f>SUM(V63:V64)</f>
        <v>0</v>
      </c>
      <c r="W62" s="104">
        <f>SUM(W63:W64)</f>
        <v>0</v>
      </c>
      <c r="X62" s="104">
        <f t="shared" si="9"/>
        <v>0</v>
      </c>
      <c r="Y62" s="104">
        <f>SUM(Y63:Y64)</f>
        <v>0</v>
      </c>
      <c r="Z62" s="104">
        <f>SUM(Z63:Z64)</f>
        <v>0</v>
      </c>
      <c r="AA62" s="104">
        <f t="shared" si="10"/>
        <v>2</v>
      </c>
      <c r="AB62" s="104">
        <f>SUM(AB63:AB64)</f>
        <v>0</v>
      </c>
      <c r="AC62" s="104">
        <f>SUM(AC63:AC64)</f>
        <v>2</v>
      </c>
      <c r="AD62" s="110">
        <f t="shared" si="12"/>
        <v>12</v>
      </c>
      <c r="AE62" s="104">
        <f>SUM(AE63:AE64)</f>
        <v>7</v>
      </c>
      <c r="AF62" s="104">
        <f>SUM(AF63:AF64)</f>
        <v>5</v>
      </c>
      <c r="AG62" s="117" t="s">
        <v>230</v>
      </c>
      <c r="AH62" s="118"/>
    </row>
    <row r="63" spans="1:34" ht="16.5" customHeight="1">
      <c r="A63" s="62"/>
      <c r="B63" s="63" t="s">
        <v>206</v>
      </c>
      <c r="C63" s="108">
        <f t="shared" si="2"/>
        <v>41</v>
      </c>
      <c r="D63" s="99">
        <f>G63+J63+M63+P63+S63+V63+Y63+AB63</f>
        <v>34</v>
      </c>
      <c r="E63" s="99">
        <f>H63+K63+N63+Q63+T63+W63+Z63+AC63</f>
        <v>7</v>
      </c>
      <c r="F63" s="109">
        <f t="shared" si="3"/>
        <v>1</v>
      </c>
      <c r="G63" s="100">
        <v>1</v>
      </c>
      <c r="H63" s="100">
        <v>0</v>
      </c>
      <c r="I63" s="109">
        <f t="shared" si="4"/>
        <v>1</v>
      </c>
      <c r="J63" s="100">
        <v>1</v>
      </c>
      <c r="K63" s="100">
        <v>0</v>
      </c>
      <c r="L63" s="109">
        <f t="shared" si="5"/>
        <v>36</v>
      </c>
      <c r="M63" s="100">
        <v>32</v>
      </c>
      <c r="N63" s="100">
        <v>4</v>
      </c>
      <c r="O63" s="109">
        <f t="shared" si="6"/>
        <v>0</v>
      </c>
      <c r="P63" s="100">
        <v>0</v>
      </c>
      <c r="Q63" s="100">
        <v>0</v>
      </c>
      <c r="R63" s="109">
        <f t="shared" si="7"/>
        <v>1</v>
      </c>
      <c r="S63" s="100">
        <v>0</v>
      </c>
      <c r="T63" s="100">
        <v>1</v>
      </c>
      <c r="U63" s="109">
        <f t="shared" si="8"/>
        <v>0</v>
      </c>
      <c r="V63" s="100">
        <v>0</v>
      </c>
      <c r="W63" s="100">
        <v>0</v>
      </c>
      <c r="X63" s="109">
        <f t="shared" si="9"/>
        <v>0</v>
      </c>
      <c r="Y63" s="100">
        <v>0</v>
      </c>
      <c r="Z63" s="100">
        <v>0</v>
      </c>
      <c r="AA63" s="109">
        <f t="shared" si="10"/>
        <v>2</v>
      </c>
      <c r="AB63" s="100">
        <v>0</v>
      </c>
      <c r="AC63" s="100">
        <v>2</v>
      </c>
      <c r="AD63" s="100">
        <f t="shared" si="12"/>
        <v>1</v>
      </c>
      <c r="AE63" s="100">
        <v>0</v>
      </c>
      <c r="AF63" s="100">
        <v>1</v>
      </c>
      <c r="AG63" s="59" t="s">
        <v>206</v>
      </c>
      <c r="AH63" s="20"/>
    </row>
    <row r="64" spans="1:34" s="2" customFormat="1" ht="16.5" customHeight="1">
      <c r="A64" s="62"/>
      <c r="B64" s="63" t="s">
        <v>207</v>
      </c>
      <c r="C64" s="108">
        <f t="shared" si="2"/>
        <v>37</v>
      </c>
      <c r="D64" s="99">
        <f>G64+J64+M64+P64+S64+V64+Y64+AB64</f>
        <v>29</v>
      </c>
      <c r="E64" s="99">
        <f>H64+K64+N64+Q64+T64+W64+Z64+AC64</f>
        <v>8</v>
      </c>
      <c r="F64" s="109">
        <f t="shared" si="3"/>
        <v>1</v>
      </c>
      <c r="G64" s="100">
        <v>1</v>
      </c>
      <c r="H64" s="100">
        <v>0</v>
      </c>
      <c r="I64" s="109">
        <f t="shared" si="4"/>
        <v>1</v>
      </c>
      <c r="J64" s="100">
        <v>1</v>
      </c>
      <c r="K64" s="100">
        <v>0</v>
      </c>
      <c r="L64" s="109">
        <f t="shared" si="5"/>
        <v>34</v>
      </c>
      <c r="M64" s="100">
        <v>27</v>
      </c>
      <c r="N64" s="100">
        <v>7</v>
      </c>
      <c r="O64" s="109">
        <f t="shared" si="6"/>
        <v>0</v>
      </c>
      <c r="P64" s="100">
        <v>0</v>
      </c>
      <c r="Q64" s="100">
        <v>0</v>
      </c>
      <c r="R64" s="109">
        <f t="shared" si="7"/>
        <v>1</v>
      </c>
      <c r="S64" s="100">
        <v>0</v>
      </c>
      <c r="T64" s="100">
        <v>1</v>
      </c>
      <c r="U64" s="109">
        <f t="shared" si="8"/>
        <v>0</v>
      </c>
      <c r="V64" s="100">
        <v>0</v>
      </c>
      <c r="W64" s="100">
        <v>0</v>
      </c>
      <c r="X64" s="109">
        <f t="shared" si="9"/>
        <v>0</v>
      </c>
      <c r="Y64" s="100">
        <v>0</v>
      </c>
      <c r="Z64" s="100">
        <v>0</v>
      </c>
      <c r="AA64" s="109">
        <f t="shared" si="10"/>
        <v>0</v>
      </c>
      <c r="AB64" s="100">
        <v>0</v>
      </c>
      <c r="AC64" s="100">
        <v>0</v>
      </c>
      <c r="AD64" s="100">
        <f t="shared" si="12"/>
        <v>11</v>
      </c>
      <c r="AE64" s="100">
        <v>7</v>
      </c>
      <c r="AF64" s="100">
        <v>4</v>
      </c>
      <c r="AG64" s="59" t="s">
        <v>207</v>
      </c>
      <c r="AH64" s="20"/>
    </row>
    <row r="65" spans="1:34" s="2" customFormat="1" ht="16.5" customHeight="1">
      <c r="A65" s="72"/>
      <c r="B65" s="11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89"/>
      <c r="AH65" s="72"/>
    </row>
    <row r="66" spans="2:32" ht="11.25" customHeight="1">
      <c r="B66" s="3"/>
      <c r="C66" s="3"/>
      <c r="D66" s="3"/>
      <c r="E66" s="3"/>
      <c r="F66" s="3"/>
      <c r="G66" s="3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</row>
    <row r="67" spans="2:7" ht="11.25" customHeight="1">
      <c r="B67" s="3"/>
      <c r="C67" s="3"/>
      <c r="D67" s="3"/>
      <c r="E67" s="3"/>
      <c r="F67" s="2"/>
      <c r="G67" s="2"/>
    </row>
    <row r="68" spans="2:7" ht="11.25" customHeight="1">
      <c r="B68" s="3"/>
      <c r="C68" s="3"/>
      <c r="D68" s="3"/>
      <c r="E68" s="3"/>
      <c r="F68" s="2"/>
      <c r="G68" s="2"/>
    </row>
    <row r="69" spans="2:5" ht="11.25" customHeight="1">
      <c r="B69" s="162"/>
      <c r="C69" s="162"/>
      <c r="D69" s="162"/>
      <c r="E69" s="162"/>
    </row>
    <row r="70" spans="2:5" ht="11.25" customHeight="1">
      <c r="B70" s="162"/>
      <c r="C70" s="162"/>
      <c r="D70" s="162"/>
      <c r="E70" s="162"/>
    </row>
    <row r="71" spans="2:5" ht="11.25" customHeight="1">
      <c r="B71" s="162"/>
      <c r="C71" s="162"/>
      <c r="D71" s="162"/>
      <c r="E71" s="162"/>
    </row>
    <row r="72" spans="2:5" ht="11.25" customHeight="1">
      <c r="B72" s="162"/>
      <c r="C72" s="162"/>
      <c r="D72" s="162"/>
      <c r="E72" s="162"/>
    </row>
    <row r="73" spans="2:5" ht="11.25" customHeight="1">
      <c r="B73" s="162"/>
      <c r="C73" s="162"/>
      <c r="D73" s="162"/>
      <c r="E73" s="162"/>
    </row>
    <row r="74" spans="2:5" ht="11.25" customHeight="1">
      <c r="B74" s="162"/>
      <c r="C74" s="162"/>
      <c r="D74" s="162"/>
      <c r="E74" s="162"/>
    </row>
    <row r="75" spans="2:5" ht="11.25" customHeight="1">
      <c r="B75" s="162"/>
      <c r="C75" s="162"/>
      <c r="D75" s="162"/>
      <c r="E75" s="162"/>
    </row>
    <row r="76" spans="2:5" ht="11.25" customHeight="1">
      <c r="B76" s="162"/>
      <c r="C76" s="162"/>
      <c r="D76" s="162"/>
      <c r="E76" s="162"/>
    </row>
    <row r="77" spans="2:5" ht="11.25" customHeight="1">
      <c r="B77" s="162"/>
      <c r="C77" s="162"/>
      <c r="D77" s="162"/>
      <c r="E77" s="162"/>
    </row>
    <row r="78" spans="2:5" ht="11.25" customHeight="1">
      <c r="B78" s="162"/>
      <c r="C78" s="162"/>
      <c r="D78" s="162"/>
      <c r="E78" s="162"/>
    </row>
    <row r="79" spans="2:5" ht="11.25" customHeight="1">
      <c r="B79" s="162"/>
      <c r="C79" s="162"/>
      <c r="D79" s="162"/>
      <c r="E79" s="162"/>
    </row>
    <row r="80" spans="2:5" ht="11.25" customHeight="1">
      <c r="B80" s="162"/>
      <c r="C80" s="162"/>
      <c r="D80" s="162"/>
      <c r="E80" s="162"/>
    </row>
    <row r="81" spans="2:5" ht="11.25" customHeight="1">
      <c r="B81" s="162"/>
      <c r="C81" s="162"/>
      <c r="D81" s="162"/>
      <c r="E81" s="162"/>
    </row>
  </sheetData>
  <mergeCells count="34">
    <mergeCell ref="A62:B62"/>
    <mergeCell ref="AG62:AH62"/>
    <mergeCell ref="A1:N1"/>
    <mergeCell ref="A57:B57"/>
    <mergeCell ref="A42:B42"/>
    <mergeCell ref="A45:B45"/>
    <mergeCell ref="A49:B49"/>
    <mergeCell ref="A54:B54"/>
    <mergeCell ref="A13:B13"/>
    <mergeCell ref="A32:B32"/>
    <mergeCell ref="AG45:AH45"/>
    <mergeCell ref="AG54:AH54"/>
    <mergeCell ref="AG57:AH57"/>
    <mergeCell ref="A60:B60"/>
    <mergeCell ref="AG60:AH60"/>
    <mergeCell ref="C4:AC4"/>
    <mergeCell ref="A35:B35"/>
    <mergeCell ref="AG49:AH49"/>
    <mergeCell ref="AG13:AH13"/>
    <mergeCell ref="AG32:AH32"/>
    <mergeCell ref="AG35:AH35"/>
    <mergeCell ref="AG40:AH40"/>
    <mergeCell ref="A40:B40"/>
    <mergeCell ref="AG42:AH42"/>
    <mergeCell ref="AD4:AF5"/>
    <mergeCell ref="C5:E5"/>
    <mergeCell ref="F5:H5"/>
    <mergeCell ref="I5:K5"/>
    <mergeCell ref="L5:N5"/>
    <mergeCell ref="AA5:AC5"/>
    <mergeCell ref="O5:Q5"/>
    <mergeCell ref="R5:T5"/>
    <mergeCell ref="U5:W5"/>
    <mergeCell ref="X5:Z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81"/>
  <sheetViews>
    <sheetView showGridLines="0" workbookViewId="0" topLeftCell="Y53">
      <selection activeCell="AI65" sqref="AI1:BA65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14" width="7.58203125" style="1" customWidth="1"/>
    <col min="15" max="32" width="5.58203125" style="1" customWidth="1"/>
    <col min="33" max="33" width="8.75" style="1" customWidth="1"/>
    <col min="34" max="34" width="1.328125" style="1" customWidth="1"/>
    <col min="35" max="16384" width="8.75" style="1" customWidth="1"/>
  </cols>
  <sheetData>
    <row r="1" spans="1:32" ht="16.5" customHeight="1">
      <c r="A1" s="144" t="s">
        <v>183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69"/>
      <c r="P1" s="69"/>
      <c r="Q1" s="69"/>
      <c r="R1" s="69"/>
      <c r="S1" s="69"/>
      <c r="T1" s="69"/>
      <c r="U1" s="69"/>
      <c r="V1" s="70" t="s">
        <v>210</v>
      </c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69"/>
      <c r="Q2" s="69"/>
      <c r="R2" s="69"/>
      <c r="S2" s="69"/>
      <c r="T2" s="69"/>
      <c r="U2" s="69"/>
      <c r="V2" s="70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4" ht="16.5" customHeight="1">
      <c r="A3" s="70" t="s">
        <v>164</v>
      </c>
      <c r="C3" s="156"/>
      <c r="D3" s="156"/>
      <c r="E3" s="156"/>
      <c r="F3" s="71"/>
      <c r="G3" s="71"/>
      <c r="H3" s="71"/>
      <c r="I3" s="71"/>
      <c r="J3" s="71"/>
      <c r="K3" s="71"/>
      <c r="L3" s="71"/>
      <c r="M3" s="72"/>
      <c r="N3" s="71"/>
      <c r="O3" s="71" t="s">
        <v>137</v>
      </c>
      <c r="P3" s="71"/>
      <c r="Q3" s="71"/>
      <c r="R3" s="71"/>
      <c r="S3" s="71"/>
      <c r="T3" s="71"/>
      <c r="U3" s="71"/>
      <c r="V3" s="72"/>
      <c r="W3" s="71"/>
      <c r="X3" s="73"/>
      <c r="Y3" s="73"/>
      <c r="Z3" s="73"/>
      <c r="AA3" s="73"/>
      <c r="AB3" s="73"/>
      <c r="AC3" s="73"/>
      <c r="AD3" s="73"/>
      <c r="AE3" s="73"/>
      <c r="AF3" s="73"/>
      <c r="AG3" s="2"/>
      <c r="AH3" s="74" t="s">
        <v>0</v>
      </c>
    </row>
    <row r="4" spans="1:34" ht="16.5" customHeight="1">
      <c r="A4" s="75"/>
      <c r="B4" s="76" t="s">
        <v>88</v>
      </c>
      <c r="C4" s="133" t="s">
        <v>194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5"/>
      <c r="AD4" s="169" t="s">
        <v>83</v>
      </c>
      <c r="AE4" s="170"/>
      <c r="AF4" s="171"/>
      <c r="AG4" s="77" t="s">
        <v>240</v>
      </c>
      <c r="AH4" s="75"/>
    </row>
    <row r="5" spans="1:34" ht="16.5" customHeight="1">
      <c r="A5" s="2"/>
      <c r="B5" s="78"/>
      <c r="C5" s="133" t="s">
        <v>4</v>
      </c>
      <c r="D5" s="134"/>
      <c r="E5" s="135"/>
      <c r="F5" s="133" t="s">
        <v>67</v>
      </c>
      <c r="G5" s="134"/>
      <c r="H5" s="135"/>
      <c r="I5" s="133" t="s">
        <v>68</v>
      </c>
      <c r="J5" s="134"/>
      <c r="K5" s="135"/>
      <c r="L5" s="133" t="s">
        <v>5</v>
      </c>
      <c r="M5" s="134"/>
      <c r="N5" s="135"/>
      <c r="O5" s="133" t="s">
        <v>6</v>
      </c>
      <c r="P5" s="134"/>
      <c r="Q5" s="135"/>
      <c r="R5" s="133" t="s">
        <v>69</v>
      </c>
      <c r="S5" s="134"/>
      <c r="T5" s="135"/>
      <c r="U5" s="133" t="s">
        <v>70</v>
      </c>
      <c r="V5" s="134"/>
      <c r="W5" s="135"/>
      <c r="X5" s="133" t="s">
        <v>71</v>
      </c>
      <c r="Y5" s="134"/>
      <c r="Z5" s="135"/>
      <c r="AA5" s="133" t="s">
        <v>72</v>
      </c>
      <c r="AB5" s="134"/>
      <c r="AC5" s="135"/>
      <c r="AD5" s="172"/>
      <c r="AE5" s="173"/>
      <c r="AF5" s="174"/>
      <c r="AG5" s="81"/>
      <c r="AH5" s="2"/>
    </row>
    <row r="6" spans="1:34" ht="16.5" customHeight="1">
      <c r="A6" s="2"/>
      <c r="B6" s="82" t="s">
        <v>241</v>
      </c>
      <c r="C6" s="81"/>
      <c r="D6" s="81"/>
      <c r="E6" s="81"/>
      <c r="F6" s="81"/>
      <c r="G6" s="81"/>
      <c r="H6" s="81"/>
      <c r="I6" s="81"/>
      <c r="J6" s="81"/>
      <c r="K6" s="81"/>
      <c r="L6" s="175"/>
      <c r="M6" s="73"/>
      <c r="N6" s="175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5" t="s">
        <v>241</v>
      </c>
      <c r="AH6" s="2"/>
    </row>
    <row r="7" spans="1:34" ht="16.5" customHeight="1">
      <c r="A7" s="72"/>
      <c r="B7" s="86" t="s">
        <v>242</v>
      </c>
      <c r="C7" s="87" t="s">
        <v>4</v>
      </c>
      <c r="D7" s="87" t="s">
        <v>2</v>
      </c>
      <c r="E7" s="87" t="s">
        <v>3</v>
      </c>
      <c r="F7" s="87" t="s">
        <v>4</v>
      </c>
      <c r="G7" s="87" t="s">
        <v>2</v>
      </c>
      <c r="H7" s="87" t="s">
        <v>3</v>
      </c>
      <c r="I7" s="87" t="s">
        <v>4</v>
      </c>
      <c r="J7" s="87" t="s">
        <v>2</v>
      </c>
      <c r="K7" s="87" t="s">
        <v>3</v>
      </c>
      <c r="L7" s="88" t="s">
        <v>4</v>
      </c>
      <c r="M7" s="80" t="s">
        <v>2</v>
      </c>
      <c r="N7" s="88" t="s">
        <v>3</v>
      </c>
      <c r="O7" s="87" t="s">
        <v>4</v>
      </c>
      <c r="P7" s="87" t="s">
        <v>2</v>
      </c>
      <c r="Q7" s="87" t="s">
        <v>3</v>
      </c>
      <c r="R7" s="87" t="s">
        <v>4</v>
      </c>
      <c r="S7" s="87" t="s">
        <v>2</v>
      </c>
      <c r="T7" s="87" t="s">
        <v>3</v>
      </c>
      <c r="U7" s="87" t="s">
        <v>4</v>
      </c>
      <c r="V7" s="87" t="s">
        <v>2</v>
      </c>
      <c r="W7" s="87" t="s">
        <v>3</v>
      </c>
      <c r="X7" s="87" t="s">
        <v>4</v>
      </c>
      <c r="Y7" s="87" t="s">
        <v>2</v>
      </c>
      <c r="Z7" s="87" t="s">
        <v>3</v>
      </c>
      <c r="AA7" s="87" t="s">
        <v>4</v>
      </c>
      <c r="AB7" s="87" t="s">
        <v>2</v>
      </c>
      <c r="AC7" s="87" t="s">
        <v>3</v>
      </c>
      <c r="AD7" s="87" t="s">
        <v>4</v>
      </c>
      <c r="AE7" s="87" t="s">
        <v>2</v>
      </c>
      <c r="AF7" s="87" t="s">
        <v>3</v>
      </c>
      <c r="AG7" s="89"/>
      <c r="AH7" s="72"/>
    </row>
    <row r="8" spans="1:34" ht="16.5" customHeight="1">
      <c r="A8" s="2"/>
      <c r="B8" s="78"/>
      <c r="C8" s="81"/>
      <c r="D8" s="157"/>
      <c r="E8" s="157"/>
      <c r="F8" s="73"/>
      <c r="G8" s="157"/>
      <c r="H8" s="157"/>
      <c r="I8" s="73"/>
      <c r="J8" s="157"/>
      <c r="K8" s="157"/>
      <c r="L8" s="73"/>
      <c r="M8" s="157"/>
      <c r="N8" s="157"/>
      <c r="O8" s="73"/>
      <c r="P8" s="157"/>
      <c r="Q8" s="157"/>
      <c r="R8" s="73"/>
      <c r="S8" s="157"/>
      <c r="T8" s="157"/>
      <c r="U8" s="73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90"/>
      <c r="AH8" s="91"/>
    </row>
    <row r="9" spans="1:34" ht="16.5" customHeight="1">
      <c r="A9" s="3"/>
      <c r="B9" s="158" t="s">
        <v>243</v>
      </c>
      <c r="C9" s="159">
        <v>266</v>
      </c>
      <c r="D9" s="100">
        <v>214</v>
      </c>
      <c r="E9" s="100">
        <v>52</v>
      </c>
      <c r="F9" s="100">
        <v>5</v>
      </c>
      <c r="G9" s="100">
        <v>5</v>
      </c>
      <c r="H9" s="100">
        <v>0</v>
      </c>
      <c r="I9" s="100">
        <v>17</v>
      </c>
      <c r="J9" s="100">
        <v>17</v>
      </c>
      <c r="K9" s="100">
        <v>0</v>
      </c>
      <c r="L9" s="100">
        <v>223</v>
      </c>
      <c r="M9" s="100">
        <v>189</v>
      </c>
      <c r="N9" s="100">
        <v>34</v>
      </c>
      <c r="O9" s="100">
        <v>0</v>
      </c>
      <c r="P9" s="100">
        <v>0</v>
      </c>
      <c r="Q9" s="100">
        <v>0</v>
      </c>
      <c r="R9" s="100">
        <v>16</v>
      </c>
      <c r="S9" s="100">
        <v>0</v>
      </c>
      <c r="T9" s="100">
        <v>16</v>
      </c>
      <c r="U9" s="100">
        <v>0</v>
      </c>
      <c r="V9" s="100">
        <v>0</v>
      </c>
      <c r="W9" s="100">
        <v>0</v>
      </c>
      <c r="X9" s="176">
        <v>0</v>
      </c>
      <c r="Y9" s="176">
        <v>0</v>
      </c>
      <c r="Z9" s="176">
        <v>0</v>
      </c>
      <c r="AA9" s="100">
        <v>5</v>
      </c>
      <c r="AB9" s="100">
        <v>3</v>
      </c>
      <c r="AC9" s="100">
        <v>2</v>
      </c>
      <c r="AD9" s="100">
        <v>73</v>
      </c>
      <c r="AE9" s="100">
        <v>46</v>
      </c>
      <c r="AF9" s="100">
        <v>27</v>
      </c>
      <c r="AG9" s="49" t="s">
        <v>244</v>
      </c>
      <c r="AH9" s="20"/>
    </row>
    <row r="10" spans="1:34" s="94" customFormat="1" ht="16.5" customHeight="1">
      <c r="A10" s="160"/>
      <c r="B10" s="161" t="s">
        <v>245</v>
      </c>
      <c r="C10" s="177">
        <f>C13+C32+C35+C40+C42+C45+C49+C54+C57+C60+C62</f>
        <v>271</v>
      </c>
      <c r="D10" s="178">
        <f>D13+D32+D35+D40+D42+D45+D49+D54+D57+D60+D62</f>
        <v>219</v>
      </c>
      <c r="E10" s="178">
        <f aca="true" t="shared" si="0" ref="E10:AF10">E13+E32+E35+E40+E42+E45+E49+E54+E57+E60+E62</f>
        <v>52</v>
      </c>
      <c r="F10" s="178">
        <f t="shared" si="0"/>
        <v>5</v>
      </c>
      <c r="G10" s="178">
        <f t="shared" si="0"/>
        <v>5</v>
      </c>
      <c r="H10" s="178">
        <f t="shared" si="0"/>
        <v>0</v>
      </c>
      <c r="I10" s="178">
        <f t="shared" si="0"/>
        <v>17</v>
      </c>
      <c r="J10" s="178">
        <f t="shared" si="0"/>
        <v>17</v>
      </c>
      <c r="K10" s="178">
        <f t="shared" si="0"/>
        <v>0</v>
      </c>
      <c r="L10" s="178">
        <f t="shared" si="0"/>
        <v>229</v>
      </c>
      <c r="M10" s="178">
        <f t="shared" si="0"/>
        <v>194</v>
      </c>
      <c r="N10" s="178">
        <f t="shared" si="0"/>
        <v>35</v>
      </c>
      <c r="O10" s="178">
        <f t="shared" si="0"/>
        <v>0</v>
      </c>
      <c r="P10" s="178">
        <f t="shared" si="0"/>
        <v>0</v>
      </c>
      <c r="Q10" s="178">
        <f t="shared" si="0"/>
        <v>0</v>
      </c>
      <c r="R10" s="178">
        <f t="shared" si="0"/>
        <v>14</v>
      </c>
      <c r="S10" s="178">
        <f t="shared" si="0"/>
        <v>0</v>
      </c>
      <c r="T10" s="178">
        <f t="shared" si="0"/>
        <v>14</v>
      </c>
      <c r="U10" s="178">
        <f t="shared" si="0"/>
        <v>0</v>
      </c>
      <c r="V10" s="178">
        <f t="shared" si="0"/>
        <v>0</v>
      </c>
      <c r="W10" s="178">
        <f t="shared" si="0"/>
        <v>0</v>
      </c>
      <c r="X10" s="178">
        <f t="shared" si="0"/>
        <v>0</v>
      </c>
      <c r="Y10" s="178">
        <f t="shared" si="0"/>
        <v>0</v>
      </c>
      <c r="Z10" s="178">
        <f t="shared" si="0"/>
        <v>0</v>
      </c>
      <c r="AA10" s="178">
        <f t="shared" si="0"/>
        <v>6</v>
      </c>
      <c r="AB10" s="178">
        <f t="shared" si="0"/>
        <v>3</v>
      </c>
      <c r="AC10" s="178">
        <f t="shared" si="0"/>
        <v>3</v>
      </c>
      <c r="AD10" s="178">
        <f t="shared" si="0"/>
        <v>79</v>
      </c>
      <c r="AE10" s="178">
        <f t="shared" si="0"/>
        <v>42</v>
      </c>
      <c r="AF10" s="178">
        <f t="shared" si="0"/>
        <v>37</v>
      </c>
      <c r="AG10" s="41" t="s">
        <v>246</v>
      </c>
      <c r="AH10" s="42"/>
    </row>
    <row r="11" spans="1:34" ht="16.5" customHeight="1">
      <c r="A11" s="2"/>
      <c r="B11" s="78"/>
      <c r="C11" s="95" t="str">
        <f aca="true" t="shared" si="1" ref="C11:AF11">IF(C10=SUM(C67),"","no")</f>
        <v>no</v>
      </c>
      <c r="D11" s="96" t="str">
        <f t="shared" si="1"/>
        <v>no</v>
      </c>
      <c r="E11" s="96" t="str">
        <f t="shared" si="1"/>
        <v>no</v>
      </c>
      <c r="F11" s="96" t="str">
        <f t="shared" si="1"/>
        <v>no</v>
      </c>
      <c r="G11" s="96" t="str">
        <f t="shared" si="1"/>
        <v>no</v>
      </c>
      <c r="H11" s="96">
        <f t="shared" si="1"/>
      </c>
      <c r="I11" s="96" t="str">
        <f t="shared" si="1"/>
        <v>no</v>
      </c>
      <c r="J11" s="96" t="str">
        <f t="shared" si="1"/>
        <v>no</v>
      </c>
      <c r="K11" s="96">
        <f t="shared" si="1"/>
      </c>
      <c r="L11" s="96" t="str">
        <f t="shared" si="1"/>
        <v>no</v>
      </c>
      <c r="M11" s="96" t="str">
        <f t="shared" si="1"/>
        <v>no</v>
      </c>
      <c r="N11" s="96" t="str">
        <f t="shared" si="1"/>
        <v>no</v>
      </c>
      <c r="O11" s="96">
        <f t="shared" si="1"/>
      </c>
      <c r="P11" s="96">
        <f t="shared" si="1"/>
      </c>
      <c r="Q11" s="96">
        <f t="shared" si="1"/>
      </c>
      <c r="R11" s="96" t="str">
        <f t="shared" si="1"/>
        <v>no</v>
      </c>
      <c r="S11" s="96">
        <f t="shared" si="1"/>
      </c>
      <c r="T11" s="96" t="str">
        <f t="shared" si="1"/>
        <v>no</v>
      </c>
      <c r="U11" s="96">
        <f t="shared" si="1"/>
      </c>
      <c r="V11" s="96">
        <f t="shared" si="1"/>
      </c>
      <c r="W11" s="96">
        <f t="shared" si="1"/>
      </c>
      <c r="X11" s="96">
        <f t="shared" si="1"/>
      </c>
      <c r="Y11" s="96">
        <f t="shared" si="1"/>
      </c>
      <c r="Z11" s="96">
        <f t="shared" si="1"/>
      </c>
      <c r="AA11" s="96" t="str">
        <f t="shared" si="1"/>
        <v>no</v>
      </c>
      <c r="AB11" s="96" t="str">
        <f t="shared" si="1"/>
        <v>no</v>
      </c>
      <c r="AC11" s="96" t="str">
        <f t="shared" si="1"/>
        <v>no</v>
      </c>
      <c r="AD11" s="96" t="str">
        <f t="shared" si="1"/>
        <v>no</v>
      </c>
      <c r="AE11" s="96" t="str">
        <f t="shared" si="1"/>
        <v>no</v>
      </c>
      <c r="AF11" s="96" t="str">
        <f t="shared" si="1"/>
        <v>no</v>
      </c>
      <c r="AG11" s="50"/>
      <c r="AH11" s="20"/>
    </row>
    <row r="12" spans="1:34" ht="16.5" customHeight="1">
      <c r="A12" s="2"/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50"/>
      <c r="AH12" s="20"/>
    </row>
    <row r="13" spans="1:34" s="105" customFormat="1" ht="16.5" customHeight="1">
      <c r="A13" s="65" t="s">
        <v>247</v>
      </c>
      <c r="B13" s="46"/>
      <c r="C13" s="103">
        <f aca="true" t="shared" si="2" ref="C13:C64">SUM(D13:E13)</f>
        <v>251</v>
      </c>
      <c r="D13" s="104">
        <f>SUM(D15:D31)</f>
        <v>203</v>
      </c>
      <c r="E13" s="104">
        <f>SUM(E15:E31)</f>
        <v>48</v>
      </c>
      <c r="F13" s="104">
        <f aca="true" t="shared" si="3" ref="F13:F64">SUM(G13:H13)</f>
        <v>5</v>
      </c>
      <c r="G13" s="104">
        <f>SUM(G15:G31)</f>
        <v>5</v>
      </c>
      <c r="H13" s="104">
        <f>SUM(H15:H31)</f>
        <v>0</v>
      </c>
      <c r="I13" s="104">
        <f aca="true" t="shared" si="4" ref="I13:I64">SUM(J13:K13)</f>
        <v>15</v>
      </c>
      <c r="J13" s="104">
        <f>SUM(J15:J31)</f>
        <v>15</v>
      </c>
      <c r="K13" s="104">
        <f>SUM(K15:K31)</f>
        <v>0</v>
      </c>
      <c r="L13" s="104">
        <f aca="true" t="shared" si="5" ref="L13:L64">SUM(M13:N13)</f>
        <v>213</v>
      </c>
      <c r="M13" s="104">
        <f>SUM(M15:M31)</f>
        <v>180</v>
      </c>
      <c r="N13" s="104">
        <f>SUM(N15:N31)</f>
        <v>33</v>
      </c>
      <c r="O13" s="104">
        <f aca="true" t="shared" si="6" ref="O13:O64">SUM(P13:Q13)</f>
        <v>0</v>
      </c>
      <c r="P13" s="104">
        <f>SUM(P15:P31)</f>
        <v>0</v>
      </c>
      <c r="Q13" s="104">
        <f>SUM(Q15:Q31)</f>
        <v>0</v>
      </c>
      <c r="R13" s="104">
        <f aca="true" t="shared" si="7" ref="R13:R64">SUM(S13:T13)</f>
        <v>12</v>
      </c>
      <c r="S13" s="104">
        <f>SUM(S15:S31)</f>
        <v>0</v>
      </c>
      <c r="T13" s="104">
        <f>SUM(T15:T31)</f>
        <v>12</v>
      </c>
      <c r="U13" s="104">
        <f aca="true" t="shared" si="8" ref="U13:U64">SUM(V13:W13)</f>
        <v>0</v>
      </c>
      <c r="V13" s="104">
        <f>SUM(V15:V31)</f>
        <v>0</v>
      </c>
      <c r="W13" s="104">
        <f>SUM(W15:W31)</f>
        <v>0</v>
      </c>
      <c r="X13" s="104">
        <f aca="true" t="shared" si="9" ref="X13:X64">SUM(Y13:Z13)</f>
        <v>0</v>
      </c>
      <c r="Y13" s="104">
        <f>SUM(Y15:Y31)</f>
        <v>0</v>
      </c>
      <c r="Z13" s="104">
        <f>SUM(Z15:Z31)</f>
        <v>0</v>
      </c>
      <c r="AA13" s="104">
        <f aca="true" t="shared" si="10" ref="AA13:AA64">SUM(AB13:AC13)</f>
        <v>6</v>
      </c>
      <c r="AB13" s="104">
        <f>SUM(AB15:AB31)</f>
        <v>3</v>
      </c>
      <c r="AC13" s="104">
        <f>SUM(AC15:AC31)</f>
        <v>3</v>
      </c>
      <c r="AD13" s="104">
        <f>SUM(AD15:AD31)</f>
        <v>73</v>
      </c>
      <c r="AE13" s="104">
        <f>SUM(AE15:AE31)</f>
        <v>39</v>
      </c>
      <c r="AF13" s="104">
        <f>SUM(AF15:AF31)</f>
        <v>34</v>
      </c>
      <c r="AG13" s="119" t="s">
        <v>247</v>
      </c>
      <c r="AH13" s="120"/>
    </row>
    <row r="14" spans="1:34" s="105" customFormat="1" ht="16.5" customHeight="1">
      <c r="A14" s="55"/>
      <c r="B14" s="106" t="s">
        <v>248</v>
      </c>
      <c r="C14" s="103">
        <f t="shared" si="2"/>
        <v>88</v>
      </c>
      <c r="D14" s="104">
        <f>SUM(D15:D19)</f>
        <v>80</v>
      </c>
      <c r="E14" s="104">
        <f>SUM(E15:E19)</f>
        <v>8</v>
      </c>
      <c r="F14" s="104">
        <f t="shared" si="3"/>
        <v>3</v>
      </c>
      <c r="G14" s="104">
        <f>SUM(G15:G19)</f>
        <v>3</v>
      </c>
      <c r="H14" s="104">
        <f>SUM(H15:H19)</f>
        <v>0</v>
      </c>
      <c r="I14" s="104">
        <f t="shared" si="4"/>
        <v>3</v>
      </c>
      <c r="J14" s="104">
        <f>SUM(J15:J19)</f>
        <v>3</v>
      </c>
      <c r="K14" s="104">
        <f>SUM(K15:K19)</f>
        <v>0</v>
      </c>
      <c r="L14" s="104">
        <f t="shared" si="5"/>
        <v>78</v>
      </c>
      <c r="M14" s="104">
        <f>SUM(M15:M19)</f>
        <v>73</v>
      </c>
      <c r="N14" s="104">
        <f>SUM(N15:N19)</f>
        <v>5</v>
      </c>
      <c r="O14" s="104">
        <f t="shared" si="6"/>
        <v>0</v>
      </c>
      <c r="P14" s="104">
        <f>SUM(P15:P19)</f>
        <v>0</v>
      </c>
      <c r="Q14" s="104">
        <f>SUM(Q15:Q19)</f>
        <v>0</v>
      </c>
      <c r="R14" s="104">
        <f t="shared" si="7"/>
        <v>3</v>
      </c>
      <c r="S14" s="104">
        <f>SUM(S15:S19)</f>
        <v>0</v>
      </c>
      <c r="T14" s="104">
        <f>SUM(T15:T19)</f>
        <v>3</v>
      </c>
      <c r="U14" s="104">
        <f t="shared" si="8"/>
        <v>0</v>
      </c>
      <c r="V14" s="104">
        <f>SUM(V15:V19)</f>
        <v>0</v>
      </c>
      <c r="W14" s="104">
        <f>SUM(W15:W19)</f>
        <v>0</v>
      </c>
      <c r="X14" s="104">
        <f t="shared" si="9"/>
        <v>0</v>
      </c>
      <c r="Y14" s="104">
        <f>SUM(Y15:Y19)</f>
        <v>0</v>
      </c>
      <c r="Z14" s="104">
        <f>SUM(Z15:Z19)</f>
        <v>0</v>
      </c>
      <c r="AA14" s="104">
        <f t="shared" si="10"/>
        <v>1</v>
      </c>
      <c r="AB14" s="104">
        <f>SUM(AB15:AB19)</f>
        <v>1</v>
      </c>
      <c r="AC14" s="104">
        <f>SUM(AC15:AC19)</f>
        <v>0</v>
      </c>
      <c r="AD14" s="104">
        <f>SUM(AD15:AD19)</f>
        <v>23</v>
      </c>
      <c r="AE14" s="104">
        <f>SUM(AE15:AE19)</f>
        <v>16</v>
      </c>
      <c r="AF14" s="104">
        <f>SUM(AF15:AF19)</f>
        <v>7</v>
      </c>
      <c r="AG14" s="54" t="s">
        <v>248</v>
      </c>
      <c r="AH14" s="55"/>
    </row>
    <row r="15" spans="1:34" ht="16.5" customHeight="1">
      <c r="A15" s="61"/>
      <c r="B15" s="107" t="s">
        <v>19</v>
      </c>
      <c r="C15" s="108">
        <f t="shared" si="2"/>
        <v>23</v>
      </c>
      <c r="D15" s="99">
        <f aca="true" t="shared" si="11" ref="D15:E30">G15+J15+M15+P15+S15+V15+Y15+AB15</f>
        <v>22</v>
      </c>
      <c r="E15" s="99">
        <f t="shared" si="11"/>
        <v>1</v>
      </c>
      <c r="F15" s="109">
        <f t="shared" si="3"/>
        <v>1</v>
      </c>
      <c r="G15" s="100">
        <v>1</v>
      </c>
      <c r="H15" s="100">
        <v>0</v>
      </c>
      <c r="I15" s="109">
        <f t="shared" si="4"/>
        <v>1</v>
      </c>
      <c r="J15" s="100">
        <v>1</v>
      </c>
      <c r="K15" s="100">
        <v>0</v>
      </c>
      <c r="L15" s="109">
        <f t="shared" si="5"/>
        <v>20</v>
      </c>
      <c r="M15" s="100">
        <v>20</v>
      </c>
      <c r="N15" s="100">
        <v>0</v>
      </c>
      <c r="O15" s="109">
        <f t="shared" si="6"/>
        <v>0</v>
      </c>
      <c r="P15" s="100">
        <v>0</v>
      </c>
      <c r="Q15" s="100">
        <v>0</v>
      </c>
      <c r="R15" s="109">
        <f t="shared" si="7"/>
        <v>1</v>
      </c>
      <c r="S15" s="100">
        <v>0</v>
      </c>
      <c r="T15" s="100">
        <v>1</v>
      </c>
      <c r="U15" s="109">
        <f t="shared" si="8"/>
        <v>0</v>
      </c>
      <c r="V15" s="100">
        <v>0</v>
      </c>
      <c r="W15" s="100">
        <v>0</v>
      </c>
      <c r="X15" s="109">
        <f t="shared" si="9"/>
        <v>0</v>
      </c>
      <c r="Y15" s="100">
        <v>0</v>
      </c>
      <c r="Z15" s="100">
        <v>0</v>
      </c>
      <c r="AA15" s="109">
        <f t="shared" si="10"/>
        <v>0</v>
      </c>
      <c r="AB15" s="100">
        <v>0</v>
      </c>
      <c r="AC15" s="100">
        <v>0</v>
      </c>
      <c r="AD15" s="100">
        <f aca="true" t="shared" si="12" ref="AD15:AD64">SUM(AE15:AF15)</f>
        <v>4</v>
      </c>
      <c r="AE15" s="100">
        <v>3</v>
      </c>
      <c r="AF15" s="100">
        <v>1</v>
      </c>
      <c r="AG15" s="32" t="s">
        <v>19</v>
      </c>
      <c r="AH15" s="20"/>
    </row>
    <row r="16" spans="1:34" ht="16.5" customHeight="1">
      <c r="A16" s="61"/>
      <c r="B16" s="107" t="s">
        <v>20</v>
      </c>
      <c r="C16" s="108">
        <f t="shared" si="2"/>
        <v>65</v>
      </c>
      <c r="D16" s="99">
        <f t="shared" si="11"/>
        <v>58</v>
      </c>
      <c r="E16" s="99">
        <f t="shared" si="11"/>
        <v>7</v>
      </c>
      <c r="F16" s="109">
        <f t="shared" si="3"/>
        <v>2</v>
      </c>
      <c r="G16" s="100">
        <v>2</v>
      </c>
      <c r="H16" s="100">
        <v>0</v>
      </c>
      <c r="I16" s="109">
        <f t="shared" si="4"/>
        <v>2</v>
      </c>
      <c r="J16" s="100">
        <v>2</v>
      </c>
      <c r="K16" s="100">
        <v>0</v>
      </c>
      <c r="L16" s="109">
        <f t="shared" si="5"/>
        <v>58</v>
      </c>
      <c r="M16" s="100">
        <v>53</v>
      </c>
      <c r="N16" s="100">
        <v>5</v>
      </c>
      <c r="O16" s="109">
        <f t="shared" si="6"/>
        <v>0</v>
      </c>
      <c r="P16" s="100">
        <v>0</v>
      </c>
      <c r="Q16" s="100">
        <v>0</v>
      </c>
      <c r="R16" s="109">
        <f t="shared" si="7"/>
        <v>2</v>
      </c>
      <c r="S16" s="100">
        <v>0</v>
      </c>
      <c r="T16" s="100">
        <v>2</v>
      </c>
      <c r="U16" s="109">
        <f t="shared" si="8"/>
        <v>0</v>
      </c>
      <c r="V16" s="100">
        <v>0</v>
      </c>
      <c r="W16" s="100">
        <v>0</v>
      </c>
      <c r="X16" s="109">
        <f t="shared" si="9"/>
        <v>0</v>
      </c>
      <c r="Y16" s="100">
        <v>0</v>
      </c>
      <c r="Z16" s="100">
        <v>0</v>
      </c>
      <c r="AA16" s="109">
        <f t="shared" si="10"/>
        <v>1</v>
      </c>
      <c r="AB16" s="100">
        <v>1</v>
      </c>
      <c r="AC16" s="100">
        <v>0</v>
      </c>
      <c r="AD16" s="100">
        <f t="shared" si="12"/>
        <v>19</v>
      </c>
      <c r="AE16" s="100">
        <v>13</v>
      </c>
      <c r="AF16" s="100">
        <v>6</v>
      </c>
      <c r="AG16" s="32" t="s">
        <v>20</v>
      </c>
      <c r="AH16" s="20"/>
    </row>
    <row r="17" spans="1:34" ht="16.5" customHeight="1">
      <c r="A17" s="61"/>
      <c r="B17" s="107" t="s">
        <v>21</v>
      </c>
      <c r="C17" s="108">
        <f t="shared" si="2"/>
        <v>0</v>
      </c>
      <c r="D17" s="99">
        <f t="shared" si="11"/>
        <v>0</v>
      </c>
      <c r="E17" s="99">
        <f t="shared" si="11"/>
        <v>0</v>
      </c>
      <c r="F17" s="109">
        <f t="shared" si="3"/>
        <v>0</v>
      </c>
      <c r="G17" s="100">
        <v>0</v>
      </c>
      <c r="H17" s="100">
        <v>0</v>
      </c>
      <c r="I17" s="109">
        <f t="shared" si="4"/>
        <v>0</v>
      </c>
      <c r="J17" s="100">
        <v>0</v>
      </c>
      <c r="K17" s="100">
        <v>0</v>
      </c>
      <c r="L17" s="109">
        <f t="shared" si="5"/>
        <v>0</v>
      </c>
      <c r="M17" s="100">
        <v>0</v>
      </c>
      <c r="N17" s="100">
        <v>0</v>
      </c>
      <c r="O17" s="109">
        <f t="shared" si="6"/>
        <v>0</v>
      </c>
      <c r="P17" s="100">
        <v>0</v>
      </c>
      <c r="Q17" s="100">
        <v>0</v>
      </c>
      <c r="R17" s="109">
        <f t="shared" si="7"/>
        <v>0</v>
      </c>
      <c r="S17" s="100">
        <v>0</v>
      </c>
      <c r="T17" s="100">
        <v>0</v>
      </c>
      <c r="U17" s="109">
        <f t="shared" si="8"/>
        <v>0</v>
      </c>
      <c r="V17" s="100">
        <v>0</v>
      </c>
      <c r="W17" s="100">
        <v>0</v>
      </c>
      <c r="X17" s="109">
        <f t="shared" si="9"/>
        <v>0</v>
      </c>
      <c r="Y17" s="100">
        <v>0</v>
      </c>
      <c r="Z17" s="100">
        <v>0</v>
      </c>
      <c r="AA17" s="109">
        <f t="shared" si="10"/>
        <v>0</v>
      </c>
      <c r="AB17" s="100">
        <v>0</v>
      </c>
      <c r="AC17" s="100">
        <v>0</v>
      </c>
      <c r="AD17" s="100">
        <f t="shared" si="12"/>
        <v>0</v>
      </c>
      <c r="AE17" s="100">
        <v>0</v>
      </c>
      <c r="AF17" s="100">
        <v>0</v>
      </c>
      <c r="AG17" s="32" t="s">
        <v>21</v>
      </c>
      <c r="AH17" s="20"/>
    </row>
    <row r="18" spans="1:34" ht="16.5" customHeight="1">
      <c r="A18" s="61"/>
      <c r="B18" s="107" t="s">
        <v>22</v>
      </c>
      <c r="C18" s="108">
        <f t="shared" si="2"/>
        <v>0</v>
      </c>
      <c r="D18" s="99">
        <f t="shared" si="11"/>
        <v>0</v>
      </c>
      <c r="E18" s="99">
        <f t="shared" si="11"/>
        <v>0</v>
      </c>
      <c r="F18" s="109">
        <f t="shared" si="3"/>
        <v>0</v>
      </c>
      <c r="G18" s="100">
        <v>0</v>
      </c>
      <c r="H18" s="100">
        <v>0</v>
      </c>
      <c r="I18" s="109">
        <f t="shared" si="4"/>
        <v>0</v>
      </c>
      <c r="J18" s="100">
        <v>0</v>
      </c>
      <c r="K18" s="100">
        <v>0</v>
      </c>
      <c r="L18" s="109">
        <f t="shared" si="5"/>
        <v>0</v>
      </c>
      <c r="M18" s="100">
        <v>0</v>
      </c>
      <c r="N18" s="100">
        <v>0</v>
      </c>
      <c r="O18" s="109">
        <f t="shared" si="6"/>
        <v>0</v>
      </c>
      <c r="P18" s="100">
        <v>0</v>
      </c>
      <c r="Q18" s="100">
        <v>0</v>
      </c>
      <c r="R18" s="109">
        <f t="shared" si="7"/>
        <v>0</v>
      </c>
      <c r="S18" s="100">
        <v>0</v>
      </c>
      <c r="T18" s="100">
        <v>0</v>
      </c>
      <c r="U18" s="109">
        <f t="shared" si="8"/>
        <v>0</v>
      </c>
      <c r="V18" s="100">
        <v>0</v>
      </c>
      <c r="W18" s="100">
        <v>0</v>
      </c>
      <c r="X18" s="109">
        <f t="shared" si="9"/>
        <v>0</v>
      </c>
      <c r="Y18" s="100">
        <v>0</v>
      </c>
      <c r="Z18" s="100">
        <v>0</v>
      </c>
      <c r="AA18" s="109">
        <f t="shared" si="10"/>
        <v>0</v>
      </c>
      <c r="AB18" s="100">
        <v>0</v>
      </c>
      <c r="AC18" s="100">
        <v>0</v>
      </c>
      <c r="AD18" s="100">
        <f t="shared" si="12"/>
        <v>0</v>
      </c>
      <c r="AE18" s="100">
        <v>0</v>
      </c>
      <c r="AF18" s="100">
        <v>0</v>
      </c>
      <c r="AG18" s="32" t="s">
        <v>22</v>
      </c>
      <c r="AH18" s="20"/>
    </row>
    <row r="19" spans="1:34" ht="16.5" customHeight="1">
      <c r="A19" s="61"/>
      <c r="B19" s="107" t="s">
        <v>23</v>
      </c>
      <c r="C19" s="108">
        <f t="shared" si="2"/>
        <v>0</v>
      </c>
      <c r="D19" s="99">
        <f t="shared" si="11"/>
        <v>0</v>
      </c>
      <c r="E19" s="99">
        <f t="shared" si="11"/>
        <v>0</v>
      </c>
      <c r="F19" s="109">
        <f t="shared" si="3"/>
        <v>0</v>
      </c>
      <c r="G19" s="100">
        <v>0</v>
      </c>
      <c r="H19" s="100">
        <v>0</v>
      </c>
      <c r="I19" s="109">
        <f t="shared" si="4"/>
        <v>0</v>
      </c>
      <c r="J19" s="100">
        <v>0</v>
      </c>
      <c r="K19" s="100">
        <v>0</v>
      </c>
      <c r="L19" s="109">
        <f t="shared" si="5"/>
        <v>0</v>
      </c>
      <c r="M19" s="100">
        <v>0</v>
      </c>
      <c r="N19" s="100">
        <v>0</v>
      </c>
      <c r="O19" s="109">
        <f t="shared" si="6"/>
        <v>0</v>
      </c>
      <c r="P19" s="100">
        <v>0</v>
      </c>
      <c r="Q19" s="100">
        <v>0</v>
      </c>
      <c r="R19" s="109">
        <f t="shared" si="7"/>
        <v>0</v>
      </c>
      <c r="S19" s="100">
        <v>0</v>
      </c>
      <c r="T19" s="100">
        <v>0</v>
      </c>
      <c r="U19" s="109">
        <f t="shared" si="8"/>
        <v>0</v>
      </c>
      <c r="V19" s="100">
        <v>0</v>
      </c>
      <c r="W19" s="100">
        <v>0</v>
      </c>
      <c r="X19" s="109">
        <f t="shared" si="9"/>
        <v>0</v>
      </c>
      <c r="Y19" s="100">
        <v>0</v>
      </c>
      <c r="Z19" s="100">
        <v>0</v>
      </c>
      <c r="AA19" s="109">
        <f t="shared" si="10"/>
        <v>0</v>
      </c>
      <c r="AB19" s="100">
        <v>0</v>
      </c>
      <c r="AC19" s="100">
        <v>0</v>
      </c>
      <c r="AD19" s="100">
        <f t="shared" si="12"/>
        <v>0</v>
      </c>
      <c r="AE19" s="100">
        <v>0</v>
      </c>
      <c r="AF19" s="100">
        <v>0</v>
      </c>
      <c r="AG19" s="32" t="s">
        <v>23</v>
      </c>
      <c r="AH19" s="20"/>
    </row>
    <row r="20" spans="1:34" ht="16.5" customHeight="1">
      <c r="A20" s="61"/>
      <c r="B20" s="63" t="s">
        <v>24</v>
      </c>
      <c r="C20" s="108">
        <f t="shared" si="2"/>
        <v>23</v>
      </c>
      <c r="D20" s="99">
        <f t="shared" si="11"/>
        <v>18</v>
      </c>
      <c r="E20" s="99">
        <f t="shared" si="11"/>
        <v>5</v>
      </c>
      <c r="F20" s="109">
        <f t="shared" si="3"/>
        <v>0</v>
      </c>
      <c r="G20" s="100">
        <v>0</v>
      </c>
      <c r="H20" s="100">
        <v>0</v>
      </c>
      <c r="I20" s="109">
        <f t="shared" si="4"/>
        <v>3</v>
      </c>
      <c r="J20" s="100">
        <v>3</v>
      </c>
      <c r="K20" s="100">
        <v>0</v>
      </c>
      <c r="L20" s="109">
        <f t="shared" si="5"/>
        <v>17</v>
      </c>
      <c r="M20" s="100">
        <v>14</v>
      </c>
      <c r="N20" s="100">
        <v>3</v>
      </c>
      <c r="O20" s="109">
        <f t="shared" si="6"/>
        <v>0</v>
      </c>
      <c r="P20" s="100">
        <v>0</v>
      </c>
      <c r="Q20" s="100">
        <v>0</v>
      </c>
      <c r="R20" s="109">
        <f t="shared" si="7"/>
        <v>1</v>
      </c>
      <c r="S20" s="100">
        <v>0</v>
      </c>
      <c r="T20" s="100">
        <v>1</v>
      </c>
      <c r="U20" s="109">
        <f t="shared" si="8"/>
        <v>0</v>
      </c>
      <c r="V20" s="100">
        <v>0</v>
      </c>
      <c r="W20" s="100">
        <v>0</v>
      </c>
      <c r="X20" s="109">
        <f t="shared" si="9"/>
        <v>0</v>
      </c>
      <c r="Y20" s="100">
        <v>0</v>
      </c>
      <c r="Z20" s="100">
        <v>0</v>
      </c>
      <c r="AA20" s="109">
        <f t="shared" si="10"/>
        <v>2</v>
      </c>
      <c r="AB20" s="100">
        <v>1</v>
      </c>
      <c r="AC20" s="100">
        <v>1</v>
      </c>
      <c r="AD20" s="100">
        <f t="shared" si="12"/>
        <v>11</v>
      </c>
      <c r="AE20" s="100">
        <v>4</v>
      </c>
      <c r="AF20" s="100">
        <v>7</v>
      </c>
      <c r="AG20" s="59" t="s">
        <v>24</v>
      </c>
      <c r="AH20" s="20"/>
    </row>
    <row r="21" spans="1:34" ht="16.5" customHeight="1">
      <c r="A21" s="61"/>
      <c r="B21" s="63" t="s">
        <v>165</v>
      </c>
      <c r="C21" s="108">
        <f t="shared" si="2"/>
        <v>0</v>
      </c>
      <c r="D21" s="99">
        <f t="shared" si="11"/>
        <v>0</v>
      </c>
      <c r="E21" s="99">
        <f t="shared" si="11"/>
        <v>0</v>
      </c>
      <c r="F21" s="109">
        <f t="shared" si="3"/>
        <v>0</v>
      </c>
      <c r="G21" s="100">
        <v>0</v>
      </c>
      <c r="H21" s="100">
        <v>0</v>
      </c>
      <c r="I21" s="109">
        <f t="shared" si="4"/>
        <v>0</v>
      </c>
      <c r="J21" s="100">
        <v>0</v>
      </c>
      <c r="K21" s="100">
        <v>0</v>
      </c>
      <c r="L21" s="109">
        <f t="shared" si="5"/>
        <v>0</v>
      </c>
      <c r="M21" s="100">
        <v>0</v>
      </c>
      <c r="N21" s="100">
        <v>0</v>
      </c>
      <c r="O21" s="109">
        <f t="shared" si="6"/>
        <v>0</v>
      </c>
      <c r="P21" s="100">
        <v>0</v>
      </c>
      <c r="Q21" s="100">
        <v>0</v>
      </c>
      <c r="R21" s="109">
        <f t="shared" si="7"/>
        <v>0</v>
      </c>
      <c r="S21" s="100">
        <v>0</v>
      </c>
      <c r="T21" s="100">
        <v>0</v>
      </c>
      <c r="U21" s="109">
        <f t="shared" si="8"/>
        <v>0</v>
      </c>
      <c r="V21" s="100">
        <v>0</v>
      </c>
      <c r="W21" s="100">
        <v>0</v>
      </c>
      <c r="X21" s="109">
        <f t="shared" si="9"/>
        <v>0</v>
      </c>
      <c r="Y21" s="100">
        <v>0</v>
      </c>
      <c r="Z21" s="100">
        <v>0</v>
      </c>
      <c r="AA21" s="109">
        <f t="shared" si="10"/>
        <v>0</v>
      </c>
      <c r="AB21" s="100">
        <v>0</v>
      </c>
      <c r="AC21" s="100">
        <v>0</v>
      </c>
      <c r="AD21" s="100">
        <f t="shared" si="12"/>
        <v>0</v>
      </c>
      <c r="AE21" s="100">
        <v>0</v>
      </c>
      <c r="AF21" s="100">
        <v>0</v>
      </c>
      <c r="AG21" s="59" t="s">
        <v>165</v>
      </c>
      <c r="AH21" s="20"/>
    </row>
    <row r="22" spans="1:34" ht="16.5" customHeight="1">
      <c r="A22" s="61"/>
      <c r="B22" s="63" t="s">
        <v>25</v>
      </c>
      <c r="C22" s="108">
        <f t="shared" si="2"/>
        <v>10</v>
      </c>
      <c r="D22" s="99">
        <f t="shared" si="11"/>
        <v>7</v>
      </c>
      <c r="E22" s="99">
        <f t="shared" si="11"/>
        <v>3</v>
      </c>
      <c r="F22" s="109">
        <f t="shared" si="3"/>
        <v>0</v>
      </c>
      <c r="G22" s="100">
        <v>0</v>
      </c>
      <c r="H22" s="100">
        <v>0</v>
      </c>
      <c r="I22" s="109">
        <f t="shared" si="4"/>
        <v>1</v>
      </c>
      <c r="J22" s="100">
        <v>1</v>
      </c>
      <c r="K22" s="100">
        <v>0</v>
      </c>
      <c r="L22" s="109">
        <f t="shared" si="5"/>
        <v>8</v>
      </c>
      <c r="M22" s="100">
        <v>6</v>
      </c>
      <c r="N22" s="100">
        <v>2</v>
      </c>
      <c r="O22" s="109">
        <f t="shared" si="6"/>
        <v>0</v>
      </c>
      <c r="P22" s="100">
        <v>0</v>
      </c>
      <c r="Q22" s="100">
        <v>0</v>
      </c>
      <c r="R22" s="109">
        <f t="shared" si="7"/>
        <v>1</v>
      </c>
      <c r="S22" s="100">
        <v>0</v>
      </c>
      <c r="T22" s="100">
        <v>1</v>
      </c>
      <c r="U22" s="109">
        <f t="shared" si="8"/>
        <v>0</v>
      </c>
      <c r="V22" s="100">
        <v>0</v>
      </c>
      <c r="W22" s="100">
        <v>0</v>
      </c>
      <c r="X22" s="109">
        <f t="shared" si="9"/>
        <v>0</v>
      </c>
      <c r="Y22" s="100">
        <v>0</v>
      </c>
      <c r="Z22" s="100">
        <v>0</v>
      </c>
      <c r="AA22" s="109">
        <f t="shared" si="10"/>
        <v>0</v>
      </c>
      <c r="AB22" s="100">
        <v>0</v>
      </c>
      <c r="AC22" s="100">
        <v>0</v>
      </c>
      <c r="AD22" s="100">
        <f t="shared" si="12"/>
        <v>3</v>
      </c>
      <c r="AE22" s="100">
        <v>1</v>
      </c>
      <c r="AF22" s="100">
        <v>2</v>
      </c>
      <c r="AG22" s="59" t="s">
        <v>25</v>
      </c>
      <c r="AH22" s="20"/>
    </row>
    <row r="23" spans="1:34" ht="16.5" customHeight="1">
      <c r="A23" s="61"/>
      <c r="B23" s="63" t="s">
        <v>26</v>
      </c>
      <c r="C23" s="108">
        <f t="shared" si="2"/>
        <v>13</v>
      </c>
      <c r="D23" s="99">
        <f t="shared" si="11"/>
        <v>9</v>
      </c>
      <c r="E23" s="99">
        <f t="shared" si="11"/>
        <v>4</v>
      </c>
      <c r="F23" s="109">
        <f t="shared" si="3"/>
        <v>0</v>
      </c>
      <c r="G23" s="100">
        <v>0</v>
      </c>
      <c r="H23" s="100">
        <v>0</v>
      </c>
      <c r="I23" s="109">
        <f t="shared" si="4"/>
        <v>1</v>
      </c>
      <c r="J23" s="100">
        <v>1</v>
      </c>
      <c r="K23" s="100">
        <v>0</v>
      </c>
      <c r="L23" s="109">
        <f t="shared" si="5"/>
        <v>10</v>
      </c>
      <c r="M23" s="100">
        <v>7</v>
      </c>
      <c r="N23" s="100">
        <v>3</v>
      </c>
      <c r="O23" s="109">
        <f t="shared" si="6"/>
        <v>0</v>
      </c>
      <c r="P23" s="100">
        <v>0</v>
      </c>
      <c r="Q23" s="100">
        <v>0</v>
      </c>
      <c r="R23" s="109">
        <f t="shared" si="7"/>
        <v>1</v>
      </c>
      <c r="S23" s="100">
        <v>0</v>
      </c>
      <c r="T23" s="100">
        <v>1</v>
      </c>
      <c r="U23" s="109">
        <f t="shared" si="8"/>
        <v>0</v>
      </c>
      <c r="V23" s="100">
        <v>0</v>
      </c>
      <c r="W23" s="100">
        <v>0</v>
      </c>
      <c r="X23" s="109">
        <f t="shared" si="9"/>
        <v>0</v>
      </c>
      <c r="Y23" s="100">
        <v>0</v>
      </c>
      <c r="Z23" s="100">
        <v>0</v>
      </c>
      <c r="AA23" s="109">
        <f t="shared" si="10"/>
        <v>1</v>
      </c>
      <c r="AB23" s="100">
        <v>1</v>
      </c>
      <c r="AC23" s="100">
        <v>0</v>
      </c>
      <c r="AD23" s="100">
        <f t="shared" si="12"/>
        <v>1</v>
      </c>
      <c r="AE23" s="100">
        <v>0</v>
      </c>
      <c r="AF23" s="100">
        <v>1</v>
      </c>
      <c r="AG23" s="59" t="s">
        <v>26</v>
      </c>
      <c r="AH23" s="20"/>
    </row>
    <row r="24" spans="1:34" ht="16.5" customHeight="1">
      <c r="A24" s="61"/>
      <c r="B24" s="63" t="s">
        <v>27</v>
      </c>
      <c r="C24" s="108">
        <f t="shared" si="2"/>
        <v>0</v>
      </c>
      <c r="D24" s="99">
        <f t="shared" si="11"/>
        <v>0</v>
      </c>
      <c r="E24" s="99">
        <f t="shared" si="11"/>
        <v>0</v>
      </c>
      <c r="F24" s="109">
        <f t="shared" si="3"/>
        <v>0</v>
      </c>
      <c r="G24" s="100">
        <v>0</v>
      </c>
      <c r="H24" s="100">
        <v>0</v>
      </c>
      <c r="I24" s="109">
        <f t="shared" si="4"/>
        <v>0</v>
      </c>
      <c r="J24" s="100">
        <v>0</v>
      </c>
      <c r="K24" s="100">
        <v>0</v>
      </c>
      <c r="L24" s="109">
        <f t="shared" si="5"/>
        <v>0</v>
      </c>
      <c r="M24" s="100">
        <v>0</v>
      </c>
      <c r="N24" s="100">
        <v>0</v>
      </c>
      <c r="O24" s="109">
        <f t="shared" si="6"/>
        <v>0</v>
      </c>
      <c r="P24" s="100">
        <v>0</v>
      </c>
      <c r="Q24" s="100">
        <v>0</v>
      </c>
      <c r="R24" s="109">
        <f t="shared" si="7"/>
        <v>0</v>
      </c>
      <c r="S24" s="100">
        <v>0</v>
      </c>
      <c r="T24" s="100">
        <v>0</v>
      </c>
      <c r="U24" s="109">
        <f t="shared" si="8"/>
        <v>0</v>
      </c>
      <c r="V24" s="100">
        <v>0</v>
      </c>
      <c r="W24" s="100">
        <v>0</v>
      </c>
      <c r="X24" s="109">
        <f t="shared" si="9"/>
        <v>0</v>
      </c>
      <c r="Y24" s="100">
        <v>0</v>
      </c>
      <c r="Z24" s="100">
        <v>0</v>
      </c>
      <c r="AA24" s="109">
        <f t="shared" si="10"/>
        <v>0</v>
      </c>
      <c r="AB24" s="100">
        <v>0</v>
      </c>
      <c r="AC24" s="100">
        <v>0</v>
      </c>
      <c r="AD24" s="100">
        <f t="shared" si="12"/>
        <v>0</v>
      </c>
      <c r="AE24" s="100">
        <v>0</v>
      </c>
      <c r="AF24" s="100">
        <v>0</v>
      </c>
      <c r="AG24" s="59" t="s">
        <v>27</v>
      </c>
      <c r="AH24" s="20"/>
    </row>
    <row r="25" spans="1:34" ht="16.5" customHeight="1">
      <c r="A25" s="61"/>
      <c r="B25" s="63" t="s">
        <v>28</v>
      </c>
      <c r="C25" s="108">
        <f t="shared" si="2"/>
        <v>0</v>
      </c>
      <c r="D25" s="99">
        <f t="shared" si="11"/>
        <v>0</v>
      </c>
      <c r="E25" s="99">
        <f t="shared" si="11"/>
        <v>0</v>
      </c>
      <c r="F25" s="109">
        <f t="shared" si="3"/>
        <v>0</v>
      </c>
      <c r="G25" s="100">
        <v>0</v>
      </c>
      <c r="H25" s="100">
        <v>0</v>
      </c>
      <c r="I25" s="109">
        <f t="shared" si="4"/>
        <v>0</v>
      </c>
      <c r="J25" s="100">
        <v>0</v>
      </c>
      <c r="K25" s="100">
        <v>0</v>
      </c>
      <c r="L25" s="109">
        <f t="shared" si="5"/>
        <v>0</v>
      </c>
      <c r="M25" s="100">
        <v>0</v>
      </c>
      <c r="N25" s="100">
        <v>0</v>
      </c>
      <c r="O25" s="109">
        <f t="shared" si="6"/>
        <v>0</v>
      </c>
      <c r="P25" s="100">
        <v>0</v>
      </c>
      <c r="Q25" s="100">
        <v>0</v>
      </c>
      <c r="R25" s="109">
        <f t="shared" si="7"/>
        <v>0</v>
      </c>
      <c r="S25" s="100">
        <v>0</v>
      </c>
      <c r="T25" s="100">
        <v>0</v>
      </c>
      <c r="U25" s="109">
        <f t="shared" si="8"/>
        <v>0</v>
      </c>
      <c r="V25" s="100">
        <v>0</v>
      </c>
      <c r="W25" s="100">
        <v>0</v>
      </c>
      <c r="X25" s="109">
        <f t="shared" si="9"/>
        <v>0</v>
      </c>
      <c r="Y25" s="100">
        <v>0</v>
      </c>
      <c r="Z25" s="100">
        <v>0</v>
      </c>
      <c r="AA25" s="109">
        <f t="shared" si="10"/>
        <v>0</v>
      </c>
      <c r="AB25" s="100">
        <v>0</v>
      </c>
      <c r="AC25" s="100">
        <v>0</v>
      </c>
      <c r="AD25" s="100">
        <f t="shared" si="12"/>
        <v>0</v>
      </c>
      <c r="AE25" s="100">
        <v>0</v>
      </c>
      <c r="AF25" s="100">
        <v>0</v>
      </c>
      <c r="AG25" s="59" t="s">
        <v>28</v>
      </c>
      <c r="AH25" s="20"/>
    </row>
    <row r="26" spans="1:34" ht="16.5" customHeight="1">
      <c r="A26" s="61"/>
      <c r="B26" s="63" t="s">
        <v>29</v>
      </c>
      <c r="C26" s="108">
        <f t="shared" si="2"/>
        <v>43</v>
      </c>
      <c r="D26" s="99">
        <f t="shared" si="11"/>
        <v>32</v>
      </c>
      <c r="E26" s="99">
        <f t="shared" si="11"/>
        <v>11</v>
      </c>
      <c r="F26" s="109">
        <f t="shared" si="3"/>
        <v>1</v>
      </c>
      <c r="G26" s="100">
        <v>1</v>
      </c>
      <c r="H26" s="100">
        <v>0</v>
      </c>
      <c r="I26" s="109">
        <f t="shared" si="4"/>
        <v>2</v>
      </c>
      <c r="J26" s="100">
        <v>2</v>
      </c>
      <c r="K26" s="100">
        <v>0</v>
      </c>
      <c r="L26" s="109">
        <f t="shared" si="5"/>
        <v>38</v>
      </c>
      <c r="M26" s="100">
        <v>29</v>
      </c>
      <c r="N26" s="100">
        <v>9</v>
      </c>
      <c r="O26" s="109">
        <f t="shared" si="6"/>
        <v>0</v>
      </c>
      <c r="P26" s="100">
        <v>0</v>
      </c>
      <c r="Q26" s="100">
        <v>0</v>
      </c>
      <c r="R26" s="109">
        <f t="shared" si="7"/>
        <v>2</v>
      </c>
      <c r="S26" s="100">
        <v>0</v>
      </c>
      <c r="T26" s="100">
        <v>2</v>
      </c>
      <c r="U26" s="109">
        <f t="shared" si="8"/>
        <v>0</v>
      </c>
      <c r="V26" s="100">
        <v>0</v>
      </c>
      <c r="W26" s="100">
        <v>0</v>
      </c>
      <c r="X26" s="109">
        <f t="shared" si="9"/>
        <v>0</v>
      </c>
      <c r="Y26" s="100">
        <v>0</v>
      </c>
      <c r="Z26" s="100">
        <v>0</v>
      </c>
      <c r="AA26" s="109">
        <f t="shared" si="10"/>
        <v>0</v>
      </c>
      <c r="AB26" s="100">
        <v>0</v>
      </c>
      <c r="AC26" s="100">
        <v>0</v>
      </c>
      <c r="AD26" s="100">
        <f t="shared" si="12"/>
        <v>7</v>
      </c>
      <c r="AE26" s="100">
        <v>4</v>
      </c>
      <c r="AF26" s="100">
        <v>3</v>
      </c>
      <c r="AG26" s="59" t="s">
        <v>29</v>
      </c>
      <c r="AH26" s="20"/>
    </row>
    <row r="27" spans="1:34" ht="16.5" customHeight="1">
      <c r="A27" s="61"/>
      <c r="B27" s="63" t="s">
        <v>30</v>
      </c>
      <c r="C27" s="108">
        <f t="shared" si="2"/>
        <v>10</v>
      </c>
      <c r="D27" s="99">
        <f t="shared" si="11"/>
        <v>9</v>
      </c>
      <c r="E27" s="99">
        <f t="shared" si="11"/>
        <v>1</v>
      </c>
      <c r="F27" s="109">
        <f t="shared" si="3"/>
        <v>0</v>
      </c>
      <c r="G27" s="100">
        <v>0</v>
      </c>
      <c r="H27" s="100">
        <v>0</v>
      </c>
      <c r="I27" s="109">
        <f t="shared" si="4"/>
        <v>1</v>
      </c>
      <c r="J27" s="100">
        <v>1</v>
      </c>
      <c r="K27" s="100">
        <v>0</v>
      </c>
      <c r="L27" s="109">
        <f t="shared" si="5"/>
        <v>8</v>
      </c>
      <c r="M27" s="100">
        <v>8</v>
      </c>
      <c r="N27" s="100">
        <v>0</v>
      </c>
      <c r="O27" s="109">
        <f t="shared" si="6"/>
        <v>0</v>
      </c>
      <c r="P27" s="100">
        <v>0</v>
      </c>
      <c r="Q27" s="100">
        <v>0</v>
      </c>
      <c r="R27" s="109">
        <f t="shared" si="7"/>
        <v>1</v>
      </c>
      <c r="S27" s="100">
        <v>0</v>
      </c>
      <c r="T27" s="100">
        <v>1</v>
      </c>
      <c r="U27" s="109">
        <f t="shared" si="8"/>
        <v>0</v>
      </c>
      <c r="V27" s="100">
        <v>0</v>
      </c>
      <c r="W27" s="100">
        <v>0</v>
      </c>
      <c r="X27" s="109">
        <f t="shared" si="9"/>
        <v>0</v>
      </c>
      <c r="Y27" s="100">
        <v>0</v>
      </c>
      <c r="Z27" s="100">
        <v>0</v>
      </c>
      <c r="AA27" s="109">
        <f t="shared" si="10"/>
        <v>0</v>
      </c>
      <c r="AB27" s="100">
        <v>0</v>
      </c>
      <c r="AC27" s="100">
        <v>0</v>
      </c>
      <c r="AD27" s="100">
        <f t="shared" si="12"/>
        <v>2</v>
      </c>
      <c r="AE27" s="100">
        <v>1</v>
      </c>
      <c r="AF27" s="100">
        <v>1</v>
      </c>
      <c r="AG27" s="59" t="s">
        <v>30</v>
      </c>
      <c r="AH27" s="20"/>
    </row>
    <row r="28" spans="1:34" ht="16.5" customHeight="1">
      <c r="A28" s="61"/>
      <c r="B28" s="58" t="s">
        <v>60</v>
      </c>
      <c r="C28" s="108">
        <f t="shared" si="2"/>
        <v>11</v>
      </c>
      <c r="D28" s="99">
        <f t="shared" si="11"/>
        <v>8</v>
      </c>
      <c r="E28" s="99">
        <f t="shared" si="11"/>
        <v>3</v>
      </c>
      <c r="F28" s="109">
        <f t="shared" si="3"/>
        <v>0</v>
      </c>
      <c r="G28" s="100">
        <v>0</v>
      </c>
      <c r="H28" s="100">
        <v>0</v>
      </c>
      <c r="I28" s="109">
        <f t="shared" si="4"/>
        <v>1</v>
      </c>
      <c r="J28" s="100">
        <v>1</v>
      </c>
      <c r="K28" s="100">
        <v>0</v>
      </c>
      <c r="L28" s="109">
        <f t="shared" si="5"/>
        <v>8</v>
      </c>
      <c r="M28" s="100">
        <v>7</v>
      </c>
      <c r="N28" s="100">
        <v>1</v>
      </c>
      <c r="O28" s="109">
        <f t="shared" si="6"/>
        <v>0</v>
      </c>
      <c r="P28" s="100">
        <v>0</v>
      </c>
      <c r="Q28" s="100">
        <v>0</v>
      </c>
      <c r="R28" s="109">
        <f t="shared" si="7"/>
        <v>1</v>
      </c>
      <c r="S28" s="100">
        <v>0</v>
      </c>
      <c r="T28" s="100">
        <v>1</v>
      </c>
      <c r="U28" s="109">
        <f t="shared" si="8"/>
        <v>0</v>
      </c>
      <c r="V28" s="100">
        <v>0</v>
      </c>
      <c r="W28" s="100">
        <v>0</v>
      </c>
      <c r="X28" s="109">
        <f t="shared" si="9"/>
        <v>0</v>
      </c>
      <c r="Y28" s="100">
        <v>0</v>
      </c>
      <c r="Z28" s="100">
        <v>0</v>
      </c>
      <c r="AA28" s="109">
        <f t="shared" si="10"/>
        <v>1</v>
      </c>
      <c r="AB28" s="100">
        <v>0</v>
      </c>
      <c r="AC28" s="100">
        <v>1</v>
      </c>
      <c r="AD28" s="100">
        <f t="shared" si="12"/>
        <v>1</v>
      </c>
      <c r="AE28" s="100">
        <v>0</v>
      </c>
      <c r="AF28" s="100">
        <v>1</v>
      </c>
      <c r="AG28" s="59" t="s">
        <v>78</v>
      </c>
      <c r="AH28" s="20"/>
    </row>
    <row r="29" spans="1:34" ht="16.5" customHeight="1">
      <c r="A29" s="61"/>
      <c r="B29" s="58" t="s">
        <v>61</v>
      </c>
      <c r="C29" s="108">
        <f t="shared" si="2"/>
        <v>0</v>
      </c>
      <c r="D29" s="99">
        <f t="shared" si="11"/>
        <v>0</v>
      </c>
      <c r="E29" s="99">
        <f t="shared" si="11"/>
        <v>0</v>
      </c>
      <c r="F29" s="109">
        <f t="shared" si="3"/>
        <v>0</v>
      </c>
      <c r="G29" s="100">
        <v>0</v>
      </c>
      <c r="H29" s="100">
        <v>0</v>
      </c>
      <c r="I29" s="109">
        <f t="shared" si="4"/>
        <v>0</v>
      </c>
      <c r="J29" s="100">
        <v>0</v>
      </c>
      <c r="K29" s="100">
        <v>0</v>
      </c>
      <c r="L29" s="109">
        <f t="shared" si="5"/>
        <v>0</v>
      </c>
      <c r="M29" s="100">
        <v>0</v>
      </c>
      <c r="N29" s="100">
        <v>0</v>
      </c>
      <c r="O29" s="109">
        <f t="shared" si="6"/>
        <v>0</v>
      </c>
      <c r="P29" s="100">
        <v>0</v>
      </c>
      <c r="Q29" s="100">
        <v>0</v>
      </c>
      <c r="R29" s="109">
        <f t="shared" si="7"/>
        <v>0</v>
      </c>
      <c r="S29" s="100">
        <v>0</v>
      </c>
      <c r="T29" s="100">
        <v>0</v>
      </c>
      <c r="U29" s="109">
        <f t="shared" si="8"/>
        <v>0</v>
      </c>
      <c r="V29" s="100">
        <v>0</v>
      </c>
      <c r="W29" s="100">
        <v>0</v>
      </c>
      <c r="X29" s="109">
        <f t="shared" si="9"/>
        <v>0</v>
      </c>
      <c r="Y29" s="100">
        <v>0</v>
      </c>
      <c r="Z29" s="100">
        <v>0</v>
      </c>
      <c r="AA29" s="109">
        <f t="shared" si="10"/>
        <v>0</v>
      </c>
      <c r="AB29" s="100">
        <v>0</v>
      </c>
      <c r="AC29" s="100">
        <v>0</v>
      </c>
      <c r="AD29" s="100">
        <f t="shared" si="12"/>
        <v>0</v>
      </c>
      <c r="AE29" s="100">
        <v>0</v>
      </c>
      <c r="AF29" s="100">
        <v>0</v>
      </c>
      <c r="AG29" s="59" t="s">
        <v>79</v>
      </c>
      <c r="AH29" s="20"/>
    </row>
    <row r="30" spans="1:34" ht="16.5" customHeight="1">
      <c r="A30" s="61"/>
      <c r="B30" s="58" t="s">
        <v>62</v>
      </c>
      <c r="C30" s="108">
        <f t="shared" si="2"/>
        <v>31</v>
      </c>
      <c r="D30" s="99">
        <f t="shared" si="11"/>
        <v>20</v>
      </c>
      <c r="E30" s="99">
        <f t="shared" si="11"/>
        <v>11</v>
      </c>
      <c r="F30" s="109">
        <f t="shared" si="3"/>
        <v>1</v>
      </c>
      <c r="G30" s="100">
        <v>1</v>
      </c>
      <c r="H30" s="100">
        <v>0</v>
      </c>
      <c r="I30" s="109">
        <f t="shared" si="4"/>
        <v>2</v>
      </c>
      <c r="J30" s="100">
        <v>2</v>
      </c>
      <c r="K30" s="100">
        <v>0</v>
      </c>
      <c r="L30" s="109">
        <f t="shared" si="5"/>
        <v>26</v>
      </c>
      <c r="M30" s="100">
        <v>17</v>
      </c>
      <c r="N30" s="100">
        <v>9</v>
      </c>
      <c r="O30" s="109">
        <f t="shared" si="6"/>
        <v>0</v>
      </c>
      <c r="P30" s="100">
        <v>0</v>
      </c>
      <c r="Q30" s="100">
        <v>0</v>
      </c>
      <c r="R30" s="109">
        <f t="shared" si="7"/>
        <v>1</v>
      </c>
      <c r="S30" s="100">
        <v>0</v>
      </c>
      <c r="T30" s="100">
        <v>1</v>
      </c>
      <c r="U30" s="109">
        <f t="shared" si="8"/>
        <v>0</v>
      </c>
      <c r="V30" s="100">
        <v>0</v>
      </c>
      <c r="W30" s="100">
        <v>0</v>
      </c>
      <c r="X30" s="109">
        <f t="shared" si="9"/>
        <v>0</v>
      </c>
      <c r="Y30" s="100">
        <v>0</v>
      </c>
      <c r="Z30" s="100">
        <v>0</v>
      </c>
      <c r="AA30" s="109">
        <f t="shared" si="10"/>
        <v>1</v>
      </c>
      <c r="AB30" s="100">
        <v>0</v>
      </c>
      <c r="AC30" s="100">
        <v>1</v>
      </c>
      <c r="AD30" s="100">
        <f t="shared" si="12"/>
        <v>23</v>
      </c>
      <c r="AE30" s="100">
        <v>12</v>
      </c>
      <c r="AF30" s="100">
        <v>11</v>
      </c>
      <c r="AG30" s="59" t="s">
        <v>80</v>
      </c>
      <c r="AH30" s="20"/>
    </row>
    <row r="31" spans="1:34" ht="16.5" customHeight="1">
      <c r="A31" s="61"/>
      <c r="B31" s="58" t="s">
        <v>204</v>
      </c>
      <c r="C31" s="108">
        <f>SUM(D31:E31)</f>
        <v>22</v>
      </c>
      <c r="D31" s="99">
        <f>G31+J31+M31+P31+S31+V31+Y31+AB31</f>
        <v>20</v>
      </c>
      <c r="E31" s="99">
        <f>H31+K31+N31+Q31+T31+W31+Z31+AC31</f>
        <v>2</v>
      </c>
      <c r="F31" s="109">
        <f>SUM(G31:H31)</f>
        <v>0</v>
      </c>
      <c r="G31" s="100">
        <v>0</v>
      </c>
      <c r="H31" s="100">
        <v>0</v>
      </c>
      <c r="I31" s="109">
        <f t="shared" si="4"/>
        <v>1</v>
      </c>
      <c r="J31" s="100">
        <v>1</v>
      </c>
      <c r="K31" s="100">
        <v>0</v>
      </c>
      <c r="L31" s="109">
        <f t="shared" si="5"/>
        <v>20</v>
      </c>
      <c r="M31" s="100">
        <v>19</v>
      </c>
      <c r="N31" s="100">
        <v>1</v>
      </c>
      <c r="O31" s="109">
        <f t="shared" si="6"/>
        <v>0</v>
      </c>
      <c r="P31" s="100">
        <v>0</v>
      </c>
      <c r="Q31" s="100">
        <v>0</v>
      </c>
      <c r="R31" s="109">
        <f t="shared" si="7"/>
        <v>1</v>
      </c>
      <c r="S31" s="100">
        <v>0</v>
      </c>
      <c r="T31" s="100">
        <v>1</v>
      </c>
      <c r="U31" s="109">
        <f t="shared" si="8"/>
        <v>0</v>
      </c>
      <c r="V31" s="100">
        <v>0</v>
      </c>
      <c r="W31" s="100">
        <v>0</v>
      </c>
      <c r="X31" s="109">
        <f t="shared" si="9"/>
        <v>0</v>
      </c>
      <c r="Y31" s="100">
        <v>0</v>
      </c>
      <c r="Z31" s="100">
        <v>0</v>
      </c>
      <c r="AA31" s="109">
        <f t="shared" si="10"/>
        <v>0</v>
      </c>
      <c r="AB31" s="100">
        <v>0</v>
      </c>
      <c r="AC31" s="100">
        <v>0</v>
      </c>
      <c r="AD31" s="100">
        <f t="shared" si="12"/>
        <v>2</v>
      </c>
      <c r="AE31" s="100">
        <v>1</v>
      </c>
      <c r="AF31" s="100">
        <v>1</v>
      </c>
      <c r="AG31" s="59" t="s">
        <v>204</v>
      </c>
      <c r="AH31" s="20"/>
    </row>
    <row r="32" spans="1:34" s="105" customFormat="1" ht="16.5" customHeight="1">
      <c r="A32" s="127" t="s">
        <v>221</v>
      </c>
      <c r="B32" s="146"/>
      <c r="C32" s="103">
        <f t="shared" si="2"/>
        <v>9</v>
      </c>
      <c r="D32" s="93">
        <f>SUM(D33:D34)</f>
        <v>7</v>
      </c>
      <c r="E32" s="93">
        <f>SUM(E33:E34)</f>
        <v>2</v>
      </c>
      <c r="F32" s="104">
        <f t="shared" si="3"/>
        <v>0</v>
      </c>
      <c r="G32" s="104">
        <f>G33+G34</f>
        <v>0</v>
      </c>
      <c r="H32" s="104">
        <f>H33+H34</f>
        <v>0</v>
      </c>
      <c r="I32" s="104">
        <f t="shared" si="4"/>
        <v>1</v>
      </c>
      <c r="J32" s="104">
        <f>J33+J34</f>
        <v>1</v>
      </c>
      <c r="K32" s="104">
        <f>K33+K34</f>
        <v>0</v>
      </c>
      <c r="L32" s="104">
        <f t="shared" si="5"/>
        <v>7</v>
      </c>
      <c r="M32" s="104">
        <f>M33+M34</f>
        <v>6</v>
      </c>
      <c r="N32" s="104">
        <f>N33+N34</f>
        <v>1</v>
      </c>
      <c r="O32" s="104">
        <f t="shared" si="6"/>
        <v>0</v>
      </c>
      <c r="P32" s="104">
        <f>P33+P34</f>
        <v>0</v>
      </c>
      <c r="Q32" s="104">
        <f>Q33+Q34</f>
        <v>0</v>
      </c>
      <c r="R32" s="104">
        <f t="shared" si="7"/>
        <v>1</v>
      </c>
      <c r="S32" s="104">
        <f>S33+S34</f>
        <v>0</v>
      </c>
      <c r="T32" s="104">
        <f>T33+T34</f>
        <v>1</v>
      </c>
      <c r="U32" s="104">
        <f t="shared" si="8"/>
        <v>0</v>
      </c>
      <c r="V32" s="104">
        <f>V33+V34</f>
        <v>0</v>
      </c>
      <c r="W32" s="104">
        <f>W33+W34</f>
        <v>0</v>
      </c>
      <c r="X32" s="104">
        <f t="shared" si="9"/>
        <v>0</v>
      </c>
      <c r="Y32" s="104">
        <f>SUM(Y33:Y34)</f>
        <v>0</v>
      </c>
      <c r="Z32" s="104">
        <f>SUM(Z33:Z34)</f>
        <v>0</v>
      </c>
      <c r="AA32" s="104">
        <f t="shared" si="10"/>
        <v>0</v>
      </c>
      <c r="AB32" s="104">
        <f>SUM(AB33:AB34)</f>
        <v>0</v>
      </c>
      <c r="AC32" s="104">
        <f>SUM(AC33:AC34)</f>
        <v>0</v>
      </c>
      <c r="AD32" s="110">
        <f t="shared" si="12"/>
        <v>4</v>
      </c>
      <c r="AE32" s="104">
        <f>SUM(AE33:AE34)</f>
        <v>2</v>
      </c>
      <c r="AF32" s="104">
        <f>SUM(AF33:AF34)</f>
        <v>2</v>
      </c>
      <c r="AG32" s="117" t="s">
        <v>221</v>
      </c>
      <c r="AH32" s="143"/>
    </row>
    <row r="33" spans="1:34" ht="16.5" customHeight="1">
      <c r="A33" s="61"/>
      <c r="B33" s="63" t="s">
        <v>31</v>
      </c>
      <c r="C33" s="108">
        <f t="shared" si="2"/>
        <v>0</v>
      </c>
      <c r="D33" s="99">
        <f>G33+J33+M33+P33+S33+V33+Y33+AB33</f>
        <v>0</v>
      </c>
      <c r="E33" s="99">
        <f>H33+K33+N33+Q33+T33+W33+Z33+AC33</f>
        <v>0</v>
      </c>
      <c r="F33" s="109">
        <f t="shared" si="3"/>
        <v>0</v>
      </c>
      <c r="G33" s="100">
        <v>0</v>
      </c>
      <c r="H33" s="100">
        <v>0</v>
      </c>
      <c r="I33" s="109">
        <f t="shared" si="4"/>
        <v>0</v>
      </c>
      <c r="J33" s="100">
        <v>0</v>
      </c>
      <c r="K33" s="100">
        <v>0</v>
      </c>
      <c r="L33" s="109">
        <f t="shared" si="5"/>
        <v>0</v>
      </c>
      <c r="M33" s="100">
        <v>0</v>
      </c>
      <c r="N33" s="100">
        <v>0</v>
      </c>
      <c r="O33" s="109">
        <f t="shared" si="6"/>
        <v>0</v>
      </c>
      <c r="P33" s="100">
        <v>0</v>
      </c>
      <c r="Q33" s="100">
        <v>0</v>
      </c>
      <c r="R33" s="109">
        <f t="shared" si="7"/>
        <v>0</v>
      </c>
      <c r="S33" s="100">
        <v>0</v>
      </c>
      <c r="T33" s="100">
        <v>0</v>
      </c>
      <c r="U33" s="109">
        <f t="shared" si="8"/>
        <v>0</v>
      </c>
      <c r="V33" s="100">
        <v>0</v>
      </c>
      <c r="W33" s="100">
        <v>0</v>
      </c>
      <c r="X33" s="109">
        <f t="shared" si="9"/>
        <v>0</v>
      </c>
      <c r="Y33" s="100">
        <v>0</v>
      </c>
      <c r="Z33" s="100">
        <v>0</v>
      </c>
      <c r="AA33" s="109">
        <f t="shared" si="10"/>
        <v>0</v>
      </c>
      <c r="AB33" s="100">
        <v>0</v>
      </c>
      <c r="AC33" s="100">
        <v>0</v>
      </c>
      <c r="AD33" s="100">
        <f t="shared" si="12"/>
        <v>0</v>
      </c>
      <c r="AE33" s="100">
        <v>0</v>
      </c>
      <c r="AF33" s="100">
        <v>0</v>
      </c>
      <c r="AG33" s="59" t="s">
        <v>31</v>
      </c>
      <c r="AH33" s="20"/>
    </row>
    <row r="34" spans="1:34" ht="16.5" customHeight="1">
      <c r="A34" s="61"/>
      <c r="B34" s="63" t="s">
        <v>32</v>
      </c>
      <c r="C34" s="108">
        <f t="shared" si="2"/>
        <v>9</v>
      </c>
      <c r="D34" s="99">
        <f>G34+J34+M34+P34+S34+V34+Y34+AB34</f>
        <v>7</v>
      </c>
      <c r="E34" s="99">
        <f>H34+K34+N34+Q34+T34+W34+Z34+AC34</f>
        <v>2</v>
      </c>
      <c r="F34" s="109">
        <f t="shared" si="3"/>
        <v>0</v>
      </c>
      <c r="G34" s="100">
        <v>0</v>
      </c>
      <c r="H34" s="100">
        <v>0</v>
      </c>
      <c r="I34" s="109">
        <f t="shared" si="4"/>
        <v>1</v>
      </c>
      <c r="J34" s="100">
        <v>1</v>
      </c>
      <c r="K34" s="100">
        <v>0</v>
      </c>
      <c r="L34" s="109">
        <f t="shared" si="5"/>
        <v>7</v>
      </c>
      <c r="M34" s="100">
        <v>6</v>
      </c>
      <c r="N34" s="100">
        <v>1</v>
      </c>
      <c r="O34" s="109">
        <f t="shared" si="6"/>
        <v>0</v>
      </c>
      <c r="P34" s="100">
        <v>0</v>
      </c>
      <c r="Q34" s="100">
        <v>0</v>
      </c>
      <c r="R34" s="109">
        <f t="shared" si="7"/>
        <v>1</v>
      </c>
      <c r="S34" s="100">
        <v>0</v>
      </c>
      <c r="T34" s="100">
        <v>1</v>
      </c>
      <c r="U34" s="109">
        <f t="shared" si="8"/>
        <v>0</v>
      </c>
      <c r="V34" s="100">
        <v>0</v>
      </c>
      <c r="W34" s="100">
        <v>0</v>
      </c>
      <c r="X34" s="109">
        <f t="shared" si="9"/>
        <v>0</v>
      </c>
      <c r="Y34" s="100">
        <v>0</v>
      </c>
      <c r="Z34" s="100">
        <v>0</v>
      </c>
      <c r="AA34" s="109">
        <f t="shared" si="10"/>
        <v>0</v>
      </c>
      <c r="AB34" s="100">
        <v>0</v>
      </c>
      <c r="AC34" s="100">
        <v>0</v>
      </c>
      <c r="AD34" s="100">
        <f t="shared" si="12"/>
        <v>4</v>
      </c>
      <c r="AE34" s="100">
        <v>2</v>
      </c>
      <c r="AF34" s="100">
        <v>2</v>
      </c>
      <c r="AG34" s="59" t="s">
        <v>32</v>
      </c>
      <c r="AH34" s="20"/>
    </row>
    <row r="35" spans="1:34" s="105" customFormat="1" ht="16.5" customHeight="1">
      <c r="A35" s="124" t="s">
        <v>222</v>
      </c>
      <c r="B35" s="142"/>
      <c r="C35" s="103">
        <f t="shared" si="2"/>
        <v>11</v>
      </c>
      <c r="D35" s="93">
        <f>SUM(D36:D39)</f>
        <v>9</v>
      </c>
      <c r="E35" s="93">
        <f>SUM(E36:E39)</f>
        <v>2</v>
      </c>
      <c r="F35" s="104">
        <f t="shared" si="3"/>
        <v>0</v>
      </c>
      <c r="G35" s="104">
        <f>SUM(G36:G39)</f>
        <v>0</v>
      </c>
      <c r="H35" s="104">
        <f>SUM(H36:H39)</f>
        <v>0</v>
      </c>
      <c r="I35" s="104">
        <f t="shared" si="4"/>
        <v>1</v>
      </c>
      <c r="J35" s="104">
        <f>SUM(J36:J39)</f>
        <v>1</v>
      </c>
      <c r="K35" s="104">
        <f>SUM(K36:K39)</f>
        <v>0</v>
      </c>
      <c r="L35" s="104">
        <f t="shared" si="5"/>
        <v>9</v>
      </c>
      <c r="M35" s="104">
        <f>SUM(M36:M39)</f>
        <v>8</v>
      </c>
      <c r="N35" s="104">
        <f>SUM(N36:N39)</f>
        <v>1</v>
      </c>
      <c r="O35" s="104">
        <f t="shared" si="6"/>
        <v>0</v>
      </c>
      <c r="P35" s="104">
        <f>SUM(P36:P39)</f>
        <v>0</v>
      </c>
      <c r="Q35" s="104">
        <f>SUM(Q36:Q39)</f>
        <v>0</v>
      </c>
      <c r="R35" s="104">
        <f t="shared" si="7"/>
        <v>1</v>
      </c>
      <c r="S35" s="104">
        <f>SUM(S36:S39)</f>
        <v>0</v>
      </c>
      <c r="T35" s="104">
        <f>SUM(T36:T39)</f>
        <v>1</v>
      </c>
      <c r="U35" s="104">
        <f t="shared" si="8"/>
        <v>0</v>
      </c>
      <c r="V35" s="104">
        <f>SUM(V36:V39)</f>
        <v>0</v>
      </c>
      <c r="W35" s="104">
        <f>SUM(W36:W39)</f>
        <v>0</v>
      </c>
      <c r="X35" s="104">
        <f t="shared" si="9"/>
        <v>0</v>
      </c>
      <c r="Y35" s="104">
        <f>SUM(Y36:Y39)</f>
        <v>0</v>
      </c>
      <c r="Z35" s="104">
        <f>SUM(Z36:Z39)</f>
        <v>0</v>
      </c>
      <c r="AA35" s="104">
        <f t="shared" si="10"/>
        <v>0</v>
      </c>
      <c r="AB35" s="104">
        <f>SUM(AB36:AB39)</f>
        <v>0</v>
      </c>
      <c r="AC35" s="104">
        <f>SUM(AC36:AC39)</f>
        <v>0</v>
      </c>
      <c r="AD35" s="110">
        <f t="shared" si="12"/>
        <v>2</v>
      </c>
      <c r="AE35" s="104">
        <f>SUM(AE36:AE39)</f>
        <v>1</v>
      </c>
      <c r="AF35" s="104">
        <f>SUM(AF36:AF39)</f>
        <v>1</v>
      </c>
      <c r="AG35" s="117" t="s">
        <v>222</v>
      </c>
      <c r="AH35" s="143"/>
    </row>
    <row r="36" spans="1:34" ht="16.5" customHeight="1">
      <c r="A36" s="61"/>
      <c r="B36" s="63" t="s">
        <v>48</v>
      </c>
      <c r="C36" s="108">
        <f t="shared" si="2"/>
        <v>11</v>
      </c>
      <c r="D36" s="99">
        <f aca="true" t="shared" si="13" ref="D36:E39">G36+J36+M36+P36+S36+V36+Y36+AB36</f>
        <v>9</v>
      </c>
      <c r="E36" s="99">
        <f t="shared" si="13"/>
        <v>2</v>
      </c>
      <c r="F36" s="109">
        <f t="shared" si="3"/>
        <v>0</v>
      </c>
      <c r="G36" s="100">
        <v>0</v>
      </c>
      <c r="H36" s="100">
        <v>0</v>
      </c>
      <c r="I36" s="109">
        <f t="shared" si="4"/>
        <v>1</v>
      </c>
      <c r="J36" s="100">
        <v>1</v>
      </c>
      <c r="K36" s="100">
        <v>0</v>
      </c>
      <c r="L36" s="109">
        <f t="shared" si="5"/>
        <v>9</v>
      </c>
      <c r="M36" s="100">
        <v>8</v>
      </c>
      <c r="N36" s="100">
        <v>1</v>
      </c>
      <c r="O36" s="109">
        <f t="shared" si="6"/>
        <v>0</v>
      </c>
      <c r="P36" s="100">
        <v>0</v>
      </c>
      <c r="Q36" s="100">
        <v>0</v>
      </c>
      <c r="R36" s="109">
        <f t="shared" si="7"/>
        <v>1</v>
      </c>
      <c r="S36" s="100">
        <v>0</v>
      </c>
      <c r="T36" s="100">
        <v>1</v>
      </c>
      <c r="U36" s="109">
        <f t="shared" si="8"/>
        <v>0</v>
      </c>
      <c r="V36" s="100">
        <v>0</v>
      </c>
      <c r="W36" s="100">
        <v>0</v>
      </c>
      <c r="X36" s="109">
        <f t="shared" si="9"/>
        <v>0</v>
      </c>
      <c r="Y36" s="100">
        <v>0</v>
      </c>
      <c r="Z36" s="100">
        <v>0</v>
      </c>
      <c r="AA36" s="109">
        <f t="shared" si="10"/>
        <v>0</v>
      </c>
      <c r="AB36" s="100">
        <v>0</v>
      </c>
      <c r="AC36" s="100">
        <v>0</v>
      </c>
      <c r="AD36" s="100">
        <f t="shared" si="12"/>
        <v>2</v>
      </c>
      <c r="AE36" s="100">
        <v>1</v>
      </c>
      <c r="AF36" s="100">
        <v>1</v>
      </c>
      <c r="AG36" s="59" t="s">
        <v>47</v>
      </c>
      <c r="AH36" s="20"/>
    </row>
    <row r="37" spans="1:34" ht="16.5" customHeight="1">
      <c r="A37" s="61"/>
      <c r="B37" s="63" t="s">
        <v>50</v>
      </c>
      <c r="C37" s="108">
        <f t="shared" si="2"/>
        <v>0</v>
      </c>
      <c r="D37" s="99">
        <f t="shared" si="13"/>
        <v>0</v>
      </c>
      <c r="E37" s="99">
        <f t="shared" si="13"/>
        <v>0</v>
      </c>
      <c r="F37" s="109">
        <f t="shared" si="3"/>
        <v>0</v>
      </c>
      <c r="G37" s="100">
        <v>0</v>
      </c>
      <c r="H37" s="100">
        <v>0</v>
      </c>
      <c r="I37" s="109">
        <f t="shared" si="4"/>
        <v>0</v>
      </c>
      <c r="J37" s="100">
        <v>0</v>
      </c>
      <c r="K37" s="100">
        <v>0</v>
      </c>
      <c r="L37" s="109">
        <f t="shared" si="5"/>
        <v>0</v>
      </c>
      <c r="M37" s="100">
        <v>0</v>
      </c>
      <c r="N37" s="100">
        <v>0</v>
      </c>
      <c r="O37" s="109">
        <f t="shared" si="6"/>
        <v>0</v>
      </c>
      <c r="P37" s="100">
        <v>0</v>
      </c>
      <c r="Q37" s="100">
        <v>0</v>
      </c>
      <c r="R37" s="109">
        <f t="shared" si="7"/>
        <v>0</v>
      </c>
      <c r="S37" s="100">
        <v>0</v>
      </c>
      <c r="T37" s="100">
        <v>0</v>
      </c>
      <c r="U37" s="109">
        <f t="shared" si="8"/>
        <v>0</v>
      </c>
      <c r="V37" s="100">
        <v>0</v>
      </c>
      <c r="W37" s="100">
        <v>0</v>
      </c>
      <c r="X37" s="109">
        <f t="shared" si="9"/>
        <v>0</v>
      </c>
      <c r="Y37" s="100">
        <v>0</v>
      </c>
      <c r="Z37" s="100">
        <v>0</v>
      </c>
      <c r="AA37" s="109">
        <f t="shared" si="10"/>
        <v>0</v>
      </c>
      <c r="AB37" s="100">
        <v>0</v>
      </c>
      <c r="AC37" s="100">
        <v>0</v>
      </c>
      <c r="AD37" s="100">
        <f t="shared" si="12"/>
        <v>0</v>
      </c>
      <c r="AE37" s="100">
        <v>0</v>
      </c>
      <c r="AF37" s="100">
        <v>0</v>
      </c>
      <c r="AG37" s="59" t="s">
        <v>49</v>
      </c>
      <c r="AH37" s="20"/>
    </row>
    <row r="38" spans="1:34" ht="16.5" customHeight="1">
      <c r="A38" s="61"/>
      <c r="B38" s="63" t="s">
        <v>52</v>
      </c>
      <c r="C38" s="108">
        <f t="shared" si="2"/>
        <v>0</v>
      </c>
      <c r="D38" s="99">
        <f t="shared" si="13"/>
        <v>0</v>
      </c>
      <c r="E38" s="99">
        <f t="shared" si="13"/>
        <v>0</v>
      </c>
      <c r="F38" s="109">
        <f t="shared" si="3"/>
        <v>0</v>
      </c>
      <c r="G38" s="100">
        <v>0</v>
      </c>
      <c r="H38" s="100">
        <v>0</v>
      </c>
      <c r="I38" s="109">
        <f t="shared" si="4"/>
        <v>0</v>
      </c>
      <c r="J38" s="100">
        <v>0</v>
      </c>
      <c r="K38" s="100">
        <v>0</v>
      </c>
      <c r="L38" s="109">
        <f t="shared" si="5"/>
        <v>0</v>
      </c>
      <c r="M38" s="100">
        <v>0</v>
      </c>
      <c r="N38" s="100">
        <v>0</v>
      </c>
      <c r="O38" s="109">
        <f t="shared" si="6"/>
        <v>0</v>
      </c>
      <c r="P38" s="100">
        <v>0</v>
      </c>
      <c r="Q38" s="100">
        <v>0</v>
      </c>
      <c r="R38" s="109">
        <f t="shared" si="7"/>
        <v>0</v>
      </c>
      <c r="S38" s="100">
        <v>0</v>
      </c>
      <c r="T38" s="100">
        <v>0</v>
      </c>
      <c r="U38" s="109">
        <f t="shared" si="8"/>
        <v>0</v>
      </c>
      <c r="V38" s="100">
        <v>0</v>
      </c>
      <c r="W38" s="100">
        <v>0</v>
      </c>
      <c r="X38" s="109">
        <f t="shared" si="9"/>
        <v>0</v>
      </c>
      <c r="Y38" s="100">
        <v>0</v>
      </c>
      <c r="Z38" s="100">
        <v>0</v>
      </c>
      <c r="AA38" s="109">
        <f t="shared" si="10"/>
        <v>0</v>
      </c>
      <c r="AB38" s="100">
        <v>0</v>
      </c>
      <c r="AC38" s="100">
        <v>0</v>
      </c>
      <c r="AD38" s="100">
        <f t="shared" si="12"/>
        <v>0</v>
      </c>
      <c r="AE38" s="100">
        <v>0</v>
      </c>
      <c r="AF38" s="100">
        <v>0</v>
      </c>
      <c r="AG38" s="59" t="s">
        <v>51</v>
      </c>
      <c r="AH38" s="20"/>
    </row>
    <row r="39" spans="1:34" ht="16.5" customHeight="1">
      <c r="A39" s="61"/>
      <c r="B39" s="63" t="s">
        <v>54</v>
      </c>
      <c r="C39" s="108">
        <f t="shared" si="2"/>
        <v>0</v>
      </c>
      <c r="D39" s="99">
        <f t="shared" si="13"/>
        <v>0</v>
      </c>
      <c r="E39" s="99">
        <f t="shared" si="13"/>
        <v>0</v>
      </c>
      <c r="F39" s="109">
        <f t="shared" si="3"/>
        <v>0</v>
      </c>
      <c r="G39" s="100">
        <v>0</v>
      </c>
      <c r="H39" s="100">
        <v>0</v>
      </c>
      <c r="I39" s="109">
        <f t="shared" si="4"/>
        <v>0</v>
      </c>
      <c r="J39" s="100">
        <v>0</v>
      </c>
      <c r="K39" s="100">
        <v>0</v>
      </c>
      <c r="L39" s="109">
        <f t="shared" si="5"/>
        <v>0</v>
      </c>
      <c r="M39" s="100">
        <v>0</v>
      </c>
      <c r="N39" s="100">
        <v>0</v>
      </c>
      <c r="O39" s="109">
        <f t="shared" si="6"/>
        <v>0</v>
      </c>
      <c r="P39" s="100">
        <v>0</v>
      </c>
      <c r="Q39" s="100">
        <v>0</v>
      </c>
      <c r="R39" s="109">
        <f t="shared" si="7"/>
        <v>0</v>
      </c>
      <c r="S39" s="100">
        <v>0</v>
      </c>
      <c r="T39" s="100">
        <v>0</v>
      </c>
      <c r="U39" s="109">
        <f t="shared" si="8"/>
        <v>0</v>
      </c>
      <c r="V39" s="100">
        <v>0</v>
      </c>
      <c r="W39" s="100">
        <v>0</v>
      </c>
      <c r="X39" s="109">
        <f t="shared" si="9"/>
        <v>0</v>
      </c>
      <c r="Y39" s="100">
        <v>0</v>
      </c>
      <c r="Z39" s="100">
        <v>0</v>
      </c>
      <c r="AA39" s="109">
        <f t="shared" si="10"/>
        <v>0</v>
      </c>
      <c r="AB39" s="100">
        <v>0</v>
      </c>
      <c r="AC39" s="100">
        <v>0</v>
      </c>
      <c r="AD39" s="100">
        <f t="shared" si="12"/>
        <v>0</v>
      </c>
      <c r="AE39" s="100">
        <v>0</v>
      </c>
      <c r="AF39" s="100">
        <v>0</v>
      </c>
      <c r="AG39" s="59" t="s">
        <v>53</v>
      </c>
      <c r="AH39" s="20"/>
    </row>
    <row r="40" spans="1:34" s="105" customFormat="1" ht="16.5" customHeight="1">
      <c r="A40" s="124" t="s">
        <v>223</v>
      </c>
      <c r="B40" s="142"/>
      <c r="C40" s="103">
        <f t="shared" si="2"/>
        <v>0</v>
      </c>
      <c r="D40" s="93">
        <f>D41</f>
        <v>0</v>
      </c>
      <c r="E40" s="93">
        <f>E41</f>
        <v>0</v>
      </c>
      <c r="F40" s="104">
        <f t="shared" si="3"/>
        <v>0</v>
      </c>
      <c r="G40" s="104">
        <f>G41</f>
        <v>0</v>
      </c>
      <c r="H40" s="104">
        <f>H41</f>
        <v>0</v>
      </c>
      <c r="I40" s="104">
        <f t="shared" si="4"/>
        <v>0</v>
      </c>
      <c r="J40" s="104">
        <f>J41</f>
        <v>0</v>
      </c>
      <c r="K40" s="104">
        <f>K41</f>
        <v>0</v>
      </c>
      <c r="L40" s="104">
        <f t="shared" si="5"/>
        <v>0</v>
      </c>
      <c r="M40" s="104">
        <f>M41</f>
        <v>0</v>
      </c>
      <c r="N40" s="104">
        <f>N41</f>
        <v>0</v>
      </c>
      <c r="O40" s="104">
        <f t="shared" si="6"/>
        <v>0</v>
      </c>
      <c r="P40" s="104">
        <f>P41</f>
        <v>0</v>
      </c>
      <c r="Q40" s="104">
        <f>Q41</f>
        <v>0</v>
      </c>
      <c r="R40" s="104">
        <f t="shared" si="7"/>
        <v>0</v>
      </c>
      <c r="S40" s="104">
        <f>S41</f>
        <v>0</v>
      </c>
      <c r="T40" s="104">
        <f>T41</f>
        <v>0</v>
      </c>
      <c r="U40" s="104">
        <f t="shared" si="8"/>
        <v>0</v>
      </c>
      <c r="V40" s="104">
        <f>V41</f>
        <v>0</v>
      </c>
      <c r="W40" s="104">
        <f>W41</f>
        <v>0</v>
      </c>
      <c r="X40" s="104">
        <f t="shared" si="9"/>
        <v>0</v>
      </c>
      <c r="Y40" s="104">
        <f>SUM(Y41)</f>
        <v>0</v>
      </c>
      <c r="Z40" s="104">
        <f>SUM(Z41)</f>
        <v>0</v>
      </c>
      <c r="AA40" s="104">
        <f t="shared" si="10"/>
        <v>0</v>
      </c>
      <c r="AB40" s="104">
        <f>SUM(AB41)</f>
        <v>0</v>
      </c>
      <c r="AC40" s="104">
        <f>SUM(AC41)</f>
        <v>0</v>
      </c>
      <c r="AD40" s="110">
        <f t="shared" si="12"/>
        <v>0</v>
      </c>
      <c r="AE40" s="104">
        <f>SUM(AE41)</f>
        <v>0</v>
      </c>
      <c r="AF40" s="104">
        <f>SUM(AF41)</f>
        <v>0</v>
      </c>
      <c r="AG40" s="122" t="s">
        <v>33</v>
      </c>
      <c r="AH40" s="145"/>
    </row>
    <row r="41" spans="1:34" ht="16.5" customHeight="1">
      <c r="A41" s="61"/>
      <c r="B41" s="63" t="s">
        <v>34</v>
      </c>
      <c r="C41" s="108">
        <f t="shared" si="2"/>
        <v>0</v>
      </c>
      <c r="D41" s="99">
        <f>G41+J41+M41+P41+S41+V41+Y41+AB41</f>
        <v>0</v>
      </c>
      <c r="E41" s="99">
        <f>H41+K41+N41+Q41+T41+W41+Z41+AC41</f>
        <v>0</v>
      </c>
      <c r="F41" s="109">
        <f t="shared" si="3"/>
        <v>0</v>
      </c>
      <c r="G41" s="100">
        <v>0</v>
      </c>
      <c r="H41" s="100">
        <v>0</v>
      </c>
      <c r="I41" s="109">
        <f t="shared" si="4"/>
        <v>0</v>
      </c>
      <c r="J41" s="100">
        <v>0</v>
      </c>
      <c r="K41" s="100">
        <v>0</v>
      </c>
      <c r="L41" s="109">
        <f t="shared" si="5"/>
        <v>0</v>
      </c>
      <c r="M41" s="100">
        <v>0</v>
      </c>
      <c r="N41" s="100">
        <v>0</v>
      </c>
      <c r="O41" s="109">
        <f t="shared" si="6"/>
        <v>0</v>
      </c>
      <c r="P41" s="100">
        <v>0</v>
      </c>
      <c r="Q41" s="100">
        <v>0</v>
      </c>
      <c r="R41" s="109">
        <f t="shared" si="7"/>
        <v>0</v>
      </c>
      <c r="S41" s="100">
        <v>0</v>
      </c>
      <c r="T41" s="100">
        <v>0</v>
      </c>
      <c r="U41" s="109">
        <f t="shared" si="8"/>
        <v>0</v>
      </c>
      <c r="V41" s="100">
        <v>0</v>
      </c>
      <c r="W41" s="100">
        <v>0</v>
      </c>
      <c r="X41" s="109">
        <f t="shared" si="9"/>
        <v>0</v>
      </c>
      <c r="Y41" s="100">
        <v>0</v>
      </c>
      <c r="Z41" s="100">
        <v>0</v>
      </c>
      <c r="AA41" s="109">
        <f t="shared" si="10"/>
        <v>0</v>
      </c>
      <c r="AB41" s="100">
        <v>0</v>
      </c>
      <c r="AC41" s="100">
        <v>0</v>
      </c>
      <c r="AD41" s="100">
        <f t="shared" si="12"/>
        <v>0</v>
      </c>
      <c r="AE41" s="100">
        <v>0</v>
      </c>
      <c r="AF41" s="100">
        <v>0</v>
      </c>
      <c r="AG41" s="59" t="s">
        <v>34</v>
      </c>
      <c r="AH41" s="20"/>
    </row>
    <row r="42" spans="1:34" s="105" customFormat="1" ht="16.5" customHeight="1">
      <c r="A42" s="124" t="s">
        <v>224</v>
      </c>
      <c r="B42" s="142"/>
      <c r="C42" s="103">
        <f t="shared" si="2"/>
        <v>0</v>
      </c>
      <c r="D42" s="93">
        <f>SUM(D43:D44)</f>
        <v>0</v>
      </c>
      <c r="E42" s="93">
        <f>SUM(E43:E44)</f>
        <v>0</v>
      </c>
      <c r="F42" s="104">
        <f t="shared" si="3"/>
        <v>0</v>
      </c>
      <c r="G42" s="104">
        <f>G43+G44</f>
        <v>0</v>
      </c>
      <c r="H42" s="104">
        <f>H43+H44</f>
        <v>0</v>
      </c>
      <c r="I42" s="104">
        <f t="shared" si="4"/>
        <v>0</v>
      </c>
      <c r="J42" s="104">
        <f>J43+J44</f>
        <v>0</v>
      </c>
      <c r="K42" s="104">
        <f>K43+K44</f>
        <v>0</v>
      </c>
      <c r="L42" s="104">
        <f t="shared" si="5"/>
        <v>0</v>
      </c>
      <c r="M42" s="104">
        <f>M43+M44</f>
        <v>0</v>
      </c>
      <c r="N42" s="104">
        <f>N43+N44</f>
        <v>0</v>
      </c>
      <c r="O42" s="104">
        <f t="shared" si="6"/>
        <v>0</v>
      </c>
      <c r="P42" s="104">
        <f>P43+P44</f>
        <v>0</v>
      </c>
      <c r="Q42" s="104">
        <f>Q43+Q44</f>
        <v>0</v>
      </c>
      <c r="R42" s="104">
        <f t="shared" si="7"/>
        <v>0</v>
      </c>
      <c r="S42" s="104">
        <f>S43+S44</f>
        <v>0</v>
      </c>
      <c r="T42" s="104">
        <f>T43+T44</f>
        <v>0</v>
      </c>
      <c r="U42" s="104">
        <f t="shared" si="8"/>
        <v>0</v>
      </c>
      <c r="V42" s="104">
        <f>V43+V44</f>
        <v>0</v>
      </c>
      <c r="W42" s="104">
        <f>W43+W44</f>
        <v>0</v>
      </c>
      <c r="X42" s="104">
        <f t="shared" si="9"/>
        <v>0</v>
      </c>
      <c r="Y42" s="104">
        <f>SUM(Y43:Y44)</f>
        <v>0</v>
      </c>
      <c r="Z42" s="104">
        <f>SUM(Z43:Z44)</f>
        <v>0</v>
      </c>
      <c r="AA42" s="104">
        <f t="shared" si="10"/>
        <v>0</v>
      </c>
      <c r="AB42" s="104">
        <f>SUM(AB43:AB44)</f>
        <v>0</v>
      </c>
      <c r="AC42" s="104">
        <f>SUM(AC43:AC44)</f>
        <v>0</v>
      </c>
      <c r="AD42" s="110">
        <f t="shared" si="12"/>
        <v>0</v>
      </c>
      <c r="AE42" s="104">
        <f>SUM(AE43:AE44)</f>
        <v>0</v>
      </c>
      <c r="AF42" s="104">
        <f>SUM(AF43:AF44)</f>
        <v>0</v>
      </c>
      <c r="AG42" s="117" t="s">
        <v>224</v>
      </c>
      <c r="AH42" s="143"/>
    </row>
    <row r="43" spans="1:34" ht="16.5" customHeight="1">
      <c r="A43" s="61"/>
      <c r="B43" s="63" t="s">
        <v>35</v>
      </c>
      <c r="C43" s="108">
        <f t="shared" si="2"/>
        <v>0</v>
      </c>
      <c r="D43" s="99">
        <f>G43+J43+M43+P43+S43+V43+Y43+AB43</f>
        <v>0</v>
      </c>
      <c r="E43" s="99">
        <f>H43+K43+N43+Q43+T43+W43+Z43+AC43</f>
        <v>0</v>
      </c>
      <c r="F43" s="109">
        <f t="shared" si="3"/>
        <v>0</v>
      </c>
      <c r="G43" s="100">
        <v>0</v>
      </c>
      <c r="H43" s="100">
        <v>0</v>
      </c>
      <c r="I43" s="109">
        <f t="shared" si="4"/>
        <v>0</v>
      </c>
      <c r="J43" s="100">
        <v>0</v>
      </c>
      <c r="K43" s="100">
        <v>0</v>
      </c>
      <c r="L43" s="109">
        <f t="shared" si="5"/>
        <v>0</v>
      </c>
      <c r="M43" s="100">
        <v>0</v>
      </c>
      <c r="N43" s="100">
        <v>0</v>
      </c>
      <c r="O43" s="109">
        <f t="shared" si="6"/>
        <v>0</v>
      </c>
      <c r="P43" s="100">
        <v>0</v>
      </c>
      <c r="Q43" s="100">
        <v>0</v>
      </c>
      <c r="R43" s="109">
        <f t="shared" si="7"/>
        <v>0</v>
      </c>
      <c r="S43" s="100">
        <v>0</v>
      </c>
      <c r="T43" s="100">
        <v>0</v>
      </c>
      <c r="U43" s="109">
        <f t="shared" si="8"/>
        <v>0</v>
      </c>
      <c r="V43" s="100">
        <v>0</v>
      </c>
      <c r="W43" s="100">
        <v>0</v>
      </c>
      <c r="X43" s="109">
        <f t="shared" si="9"/>
        <v>0</v>
      </c>
      <c r="Y43" s="100">
        <v>0</v>
      </c>
      <c r="Z43" s="100">
        <v>0</v>
      </c>
      <c r="AA43" s="109">
        <f t="shared" si="10"/>
        <v>0</v>
      </c>
      <c r="AB43" s="100">
        <v>0</v>
      </c>
      <c r="AC43" s="100">
        <v>0</v>
      </c>
      <c r="AD43" s="100">
        <f t="shared" si="12"/>
        <v>0</v>
      </c>
      <c r="AE43" s="100">
        <v>0</v>
      </c>
      <c r="AF43" s="100">
        <v>0</v>
      </c>
      <c r="AG43" s="59" t="s">
        <v>35</v>
      </c>
      <c r="AH43" s="20"/>
    </row>
    <row r="44" spans="1:34" ht="16.5" customHeight="1">
      <c r="A44" s="61"/>
      <c r="B44" s="63" t="s">
        <v>36</v>
      </c>
      <c r="C44" s="108">
        <f t="shared" si="2"/>
        <v>0</v>
      </c>
      <c r="D44" s="99">
        <f>G44+J44+M44+P44+S44+V44+Y44+AB44</f>
        <v>0</v>
      </c>
      <c r="E44" s="99">
        <f>H44+K44+N44+Q44+T44+W44+Z44+AC44</f>
        <v>0</v>
      </c>
      <c r="F44" s="109">
        <f t="shared" si="3"/>
        <v>0</v>
      </c>
      <c r="G44" s="100">
        <v>0</v>
      </c>
      <c r="H44" s="100">
        <v>0</v>
      </c>
      <c r="I44" s="109">
        <f t="shared" si="4"/>
        <v>0</v>
      </c>
      <c r="J44" s="100">
        <v>0</v>
      </c>
      <c r="K44" s="100">
        <v>0</v>
      </c>
      <c r="L44" s="109">
        <f t="shared" si="5"/>
        <v>0</v>
      </c>
      <c r="M44" s="100">
        <v>0</v>
      </c>
      <c r="N44" s="100">
        <v>0</v>
      </c>
      <c r="O44" s="109">
        <f t="shared" si="6"/>
        <v>0</v>
      </c>
      <c r="P44" s="100">
        <v>0</v>
      </c>
      <c r="Q44" s="100">
        <v>0</v>
      </c>
      <c r="R44" s="109">
        <f t="shared" si="7"/>
        <v>0</v>
      </c>
      <c r="S44" s="100">
        <v>0</v>
      </c>
      <c r="T44" s="100">
        <v>0</v>
      </c>
      <c r="U44" s="109">
        <f t="shared" si="8"/>
        <v>0</v>
      </c>
      <c r="V44" s="100">
        <v>0</v>
      </c>
      <c r="W44" s="100">
        <v>0</v>
      </c>
      <c r="X44" s="109">
        <f t="shared" si="9"/>
        <v>0</v>
      </c>
      <c r="Y44" s="100">
        <v>0</v>
      </c>
      <c r="Z44" s="100">
        <v>0</v>
      </c>
      <c r="AA44" s="109">
        <f t="shared" si="10"/>
        <v>0</v>
      </c>
      <c r="AB44" s="100">
        <v>0</v>
      </c>
      <c r="AC44" s="100">
        <v>0</v>
      </c>
      <c r="AD44" s="100">
        <f t="shared" si="12"/>
        <v>0</v>
      </c>
      <c r="AE44" s="100">
        <v>0</v>
      </c>
      <c r="AF44" s="100">
        <v>0</v>
      </c>
      <c r="AG44" s="59" t="s">
        <v>36</v>
      </c>
      <c r="AH44" s="20"/>
    </row>
    <row r="45" spans="1:34" s="94" customFormat="1" ht="16.5" customHeight="1">
      <c r="A45" s="124" t="s">
        <v>225</v>
      </c>
      <c r="B45" s="142"/>
      <c r="C45" s="103">
        <f t="shared" si="2"/>
        <v>0</v>
      </c>
      <c r="D45" s="93">
        <f>SUM(D46:D48)</f>
        <v>0</v>
      </c>
      <c r="E45" s="93">
        <f>SUM(E46:E48)</f>
        <v>0</v>
      </c>
      <c r="F45" s="104">
        <f t="shared" si="3"/>
        <v>0</v>
      </c>
      <c r="G45" s="93">
        <f>SUM(G46:G48)</f>
        <v>0</v>
      </c>
      <c r="H45" s="93">
        <f>SUM(H46:H48)</f>
        <v>0</v>
      </c>
      <c r="I45" s="104">
        <f t="shared" si="4"/>
        <v>0</v>
      </c>
      <c r="J45" s="93">
        <f>SUM(J46:J48)</f>
        <v>0</v>
      </c>
      <c r="K45" s="93">
        <f>SUM(K46:K48)</f>
        <v>0</v>
      </c>
      <c r="L45" s="104">
        <f t="shared" si="5"/>
        <v>0</v>
      </c>
      <c r="M45" s="93">
        <f>SUM(M46:M48)</f>
        <v>0</v>
      </c>
      <c r="N45" s="93">
        <f>SUM(N46:N48)</f>
        <v>0</v>
      </c>
      <c r="O45" s="104">
        <f t="shared" si="6"/>
        <v>0</v>
      </c>
      <c r="P45" s="93">
        <f>SUM(P46:P48)</f>
        <v>0</v>
      </c>
      <c r="Q45" s="93">
        <f>SUM(Q46:Q48)</f>
        <v>0</v>
      </c>
      <c r="R45" s="104">
        <f t="shared" si="7"/>
        <v>0</v>
      </c>
      <c r="S45" s="93">
        <f>SUM(S46:S48)</f>
        <v>0</v>
      </c>
      <c r="T45" s="93">
        <f>SUM(T46:T48)</f>
        <v>0</v>
      </c>
      <c r="U45" s="104">
        <f t="shared" si="8"/>
        <v>0</v>
      </c>
      <c r="V45" s="93">
        <f>SUM(V46:V48)</f>
        <v>0</v>
      </c>
      <c r="W45" s="93">
        <f>SUM(W46:W48)</f>
        <v>0</v>
      </c>
      <c r="X45" s="104">
        <f t="shared" si="9"/>
        <v>0</v>
      </c>
      <c r="Y45" s="93">
        <f>SUM(Y46:Y48)</f>
        <v>0</v>
      </c>
      <c r="Z45" s="93">
        <f>SUM(Z46:Z48)</f>
        <v>0</v>
      </c>
      <c r="AA45" s="104">
        <f t="shared" si="10"/>
        <v>0</v>
      </c>
      <c r="AB45" s="93">
        <f>SUM(AB46:AB48)</f>
        <v>0</v>
      </c>
      <c r="AC45" s="93">
        <f>SUM(AC46:AC48)</f>
        <v>0</v>
      </c>
      <c r="AD45" s="110">
        <f t="shared" si="12"/>
        <v>0</v>
      </c>
      <c r="AE45" s="93">
        <f>SUM(AE46:AE48)</f>
        <v>0</v>
      </c>
      <c r="AF45" s="93">
        <f>SUM(AF46:AF48)</f>
        <v>0</v>
      </c>
      <c r="AG45" s="117" t="s">
        <v>225</v>
      </c>
      <c r="AH45" s="143"/>
    </row>
    <row r="46" spans="1:34" ht="16.5" customHeight="1">
      <c r="A46" s="61"/>
      <c r="B46" s="63" t="s">
        <v>37</v>
      </c>
      <c r="C46" s="108">
        <f t="shared" si="2"/>
        <v>0</v>
      </c>
      <c r="D46" s="99">
        <f aca="true" t="shared" si="14" ref="D46:E48">G46+J46+M46+P46+S46+V46+Y46+AB46</f>
        <v>0</v>
      </c>
      <c r="E46" s="99">
        <f t="shared" si="14"/>
        <v>0</v>
      </c>
      <c r="F46" s="109">
        <f t="shared" si="3"/>
        <v>0</v>
      </c>
      <c r="G46" s="100">
        <v>0</v>
      </c>
      <c r="H46" s="100">
        <v>0</v>
      </c>
      <c r="I46" s="109">
        <f t="shared" si="4"/>
        <v>0</v>
      </c>
      <c r="J46" s="100">
        <v>0</v>
      </c>
      <c r="K46" s="100">
        <v>0</v>
      </c>
      <c r="L46" s="109">
        <f t="shared" si="5"/>
        <v>0</v>
      </c>
      <c r="M46" s="100">
        <v>0</v>
      </c>
      <c r="N46" s="100">
        <v>0</v>
      </c>
      <c r="O46" s="109">
        <f t="shared" si="6"/>
        <v>0</v>
      </c>
      <c r="P46" s="100">
        <v>0</v>
      </c>
      <c r="Q46" s="100">
        <v>0</v>
      </c>
      <c r="R46" s="109">
        <f t="shared" si="7"/>
        <v>0</v>
      </c>
      <c r="S46" s="100">
        <v>0</v>
      </c>
      <c r="T46" s="100">
        <v>0</v>
      </c>
      <c r="U46" s="109">
        <f t="shared" si="8"/>
        <v>0</v>
      </c>
      <c r="V46" s="100">
        <v>0</v>
      </c>
      <c r="W46" s="100">
        <v>0</v>
      </c>
      <c r="X46" s="109">
        <f t="shared" si="9"/>
        <v>0</v>
      </c>
      <c r="Y46" s="100">
        <v>0</v>
      </c>
      <c r="Z46" s="100">
        <v>0</v>
      </c>
      <c r="AA46" s="109">
        <f t="shared" si="10"/>
        <v>0</v>
      </c>
      <c r="AB46" s="100">
        <v>0</v>
      </c>
      <c r="AC46" s="100">
        <v>0</v>
      </c>
      <c r="AD46" s="100">
        <f t="shared" si="12"/>
        <v>0</v>
      </c>
      <c r="AE46" s="100">
        <v>0</v>
      </c>
      <c r="AF46" s="100">
        <v>0</v>
      </c>
      <c r="AG46" s="59" t="s">
        <v>37</v>
      </c>
      <c r="AH46" s="20"/>
    </row>
    <row r="47" spans="1:34" ht="16.5" customHeight="1">
      <c r="A47" s="61"/>
      <c r="B47" s="63" t="s">
        <v>38</v>
      </c>
      <c r="C47" s="108">
        <f t="shared" si="2"/>
        <v>0</v>
      </c>
      <c r="D47" s="99">
        <f t="shared" si="14"/>
        <v>0</v>
      </c>
      <c r="E47" s="99">
        <f t="shared" si="14"/>
        <v>0</v>
      </c>
      <c r="F47" s="109">
        <f t="shared" si="3"/>
        <v>0</v>
      </c>
      <c r="G47" s="100">
        <v>0</v>
      </c>
      <c r="H47" s="100">
        <v>0</v>
      </c>
      <c r="I47" s="109">
        <f t="shared" si="4"/>
        <v>0</v>
      </c>
      <c r="J47" s="100">
        <v>0</v>
      </c>
      <c r="K47" s="100">
        <v>0</v>
      </c>
      <c r="L47" s="109">
        <f t="shared" si="5"/>
        <v>0</v>
      </c>
      <c r="M47" s="100">
        <v>0</v>
      </c>
      <c r="N47" s="100">
        <v>0</v>
      </c>
      <c r="O47" s="109">
        <f t="shared" si="6"/>
        <v>0</v>
      </c>
      <c r="P47" s="100">
        <v>0</v>
      </c>
      <c r="Q47" s="100">
        <v>0</v>
      </c>
      <c r="R47" s="109">
        <f t="shared" si="7"/>
        <v>0</v>
      </c>
      <c r="S47" s="100">
        <v>0</v>
      </c>
      <c r="T47" s="100">
        <v>0</v>
      </c>
      <c r="U47" s="109">
        <f t="shared" si="8"/>
        <v>0</v>
      </c>
      <c r="V47" s="100">
        <v>0</v>
      </c>
      <c r="W47" s="100">
        <v>0</v>
      </c>
      <c r="X47" s="109">
        <f t="shared" si="9"/>
        <v>0</v>
      </c>
      <c r="Y47" s="100">
        <v>0</v>
      </c>
      <c r="Z47" s="100">
        <v>0</v>
      </c>
      <c r="AA47" s="109">
        <f t="shared" si="10"/>
        <v>0</v>
      </c>
      <c r="AB47" s="100">
        <v>0</v>
      </c>
      <c r="AC47" s="100">
        <v>0</v>
      </c>
      <c r="AD47" s="100">
        <f t="shared" si="12"/>
        <v>0</v>
      </c>
      <c r="AE47" s="100">
        <v>0</v>
      </c>
      <c r="AF47" s="100">
        <v>0</v>
      </c>
      <c r="AG47" s="59" t="s">
        <v>38</v>
      </c>
      <c r="AH47" s="20"/>
    </row>
    <row r="48" spans="1:34" ht="16.5" customHeight="1">
      <c r="A48" s="61"/>
      <c r="B48" s="63" t="s">
        <v>39</v>
      </c>
      <c r="C48" s="108">
        <f t="shared" si="2"/>
        <v>0</v>
      </c>
      <c r="D48" s="99">
        <f t="shared" si="14"/>
        <v>0</v>
      </c>
      <c r="E48" s="99">
        <f t="shared" si="14"/>
        <v>0</v>
      </c>
      <c r="F48" s="109">
        <f t="shared" si="3"/>
        <v>0</v>
      </c>
      <c r="G48" s="100">
        <v>0</v>
      </c>
      <c r="H48" s="100">
        <v>0</v>
      </c>
      <c r="I48" s="109">
        <f t="shared" si="4"/>
        <v>0</v>
      </c>
      <c r="J48" s="100">
        <v>0</v>
      </c>
      <c r="K48" s="100">
        <v>0</v>
      </c>
      <c r="L48" s="109">
        <f t="shared" si="5"/>
        <v>0</v>
      </c>
      <c r="M48" s="100">
        <v>0</v>
      </c>
      <c r="N48" s="100">
        <v>0</v>
      </c>
      <c r="O48" s="109">
        <f t="shared" si="6"/>
        <v>0</v>
      </c>
      <c r="P48" s="100">
        <v>0</v>
      </c>
      <c r="Q48" s="100">
        <v>0</v>
      </c>
      <c r="R48" s="109">
        <f t="shared" si="7"/>
        <v>0</v>
      </c>
      <c r="S48" s="100">
        <v>0</v>
      </c>
      <c r="T48" s="100">
        <v>0</v>
      </c>
      <c r="U48" s="109">
        <f t="shared" si="8"/>
        <v>0</v>
      </c>
      <c r="V48" s="100">
        <v>0</v>
      </c>
      <c r="W48" s="100">
        <v>0</v>
      </c>
      <c r="X48" s="109">
        <f t="shared" si="9"/>
        <v>0</v>
      </c>
      <c r="Y48" s="100">
        <v>0</v>
      </c>
      <c r="Z48" s="100">
        <v>0</v>
      </c>
      <c r="AA48" s="109">
        <f t="shared" si="10"/>
        <v>0</v>
      </c>
      <c r="AB48" s="100">
        <v>0</v>
      </c>
      <c r="AC48" s="100">
        <v>0</v>
      </c>
      <c r="AD48" s="100">
        <f t="shared" si="12"/>
        <v>0</v>
      </c>
      <c r="AE48" s="100">
        <v>0</v>
      </c>
      <c r="AF48" s="100">
        <v>0</v>
      </c>
      <c r="AG48" s="59" t="s">
        <v>39</v>
      </c>
      <c r="AH48" s="20"/>
    </row>
    <row r="49" spans="1:34" s="105" customFormat="1" ht="16.5" customHeight="1">
      <c r="A49" s="124" t="s">
        <v>226</v>
      </c>
      <c r="B49" s="142"/>
      <c r="C49" s="103">
        <f t="shared" si="2"/>
        <v>0</v>
      </c>
      <c r="D49" s="93">
        <f>SUM(D50:D53)</f>
        <v>0</v>
      </c>
      <c r="E49" s="93">
        <f>SUM(E50:E53)</f>
        <v>0</v>
      </c>
      <c r="F49" s="104">
        <f t="shared" si="3"/>
        <v>0</v>
      </c>
      <c r="G49" s="104">
        <f>SUM(G50:G53)</f>
        <v>0</v>
      </c>
      <c r="H49" s="104">
        <f>SUM(H50:H53)</f>
        <v>0</v>
      </c>
      <c r="I49" s="104">
        <f t="shared" si="4"/>
        <v>0</v>
      </c>
      <c r="J49" s="104">
        <f>SUM(J50:J53)</f>
        <v>0</v>
      </c>
      <c r="K49" s="104">
        <f>SUM(K50:K53)</f>
        <v>0</v>
      </c>
      <c r="L49" s="104">
        <f t="shared" si="5"/>
        <v>0</v>
      </c>
      <c r="M49" s="104">
        <f>SUM(M50:M53)</f>
        <v>0</v>
      </c>
      <c r="N49" s="104">
        <f>SUM(N50:N53)</f>
        <v>0</v>
      </c>
      <c r="O49" s="104">
        <f t="shared" si="6"/>
        <v>0</v>
      </c>
      <c r="P49" s="104">
        <f>SUM(P50:P53)</f>
        <v>0</v>
      </c>
      <c r="Q49" s="104">
        <f>SUM(Q50:Q53)</f>
        <v>0</v>
      </c>
      <c r="R49" s="104">
        <f t="shared" si="7"/>
        <v>0</v>
      </c>
      <c r="S49" s="104">
        <f>SUM(S50:S53)</f>
        <v>0</v>
      </c>
      <c r="T49" s="104">
        <f>SUM(T50:T53)</f>
        <v>0</v>
      </c>
      <c r="U49" s="104">
        <f t="shared" si="8"/>
        <v>0</v>
      </c>
      <c r="V49" s="104">
        <f>SUM(V50:V53)</f>
        <v>0</v>
      </c>
      <c r="W49" s="104">
        <f>SUM(W50:W53)</f>
        <v>0</v>
      </c>
      <c r="X49" s="104">
        <f t="shared" si="9"/>
        <v>0</v>
      </c>
      <c r="Y49" s="104">
        <f>SUM(Y50:Y53)</f>
        <v>0</v>
      </c>
      <c r="Z49" s="104">
        <f>SUM(Z50:Z53)</f>
        <v>0</v>
      </c>
      <c r="AA49" s="104">
        <f t="shared" si="10"/>
        <v>0</v>
      </c>
      <c r="AB49" s="104">
        <f>SUM(AB50:AB53)</f>
        <v>0</v>
      </c>
      <c r="AC49" s="104">
        <f>SUM(AC50:AC53)</f>
        <v>0</v>
      </c>
      <c r="AD49" s="110">
        <f t="shared" si="12"/>
        <v>0</v>
      </c>
      <c r="AE49" s="104">
        <f>SUM(AE50:AE53)</f>
        <v>0</v>
      </c>
      <c r="AF49" s="104">
        <f>SUM(AF50:AF53)</f>
        <v>0</v>
      </c>
      <c r="AG49" s="117" t="s">
        <v>226</v>
      </c>
      <c r="AH49" s="143"/>
    </row>
    <row r="50" spans="1:34" ht="16.5" customHeight="1">
      <c r="A50" s="61"/>
      <c r="B50" s="63" t="s">
        <v>40</v>
      </c>
      <c r="C50" s="108">
        <f t="shared" si="2"/>
        <v>0</v>
      </c>
      <c r="D50" s="99">
        <f aca="true" t="shared" si="15" ref="D50:E53">G50+J50+M50+P50+S50+V50+Y50+AB50</f>
        <v>0</v>
      </c>
      <c r="E50" s="99">
        <f t="shared" si="15"/>
        <v>0</v>
      </c>
      <c r="F50" s="109">
        <f t="shared" si="3"/>
        <v>0</v>
      </c>
      <c r="G50" s="100">
        <v>0</v>
      </c>
      <c r="H50" s="100">
        <v>0</v>
      </c>
      <c r="I50" s="109">
        <f t="shared" si="4"/>
        <v>0</v>
      </c>
      <c r="J50" s="100">
        <v>0</v>
      </c>
      <c r="K50" s="100">
        <v>0</v>
      </c>
      <c r="L50" s="109">
        <f t="shared" si="5"/>
        <v>0</v>
      </c>
      <c r="M50" s="100">
        <v>0</v>
      </c>
      <c r="N50" s="100">
        <v>0</v>
      </c>
      <c r="O50" s="109">
        <f t="shared" si="6"/>
        <v>0</v>
      </c>
      <c r="P50" s="100">
        <v>0</v>
      </c>
      <c r="Q50" s="100">
        <v>0</v>
      </c>
      <c r="R50" s="109">
        <f t="shared" si="7"/>
        <v>0</v>
      </c>
      <c r="S50" s="100">
        <v>0</v>
      </c>
      <c r="T50" s="100">
        <v>0</v>
      </c>
      <c r="U50" s="109">
        <f t="shared" si="8"/>
        <v>0</v>
      </c>
      <c r="V50" s="100">
        <v>0</v>
      </c>
      <c r="W50" s="100">
        <v>0</v>
      </c>
      <c r="X50" s="109">
        <f t="shared" si="9"/>
        <v>0</v>
      </c>
      <c r="Y50" s="100">
        <v>0</v>
      </c>
      <c r="Z50" s="100">
        <v>0</v>
      </c>
      <c r="AA50" s="109">
        <f t="shared" si="10"/>
        <v>0</v>
      </c>
      <c r="AB50" s="100">
        <v>0</v>
      </c>
      <c r="AC50" s="100">
        <v>0</v>
      </c>
      <c r="AD50" s="100">
        <f t="shared" si="12"/>
        <v>0</v>
      </c>
      <c r="AE50" s="100">
        <v>0</v>
      </c>
      <c r="AF50" s="100">
        <v>0</v>
      </c>
      <c r="AG50" s="59" t="s">
        <v>40</v>
      </c>
      <c r="AH50" s="20"/>
    </row>
    <row r="51" spans="1:34" ht="16.5" customHeight="1">
      <c r="A51" s="61"/>
      <c r="B51" s="63" t="s">
        <v>41</v>
      </c>
      <c r="C51" s="108">
        <f t="shared" si="2"/>
        <v>0</v>
      </c>
      <c r="D51" s="99">
        <f t="shared" si="15"/>
        <v>0</v>
      </c>
      <c r="E51" s="99">
        <f t="shared" si="15"/>
        <v>0</v>
      </c>
      <c r="F51" s="109">
        <f t="shared" si="3"/>
        <v>0</v>
      </c>
      <c r="G51" s="100">
        <v>0</v>
      </c>
      <c r="H51" s="100">
        <v>0</v>
      </c>
      <c r="I51" s="109">
        <f t="shared" si="4"/>
        <v>0</v>
      </c>
      <c r="J51" s="100">
        <v>0</v>
      </c>
      <c r="K51" s="100">
        <v>0</v>
      </c>
      <c r="L51" s="109">
        <f t="shared" si="5"/>
        <v>0</v>
      </c>
      <c r="M51" s="100">
        <v>0</v>
      </c>
      <c r="N51" s="100">
        <v>0</v>
      </c>
      <c r="O51" s="109">
        <f t="shared" si="6"/>
        <v>0</v>
      </c>
      <c r="P51" s="100">
        <v>0</v>
      </c>
      <c r="Q51" s="100">
        <v>0</v>
      </c>
      <c r="R51" s="109">
        <f t="shared" si="7"/>
        <v>0</v>
      </c>
      <c r="S51" s="100">
        <v>0</v>
      </c>
      <c r="T51" s="100">
        <v>0</v>
      </c>
      <c r="U51" s="109">
        <f t="shared" si="8"/>
        <v>0</v>
      </c>
      <c r="V51" s="100">
        <v>0</v>
      </c>
      <c r="W51" s="100">
        <v>0</v>
      </c>
      <c r="X51" s="109">
        <f t="shared" si="9"/>
        <v>0</v>
      </c>
      <c r="Y51" s="100">
        <v>0</v>
      </c>
      <c r="Z51" s="100">
        <v>0</v>
      </c>
      <c r="AA51" s="109">
        <f t="shared" si="10"/>
        <v>0</v>
      </c>
      <c r="AB51" s="100">
        <v>0</v>
      </c>
      <c r="AC51" s="100">
        <v>0</v>
      </c>
      <c r="AD51" s="100">
        <f t="shared" si="12"/>
        <v>0</v>
      </c>
      <c r="AE51" s="100">
        <v>0</v>
      </c>
      <c r="AF51" s="100">
        <v>0</v>
      </c>
      <c r="AG51" s="59" t="s">
        <v>41</v>
      </c>
      <c r="AH51" s="20"/>
    </row>
    <row r="52" spans="1:34" ht="16.5" customHeight="1">
      <c r="A52" s="61"/>
      <c r="B52" s="63" t="s">
        <v>42</v>
      </c>
      <c r="C52" s="108">
        <f t="shared" si="2"/>
        <v>0</v>
      </c>
      <c r="D52" s="99">
        <f t="shared" si="15"/>
        <v>0</v>
      </c>
      <c r="E52" s="99">
        <f t="shared" si="15"/>
        <v>0</v>
      </c>
      <c r="F52" s="109">
        <f t="shared" si="3"/>
        <v>0</v>
      </c>
      <c r="G52" s="100">
        <v>0</v>
      </c>
      <c r="H52" s="100">
        <v>0</v>
      </c>
      <c r="I52" s="109">
        <f t="shared" si="4"/>
        <v>0</v>
      </c>
      <c r="J52" s="100">
        <v>0</v>
      </c>
      <c r="K52" s="100">
        <v>0</v>
      </c>
      <c r="L52" s="109">
        <f t="shared" si="5"/>
        <v>0</v>
      </c>
      <c r="M52" s="100">
        <v>0</v>
      </c>
      <c r="N52" s="100">
        <v>0</v>
      </c>
      <c r="O52" s="109">
        <f t="shared" si="6"/>
        <v>0</v>
      </c>
      <c r="P52" s="100">
        <v>0</v>
      </c>
      <c r="Q52" s="100">
        <v>0</v>
      </c>
      <c r="R52" s="109">
        <f t="shared" si="7"/>
        <v>0</v>
      </c>
      <c r="S52" s="100">
        <v>0</v>
      </c>
      <c r="T52" s="100">
        <v>0</v>
      </c>
      <c r="U52" s="109">
        <f t="shared" si="8"/>
        <v>0</v>
      </c>
      <c r="V52" s="100">
        <v>0</v>
      </c>
      <c r="W52" s="100">
        <v>0</v>
      </c>
      <c r="X52" s="109">
        <f t="shared" si="9"/>
        <v>0</v>
      </c>
      <c r="Y52" s="100">
        <v>0</v>
      </c>
      <c r="Z52" s="100">
        <v>0</v>
      </c>
      <c r="AA52" s="109">
        <f t="shared" si="10"/>
        <v>0</v>
      </c>
      <c r="AB52" s="100">
        <v>0</v>
      </c>
      <c r="AC52" s="100">
        <v>0</v>
      </c>
      <c r="AD52" s="100">
        <f t="shared" si="12"/>
        <v>0</v>
      </c>
      <c r="AE52" s="100">
        <v>0</v>
      </c>
      <c r="AF52" s="100">
        <v>0</v>
      </c>
      <c r="AG52" s="59" t="s">
        <v>42</v>
      </c>
      <c r="AH52" s="20"/>
    </row>
    <row r="53" spans="1:34" ht="16.5" customHeight="1">
      <c r="A53" s="61"/>
      <c r="B53" s="63" t="s">
        <v>43</v>
      </c>
      <c r="C53" s="108">
        <f t="shared" si="2"/>
        <v>0</v>
      </c>
      <c r="D53" s="99">
        <f t="shared" si="15"/>
        <v>0</v>
      </c>
      <c r="E53" s="99">
        <f t="shared" si="15"/>
        <v>0</v>
      </c>
      <c r="F53" s="109">
        <f t="shared" si="3"/>
        <v>0</v>
      </c>
      <c r="G53" s="100">
        <v>0</v>
      </c>
      <c r="H53" s="100">
        <v>0</v>
      </c>
      <c r="I53" s="109">
        <f t="shared" si="4"/>
        <v>0</v>
      </c>
      <c r="J53" s="100">
        <v>0</v>
      </c>
      <c r="K53" s="100">
        <v>0</v>
      </c>
      <c r="L53" s="109">
        <f t="shared" si="5"/>
        <v>0</v>
      </c>
      <c r="M53" s="100">
        <v>0</v>
      </c>
      <c r="N53" s="100">
        <v>0</v>
      </c>
      <c r="O53" s="109">
        <f t="shared" si="6"/>
        <v>0</v>
      </c>
      <c r="P53" s="100">
        <v>0</v>
      </c>
      <c r="Q53" s="100">
        <v>0</v>
      </c>
      <c r="R53" s="109">
        <f t="shared" si="7"/>
        <v>0</v>
      </c>
      <c r="S53" s="100">
        <v>0</v>
      </c>
      <c r="T53" s="100">
        <v>0</v>
      </c>
      <c r="U53" s="109">
        <f t="shared" si="8"/>
        <v>0</v>
      </c>
      <c r="V53" s="100">
        <v>0</v>
      </c>
      <c r="W53" s="100">
        <v>0</v>
      </c>
      <c r="X53" s="109">
        <f t="shared" si="9"/>
        <v>0</v>
      </c>
      <c r="Y53" s="100">
        <v>0</v>
      </c>
      <c r="Z53" s="100">
        <v>0</v>
      </c>
      <c r="AA53" s="109">
        <f t="shared" si="10"/>
        <v>0</v>
      </c>
      <c r="AB53" s="100">
        <v>0</v>
      </c>
      <c r="AC53" s="100">
        <v>0</v>
      </c>
      <c r="AD53" s="100">
        <f t="shared" si="12"/>
        <v>0</v>
      </c>
      <c r="AE53" s="100">
        <v>0</v>
      </c>
      <c r="AF53" s="100">
        <v>0</v>
      </c>
      <c r="AG53" s="59" t="s">
        <v>43</v>
      </c>
      <c r="AH53" s="20"/>
    </row>
    <row r="54" spans="1:34" s="111" customFormat="1" ht="16.5" customHeight="1">
      <c r="A54" s="124" t="s">
        <v>227</v>
      </c>
      <c r="B54" s="142"/>
      <c r="C54" s="103">
        <f t="shared" si="2"/>
        <v>0</v>
      </c>
      <c r="D54" s="93">
        <f>SUM(D55:D56)</f>
        <v>0</v>
      </c>
      <c r="E54" s="93">
        <f>SUM(E55:E56)</f>
        <v>0</v>
      </c>
      <c r="F54" s="104">
        <f t="shared" si="3"/>
        <v>0</v>
      </c>
      <c r="G54" s="104">
        <f>SUM(G55:G56)</f>
        <v>0</v>
      </c>
      <c r="H54" s="104">
        <f>SUM(H55:H56)</f>
        <v>0</v>
      </c>
      <c r="I54" s="104">
        <f t="shared" si="4"/>
        <v>0</v>
      </c>
      <c r="J54" s="104">
        <f>SUM(J55:J56)</f>
        <v>0</v>
      </c>
      <c r="K54" s="104">
        <f>SUM(K55:K56)</f>
        <v>0</v>
      </c>
      <c r="L54" s="104">
        <f t="shared" si="5"/>
        <v>0</v>
      </c>
      <c r="M54" s="104">
        <f>SUM(M55:M56)</f>
        <v>0</v>
      </c>
      <c r="N54" s="104">
        <f>SUM(N55:N56)</f>
        <v>0</v>
      </c>
      <c r="O54" s="104">
        <f t="shared" si="6"/>
        <v>0</v>
      </c>
      <c r="P54" s="104">
        <f>SUM(P55:P56)</f>
        <v>0</v>
      </c>
      <c r="Q54" s="104">
        <f>SUM(Q55:Q56)</f>
        <v>0</v>
      </c>
      <c r="R54" s="104">
        <f t="shared" si="7"/>
        <v>0</v>
      </c>
      <c r="S54" s="104">
        <f>SUM(S55:S56)</f>
        <v>0</v>
      </c>
      <c r="T54" s="104">
        <f>SUM(T55:T56)</f>
        <v>0</v>
      </c>
      <c r="U54" s="104">
        <f t="shared" si="8"/>
        <v>0</v>
      </c>
      <c r="V54" s="104">
        <f>SUM(V55:V56)</f>
        <v>0</v>
      </c>
      <c r="W54" s="104">
        <f>SUM(W55:W56)</f>
        <v>0</v>
      </c>
      <c r="X54" s="104">
        <f t="shared" si="9"/>
        <v>0</v>
      </c>
      <c r="Y54" s="104">
        <f>SUM(Y55:Y56)</f>
        <v>0</v>
      </c>
      <c r="Z54" s="104">
        <f>SUM(Z55:Z56)</f>
        <v>0</v>
      </c>
      <c r="AA54" s="104">
        <f t="shared" si="10"/>
        <v>0</v>
      </c>
      <c r="AB54" s="104">
        <f>SUM(AB55:AB56)</f>
        <v>0</v>
      </c>
      <c r="AC54" s="104">
        <f>SUM(AC55:AC56)</f>
        <v>0</v>
      </c>
      <c r="AD54" s="110">
        <f t="shared" si="12"/>
        <v>0</v>
      </c>
      <c r="AE54" s="104">
        <f>SUM(AE55:AE56)</f>
        <v>0</v>
      </c>
      <c r="AF54" s="104">
        <f>SUM(AF55:AF56)</f>
        <v>0</v>
      </c>
      <c r="AG54" s="117" t="s">
        <v>227</v>
      </c>
      <c r="AH54" s="143"/>
    </row>
    <row r="55" spans="1:34" ht="16.5" customHeight="1">
      <c r="A55" s="61"/>
      <c r="B55" s="63" t="s">
        <v>44</v>
      </c>
      <c r="C55" s="108">
        <f t="shared" si="2"/>
        <v>0</v>
      </c>
      <c r="D55" s="99">
        <f>G55+J55+M55+P55+S55+V55+Y55+AB55</f>
        <v>0</v>
      </c>
      <c r="E55" s="99">
        <f>H55+K55+N55+Q55+T55+W55+Z55+AC55</f>
        <v>0</v>
      </c>
      <c r="F55" s="109">
        <f t="shared" si="3"/>
        <v>0</v>
      </c>
      <c r="G55" s="100">
        <v>0</v>
      </c>
      <c r="H55" s="100">
        <v>0</v>
      </c>
      <c r="I55" s="109">
        <f t="shared" si="4"/>
        <v>0</v>
      </c>
      <c r="J55" s="100">
        <v>0</v>
      </c>
      <c r="K55" s="100">
        <v>0</v>
      </c>
      <c r="L55" s="109">
        <f t="shared" si="5"/>
        <v>0</v>
      </c>
      <c r="M55" s="100">
        <v>0</v>
      </c>
      <c r="N55" s="100">
        <v>0</v>
      </c>
      <c r="O55" s="109">
        <f t="shared" si="6"/>
        <v>0</v>
      </c>
      <c r="P55" s="100">
        <v>0</v>
      </c>
      <c r="Q55" s="100">
        <v>0</v>
      </c>
      <c r="R55" s="109">
        <f t="shared" si="7"/>
        <v>0</v>
      </c>
      <c r="S55" s="100">
        <v>0</v>
      </c>
      <c r="T55" s="100">
        <v>0</v>
      </c>
      <c r="U55" s="109">
        <f t="shared" si="8"/>
        <v>0</v>
      </c>
      <c r="V55" s="100">
        <v>0</v>
      </c>
      <c r="W55" s="100">
        <v>0</v>
      </c>
      <c r="X55" s="109">
        <f t="shared" si="9"/>
        <v>0</v>
      </c>
      <c r="Y55" s="100">
        <v>0</v>
      </c>
      <c r="Z55" s="100">
        <v>0</v>
      </c>
      <c r="AA55" s="109">
        <f t="shared" si="10"/>
        <v>0</v>
      </c>
      <c r="AB55" s="100">
        <v>0</v>
      </c>
      <c r="AC55" s="100">
        <v>0</v>
      </c>
      <c r="AD55" s="100">
        <f t="shared" si="12"/>
        <v>0</v>
      </c>
      <c r="AE55" s="100">
        <v>0</v>
      </c>
      <c r="AF55" s="100">
        <v>0</v>
      </c>
      <c r="AG55" s="59" t="s">
        <v>44</v>
      </c>
      <c r="AH55" s="20"/>
    </row>
    <row r="56" spans="1:34" s="2" customFormat="1" ht="16.5" customHeight="1">
      <c r="A56" s="61"/>
      <c r="B56" s="63" t="s">
        <v>56</v>
      </c>
      <c r="C56" s="108">
        <f t="shared" si="2"/>
        <v>0</v>
      </c>
      <c r="D56" s="99">
        <f>G56+J56+M56+P56+S56+V56+Y56+AB56</f>
        <v>0</v>
      </c>
      <c r="E56" s="99">
        <f>H56+K56+N56+Q56+T56+W56+Z56+AC56</f>
        <v>0</v>
      </c>
      <c r="F56" s="109">
        <f t="shared" si="3"/>
        <v>0</v>
      </c>
      <c r="G56" s="100">
        <v>0</v>
      </c>
      <c r="H56" s="100">
        <v>0</v>
      </c>
      <c r="I56" s="109">
        <f t="shared" si="4"/>
        <v>0</v>
      </c>
      <c r="J56" s="100">
        <v>0</v>
      </c>
      <c r="K56" s="100">
        <v>0</v>
      </c>
      <c r="L56" s="109">
        <f t="shared" si="5"/>
        <v>0</v>
      </c>
      <c r="M56" s="100">
        <v>0</v>
      </c>
      <c r="N56" s="100">
        <v>0</v>
      </c>
      <c r="O56" s="109">
        <f t="shared" si="6"/>
        <v>0</v>
      </c>
      <c r="P56" s="100">
        <v>0</v>
      </c>
      <c r="Q56" s="100">
        <v>0</v>
      </c>
      <c r="R56" s="109">
        <f t="shared" si="7"/>
        <v>0</v>
      </c>
      <c r="S56" s="100">
        <v>0</v>
      </c>
      <c r="T56" s="100">
        <v>0</v>
      </c>
      <c r="U56" s="109">
        <f t="shared" si="8"/>
        <v>0</v>
      </c>
      <c r="V56" s="100">
        <v>0</v>
      </c>
      <c r="W56" s="100">
        <v>0</v>
      </c>
      <c r="X56" s="109">
        <f t="shared" si="9"/>
        <v>0</v>
      </c>
      <c r="Y56" s="100">
        <v>0</v>
      </c>
      <c r="Z56" s="100">
        <v>0</v>
      </c>
      <c r="AA56" s="109">
        <f t="shared" si="10"/>
        <v>0</v>
      </c>
      <c r="AB56" s="100">
        <v>0</v>
      </c>
      <c r="AC56" s="100">
        <v>0</v>
      </c>
      <c r="AD56" s="100">
        <f t="shared" si="12"/>
        <v>0</v>
      </c>
      <c r="AE56" s="100">
        <v>0</v>
      </c>
      <c r="AF56" s="100">
        <v>0</v>
      </c>
      <c r="AG56" s="59" t="s">
        <v>56</v>
      </c>
      <c r="AH56" s="20"/>
    </row>
    <row r="57" spans="1:34" s="105" customFormat="1" ht="16.5" customHeight="1">
      <c r="A57" s="124" t="s">
        <v>228</v>
      </c>
      <c r="B57" s="125"/>
      <c r="C57" s="103">
        <f t="shared" si="2"/>
        <v>0</v>
      </c>
      <c r="D57" s="93">
        <f>SUM(D58:D59)</f>
        <v>0</v>
      </c>
      <c r="E57" s="93">
        <f>SUM(E58:E59)</f>
        <v>0</v>
      </c>
      <c r="F57" s="104">
        <f t="shared" si="3"/>
        <v>0</v>
      </c>
      <c r="G57" s="104">
        <f>SUM(G58:G59)</f>
        <v>0</v>
      </c>
      <c r="H57" s="104">
        <f>SUM(H58:H59)</f>
        <v>0</v>
      </c>
      <c r="I57" s="104">
        <f t="shared" si="4"/>
        <v>0</v>
      </c>
      <c r="J57" s="104">
        <f>SUM(J58:J59)</f>
        <v>0</v>
      </c>
      <c r="K57" s="104">
        <f>SUM(K58:K59)</f>
        <v>0</v>
      </c>
      <c r="L57" s="104">
        <f t="shared" si="5"/>
        <v>0</v>
      </c>
      <c r="M57" s="104">
        <f>SUM(M58:M59)</f>
        <v>0</v>
      </c>
      <c r="N57" s="104">
        <f>SUM(N58:N59)</f>
        <v>0</v>
      </c>
      <c r="O57" s="104">
        <f t="shared" si="6"/>
        <v>0</v>
      </c>
      <c r="P57" s="104">
        <f>SUM(P58:P59)</f>
        <v>0</v>
      </c>
      <c r="Q57" s="104">
        <f>SUM(Q58:Q59)</f>
        <v>0</v>
      </c>
      <c r="R57" s="104">
        <f t="shared" si="7"/>
        <v>0</v>
      </c>
      <c r="S57" s="104">
        <f>SUM(S58:S59)</f>
        <v>0</v>
      </c>
      <c r="T57" s="104">
        <f>SUM(T58:T59)</f>
        <v>0</v>
      </c>
      <c r="U57" s="104">
        <f t="shared" si="8"/>
        <v>0</v>
      </c>
      <c r="V57" s="104">
        <f>SUM(V58:V59)</f>
        <v>0</v>
      </c>
      <c r="W57" s="104">
        <f>SUM(W58:W59)</f>
        <v>0</v>
      </c>
      <c r="X57" s="104">
        <f t="shared" si="9"/>
        <v>0</v>
      </c>
      <c r="Y57" s="104">
        <f>SUM(Y58:Y59)</f>
        <v>0</v>
      </c>
      <c r="Z57" s="104">
        <f>SUM(Z58:Z59)</f>
        <v>0</v>
      </c>
      <c r="AA57" s="104">
        <f t="shared" si="10"/>
        <v>0</v>
      </c>
      <c r="AB57" s="104">
        <f>SUM(AB58:AB59)</f>
        <v>0</v>
      </c>
      <c r="AC57" s="104">
        <f>SUM(AC58:AC59)</f>
        <v>0</v>
      </c>
      <c r="AD57" s="110">
        <f t="shared" si="12"/>
        <v>0</v>
      </c>
      <c r="AE57" s="104">
        <f>SUM(AE58:AE59)</f>
        <v>0</v>
      </c>
      <c r="AF57" s="104">
        <f>SUM(AF58:AF59)</f>
        <v>0</v>
      </c>
      <c r="AG57" s="117" t="s">
        <v>228</v>
      </c>
      <c r="AH57" s="118"/>
    </row>
    <row r="58" spans="1:34" ht="16.5" customHeight="1">
      <c r="A58" s="62"/>
      <c r="B58" s="63" t="s">
        <v>45</v>
      </c>
      <c r="C58" s="108">
        <f t="shared" si="2"/>
        <v>0</v>
      </c>
      <c r="D58" s="99">
        <f>G58+J58+M58+P58+S58+V58+Y58+AB58</f>
        <v>0</v>
      </c>
      <c r="E58" s="99">
        <f>H58+K58+N58+Q58+T58+W58+Z58+AC58</f>
        <v>0</v>
      </c>
      <c r="F58" s="109">
        <f t="shared" si="3"/>
        <v>0</v>
      </c>
      <c r="G58" s="100">
        <v>0</v>
      </c>
      <c r="H58" s="100">
        <v>0</v>
      </c>
      <c r="I58" s="109">
        <f t="shared" si="4"/>
        <v>0</v>
      </c>
      <c r="J58" s="100">
        <v>0</v>
      </c>
      <c r="K58" s="100">
        <v>0</v>
      </c>
      <c r="L58" s="109">
        <f t="shared" si="5"/>
        <v>0</v>
      </c>
      <c r="M58" s="100">
        <v>0</v>
      </c>
      <c r="N58" s="100">
        <v>0</v>
      </c>
      <c r="O58" s="109">
        <f t="shared" si="6"/>
        <v>0</v>
      </c>
      <c r="P58" s="100">
        <v>0</v>
      </c>
      <c r="Q58" s="100">
        <v>0</v>
      </c>
      <c r="R58" s="109">
        <f t="shared" si="7"/>
        <v>0</v>
      </c>
      <c r="S58" s="100">
        <v>0</v>
      </c>
      <c r="T58" s="100">
        <v>0</v>
      </c>
      <c r="U58" s="109">
        <f t="shared" si="8"/>
        <v>0</v>
      </c>
      <c r="V58" s="100">
        <v>0</v>
      </c>
      <c r="W58" s="100">
        <v>0</v>
      </c>
      <c r="X58" s="109">
        <f t="shared" si="9"/>
        <v>0</v>
      </c>
      <c r="Y58" s="100">
        <v>0</v>
      </c>
      <c r="Z58" s="100">
        <v>0</v>
      </c>
      <c r="AA58" s="109">
        <f t="shared" si="10"/>
        <v>0</v>
      </c>
      <c r="AB58" s="100">
        <v>0</v>
      </c>
      <c r="AC58" s="100">
        <v>0</v>
      </c>
      <c r="AD58" s="100">
        <f t="shared" si="12"/>
        <v>0</v>
      </c>
      <c r="AE58" s="100">
        <v>0</v>
      </c>
      <c r="AF58" s="100">
        <v>0</v>
      </c>
      <c r="AG58" s="59" t="s">
        <v>45</v>
      </c>
      <c r="AH58" s="20"/>
    </row>
    <row r="59" spans="1:34" ht="16.5" customHeight="1">
      <c r="A59" s="62"/>
      <c r="B59" s="63" t="s">
        <v>205</v>
      </c>
      <c r="C59" s="108">
        <f t="shared" si="2"/>
        <v>0</v>
      </c>
      <c r="D59" s="99">
        <f>G59+J59+M59+P59+S59+V59+Y59+AB59</f>
        <v>0</v>
      </c>
      <c r="E59" s="99">
        <f>H59+K59+N59+Q59+T59+W59+Z59+AC59</f>
        <v>0</v>
      </c>
      <c r="F59" s="109">
        <f t="shared" si="3"/>
        <v>0</v>
      </c>
      <c r="G59" s="100">
        <v>0</v>
      </c>
      <c r="H59" s="100">
        <v>0</v>
      </c>
      <c r="I59" s="109">
        <f t="shared" si="4"/>
        <v>0</v>
      </c>
      <c r="J59" s="100">
        <v>0</v>
      </c>
      <c r="K59" s="100">
        <v>0</v>
      </c>
      <c r="L59" s="109">
        <f t="shared" si="5"/>
        <v>0</v>
      </c>
      <c r="M59" s="100">
        <v>0</v>
      </c>
      <c r="N59" s="100">
        <v>0</v>
      </c>
      <c r="O59" s="109">
        <f t="shared" si="6"/>
        <v>0</v>
      </c>
      <c r="P59" s="100">
        <v>0</v>
      </c>
      <c r="Q59" s="100">
        <v>0</v>
      </c>
      <c r="R59" s="109">
        <f t="shared" si="7"/>
        <v>0</v>
      </c>
      <c r="S59" s="100">
        <v>0</v>
      </c>
      <c r="T59" s="100">
        <v>0</v>
      </c>
      <c r="U59" s="109">
        <f t="shared" si="8"/>
        <v>0</v>
      </c>
      <c r="V59" s="100">
        <v>0</v>
      </c>
      <c r="W59" s="100">
        <v>0</v>
      </c>
      <c r="X59" s="109">
        <f t="shared" si="9"/>
        <v>0</v>
      </c>
      <c r="Y59" s="100">
        <v>0</v>
      </c>
      <c r="Z59" s="100">
        <v>0</v>
      </c>
      <c r="AA59" s="109">
        <f t="shared" si="10"/>
        <v>0</v>
      </c>
      <c r="AB59" s="100">
        <v>0</v>
      </c>
      <c r="AC59" s="100">
        <v>0</v>
      </c>
      <c r="AD59" s="100">
        <f t="shared" si="12"/>
        <v>0</v>
      </c>
      <c r="AE59" s="100">
        <v>0</v>
      </c>
      <c r="AF59" s="100">
        <v>0</v>
      </c>
      <c r="AG59" s="59" t="s">
        <v>205</v>
      </c>
      <c r="AH59" s="20"/>
    </row>
    <row r="60" spans="1:34" s="105" customFormat="1" ht="16.5" customHeight="1">
      <c r="A60" s="124" t="s">
        <v>229</v>
      </c>
      <c r="B60" s="142"/>
      <c r="C60" s="103">
        <f t="shared" si="2"/>
        <v>0</v>
      </c>
      <c r="D60" s="93">
        <f>D61</f>
        <v>0</v>
      </c>
      <c r="E60" s="93">
        <f>E61</f>
        <v>0</v>
      </c>
      <c r="F60" s="104">
        <f t="shared" si="3"/>
        <v>0</v>
      </c>
      <c r="G60" s="104">
        <f>G61</f>
        <v>0</v>
      </c>
      <c r="H60" s="104">
        <f>H61</f>
        <v>0</v>
      </c>
      <c r="I60" s="104">
        <f t="shared" si="4"/>
        <v>0</v>
      </c>
      <c r="J60" s="104">
        <f>J61</f>
        <v>0</v>
      </c>
      <c r="K60" s="104">
        <f>K61</f>
        <v>0</v>
      </c>
      <c r="L60" s="104">
        <f t="shared" si="5"/>
        <v>0</v>
      </c>
      <c r="M60" s="104">
        <f>M61</f>
        <v>0</v>
      </c>
      <c r="N60" s="104">
        <f>N61</f>
        <v>0</v>
      </c>
      <c r="O60" s="104">
        <f t="shared" si="6"/>
        <v>0</v>
      </c>
      <c r="P60" s="104">
        <f>P61</f>
        <v>0</v>
      </c>
      <c r="Q60" s="104">
        <f>Q61</f>
        <v>0</v>
      </c>
      <c r="R60" s="104">
        <f t="shared" si="7"/>
        <v>0</v>
      </c>
      <c r="S60" s="104">
        <f>S61</f>
        <v>0</v>
      </c>
      <c r="T60" s="104">
        <f>T61</f>
        <v>0</v>
      </c>
      <c r="U60" s="104">
        <f t="shared" si="8"/>
        <v>0</v>
      </c>
      <c r="V60" s="104">
        <f>V61</f>
        <v>0</v>
      </c>
      <c r="W60" s="104">
        <f>W61</f>
        <v>0</v>
      </c>
      <c r="X60" s="104">
        <f t="shared" si="9"/>
        <v>0</v>
      </c>
      <c r="Y60" s="104">
        <f>SUM(Y61)</f>
        <v>0</v>
      </c>
      <c r="Z60" s="104">
        <f>SUM(Z61)</f>
        <v>0</v>
      </c>
      <c r="AA60" s="104">
        <f t="shared" si="10"/>
        <v>0</v>
      </c>
      <c r="AB60" s="104">
        <f>SUM(AB61)</f>
        <v>0</v>
      </c>
      <c r="AC60" s="104">
        <f>SUM(AC61)</f>
        <v>0</v>
      </c>
      <c r="AD60" s="110">
        <f t="shared" si="12"/>
        <v>0</v>
      </c>
      <c r="AE60" s="104">
        <f>SUM(AE61)</f>
        <v>0</v>
      </c>
      <c r="AF60" s="104">
        <f>SUM(AF61)</f>
        <v>0</v>
      </c>
      <c r="AG60" s="117" t="s">
        <v>229</v>
      </c>
      <c r="AH60" s="143"/>
    </row>
    <row r="61" spans="1:34" ht="16.5" customHeight="1">
      <c r="A61" s="62"/>
      <c r="B61" s="63" t="s">
        <v>46</v>
      </c>
      <c r="C61" s="108">
        <f t="shared" si="2"/>
        <v>0</v>
      </c>
      <c r="D61" s="99">
        <f>G61+J61+M61+P61+S61+V61+Y61+AB61</f>
        <v>0</v>
      </c>
      <c r="E61" s="99">
        <f>H61+K61+N61+Q61+T61+W61+Z61+AC61</f>
        <v>0</v>
      </c>
      <c r="F61" s="109">
        <f t="shared" si="3"/>
        <v>0</v>
      </c>
      <c r="G61" s="100">
        <v>0</v>
      </c>
      <c r="H61" s="100">
        <v>0</v>
      </c>
      <c r="I61" s="109">
        <f t="shared" si="4"/>
        <v>0</v>
      </c>
      <c r="J61" s="100">
        <v>0</v>
      </c>
      <c r="K61" s="100">
        <v>0</v>
      </c>
      <c r="L61" s="109">
        <f t="shared" si="5"/>
        <v>0</v>
      </c>
      <c r="M61" s="100">
        <v>0</v>
      </c>
      <c r="N61" s="100">
        <v>0</v>
      </c>
      <c r="O61" s="109">
        <f t="shared" si="6"/>
        <v>0</v>
      </c>
      <c r="P61" s="100">
        <v>0</v>
      </c>
      <c r="Q61" s="100">
        <v>0</v>
      </c>
      <c r="R61" s="109">
        <f t="shared" si="7"/>
        <v>0</v>
      </c>
      <c r="S61" s="100">
        <v>0</v>
      </c>
      <c r="T61" s="100">
        <v>0</v>
      </c>
      <c r="U61" s="109">
        <f t="shared" si="8"/>
        <v>0</v>
      </c>
      <c r="V61" s="100">
        <v>0</v>
      </c>
      <c r="W61" s="100">
        <v>0</v>
      </c>
      <c r="X61" s="109">
        <f t="shared" si="9"/>
        <v>0</v>
      </c>
      <c r="Y61" s="100">
        <v>0</v>
      </c>
      <c r="Z61" s="100">
        <v>0</v>
      </c>
      <c r="AA61" s="109">
        <f t="shared" si="10"/>
        <v>0</v>
      </c>
      <c r="AB61" s="100">
        <v>0</v>
      </c>
      <c r="AC61" s="100">
        <v>0</v>
      </c>
      <c r="AD61" s="100">
        <f t="shared" si="12"/>
        <v>0</v>
      </c>
      <c r="AE61" s="100">
        <v>0</v>
      </c>
      <c r="AF61" s="100">
        <v>0</v>
      </c>
      <c r="AG61" s="59" t="s">
        <v>46</v>
      </c>
      <c r="AH61" s="20"/>
    </row>
    <row r="62" spans="1:34" s="111" customFormat="1" ht="16.5" customHeight="1">
      <c r="A62" s="124" t="s">
        <v>230</v>
      </c>
      <c r="B62" s="125"/>
      <c r="C62" s="103">
        <f t="shared" si="2"/>
        <v>0</v>
      </c>
      <c r="D62" s="93">
        <f>SUM(D63:D64)</f>
        <v>0</v>
      </c>
      <c r="E62" s="93">
        <f>SUM(E63:E64)</f>
        <v>0</v>
      </c>
      <c r="F62" s="104">
        <f t="shared" si="3"/>
        <v>0</v>
      </c>
      <c r="G62" s="104">
        <f>SUM(G63:G64)</f>
        <v>0</v>
      </c>
      <c r="H62" s="104">
        <f>SUM(H63:H64)</f>
        <v>0</v>
      </c>
      <c r="I62" s="104">
        <f t="shared" si="4"/>
        <v>0</v>
      </c>
      <c r="J62" s="104">
        <f>SUM(J63:J64)</f>
        <v>0</v>
      </c>
      <c r="K62" s="104">
        <f>SUM(K63:K64)</f>
        <v>0</v>
      </c>
      <c r="L62" s="104">
        <f t="shared" si="5"/>
        <v>0</v>
      </c>
      <c r="M62" s="104">
        <f>SUM(M63:M64)</f>
        <v>0</v>
      </c>
      <c r="N62" s="104">
        <f>SUM(N63:N64)</f>
        <v>0</v>
      </c>
      <c r="O62" s="104">
        <f t="shared" si="6"/>
        <v>0</v>
      </c>
      <c r="P62" s="104">
        <f>SUM(P63:P64)</f>
        <v>0</v>
      </c>
      <c r="Q62" s="104">
        <f>SUM(Q63:Q64)</f>
        <v>0</v>
      </c>
      <c r="R62" s="104">
        <f t="shared" si="7"/>
        <v>0</v>
      </c>
      <c r="S62" s="104">
        <f>SUM(S63:S64)</f>
        <v>0</v>
      </c>
      <c r="T62" s="104">
        <f>SUM(T63:T64)</f>
        <v>0</v>
      </c>
      <c r="U62" s="104">
        <f t="shared" si="8"/>
        <v>0</v>
      </c>
      <c r="V62" s="104">
        <f>SUM(V63:V64)</f>
        <v>0</v>
      </c>
      <c r="W62" s="104">
        <f>SUM(W63:W64)</f>
        <v>0</v>
      </c>
      <c r="X62" s="104">
        <f t="shared" si="9"/>
        <v>0</v>
      </c>
      <c r="Y62" s="104">
        <f>SUM(Y63:Y64)</f>
        <v>0</v>
      </c>
      <c r="Z62" s="104">
        <f>SUM(Z63:Z64)</f>
        <v>0</v>
      </c>
      <c r="AA62" s="104">
        <f t="shared" si="10"/>
        <v>0</v>
      </c>
      <c r="AB62" s="104">
        <f>SUM(AB63:AB64)</f>
        <v>0</v>
      </c>
      <c r="AC62" s="104">
        <f>SUM(AC63:AC64)</f>
        <v>0</v>
      </c>
      <c r="AD62" s="110">
        <f t="shared" si="12"/>
        <v>0</v>
      </c>
      <c r="AE62" s="104">
        <f>SUM(AE63:AE64)</f>
        <v>0</v>
      </c>
      <c r="AF62" s="104">
        <f>SUM(AF63:AF64)</f>
        <v>0</v>
      </c>
      <c r="AG62" s="117" t="s">
        <v>230</v>
      </c>
      <c r="AH62" s="118"/>
    </row>
    <row r="63" spans="1:34" ht="16.5" customHeight="1">
      <c r="A63" s="62"/>
      <c r="B63" s="63" t="s">
        <v>206</v>
      </c>
      <c r="C63" s="108">
        <f t="shared" si="2"/>
        <v>0</v>
      </c>
      <c r="D63" s="99">
        <f>G63+J63+M63+P63+S63+V63+Y63+AB63</f>
        <v>0</v>
      </c>
      <c r="E63" s="99">
        <f>H63+K63+N63+Q63+T63+W63+Z63+AC63</f>
        <v>0</v>
      </c>
      <c r="F63" s="109">
        <f t="shared" si="3"/>
        <v>0</v>
      </c>
      <c r="G63" s="100">
        <v>0</v>
      </c>
      <c r="H63" s="100">
        <v>0</v>
      </c>
      <c r="I63" s="109">
        <f t="shared" si="4"/>
        <v>0</v>
      </c>
      <c r="J63" s="100">
        <v>0</v>
      </c>
      <c r="K63" s="100">
        <v>0</v>
      </c>
      <c r="L63" s="109">
        <f t="shared" si="5"/>
        <v>0</v>
      </c>
      <c r="M63" s="100">
        <v>0</v>
      </c>
      <c r="N63" s="100">
        <v>0</v>
      </c>
      <c r="O63" s="109">
        <f t="shared" si="6"/>
        <v>0</v>
      </c>
      <c r="P63" s="100">
        <v>0</v>
      </c>
      <c r="Q63" s="100">
        <v>0</v>
      </c>
      <c r="R63" s="109">
        <f t="shared" si="7"/>
        <v>0</v>
      </c>
      <c r="S63" s="100">
        <v>0</v>
      </c>
      <c r="T63" s="100">
        <v>0</v>
      </c>
      <c r="U63" s="109">
        <f t="shared" si="8"/>
        <v>0</v>
      </c>
      <c r="V63" s="100">
        <v>0</v>
      </c>
      <c r="W63" s="100">
        <v>0</v>
      </c>
      <c r="X63" s="109">
        <f t="shared" si="9"/>
        <v>0</v>
      </c>
      <c r="Y63" s="100">
        <v>0</v>
      </c>
      <c r="Z63" s="100">
        <v>0</v>
      </c>
      <c r="AA63" s="109">
        <f t="shared" si="10"/>
        <v>0</v>
      </c>
      <c r="AB63" s="100">
        <v>0</v>
      </c>
      <c r="AC63" s="100">
        <v>0</v>
      </c>
      <c r="AD63" s="100">
        <f t="shared" si="12"/>
        <v>0</v>
      </c>
      <c r="AE63" s="100">
        <v>0</v>
      </c>
      <c r="AF63" s="100">
        <v>0</v>
      </c>
      <c r="AG63" s="59" t="s">
        <v>206</v>
      </c>
      <c r="AH63" s="20"/>
    </row>
    <row r="64" spans="1:34" s="2" customFormat="1" ht="16.5" customHeight="1">
      <c r="A64" s="62"/>
      <c r="B64" s="63" t="s">
        <v>207</v>
      </c>
      <c r="C64" s="108">
        <f t="shared" si="2"/>
        <v>0</v>
      </c>
      <c r="D64" s="99">
        <f>G64+J64+M64+P64+S64+V64+Y64+AB64</f>
        <v>0</v>
      </c>
      <c r="E64" s="99">
        <f>H64+K64+N64+Q64+T64+W64+Z64+AC64</f>
        <v>0</v>
      </c>
      <c r="F64" s="109">
        <f t="shared" si="3"/>
        <v>0</v>
      </c>
      <c r="G64" s="100">
        <v>0</v>
      </c>
      <c r="H64" s="100">
        <v>0</v>
      </c>
      <c r="I64" s="109">
        <f t="shared" si="4"/>
        <v>0</v>
      </c>
      <c r="J64" s="100">
        <v>0</v>
      </c>
      <c r="K64" s="100">
        <v>0</v>
      </c>
      <c r="L64" s="109">
        <f t="shared" si="5"/>
        <v>0</v>
      </c>
      <c r="M64" s="100">
        <v>0</v>
      </c>
      <c r="N64" s="100">
        <v>0</v>
      </c>
      <c r="O64" s="109">
        <f t="shared" si="6"/>
        <v>0</v>
      </c>
      <c r="P64" s="100">
        <v>0</v>
      </c>
      <c r="Q64" s="100">
        <v>0</v>
      </c>
      <c r="R64" s="109">
        <f t="shared" si="7"/>
        <v>0</v>
      </c>
      <c r="S64" s="100">
        <v>0</v>
      </c>
      <c r="T64" s="100">
        <v>0</v>
      </c>
      <c r="U64" s="109">
        <f t="shared" si="8"/>
        <v>0</v>
      </c>
      <c r="V64" s="100">
        <v>0</v>
      </c>
      <c r="W64" s="100">
        <v>0</v>
      </c>
      <c r="X64" s="109">
        <f t="shared" si="9"/>
        <v>0</v>
      </c>
      <c r="Y64" s="100">
        <v>0</v>
      </c>
      <c r="Z64" s="100">
        <v>0</v>
      </c>
      <c r="AA64" s="109">
        <f t="shared" si="10"/>
        <v>0</v>
      </c>
      <c r="AB64" s="100">
        <v>0</v>
      </c>
      <c r="AC64" s="100">
        <v>0</v>
      </c>
      <c r="AD64" s="100">
        <f t="shared" si="12"/>
        <v>0</v>
      </c>
      <c r="AE64" s="100">
        <v>0</v>
      </c>
      <c r="AF64" s="100">
        <v>0</v>
      </c>
      <c r="AG64" s="59" t="s">
        <v>207</v>
      </c>
      <c r="AH64" s="20"/>
    </row>
    <row r="65" spans="1:34" s="2" customFormat="1" ht="16.5" customHeight="1">
      <c r="A65" s="72"/>
      <c r="B65" s="11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89"/>
      <c r="AH65" s="72"/>
    </row>
    <row r="66" spans="2:32" ht="11.25" customHeight="1">
      <c r="B66" s="3"/>
      <c r="C66" s="3"/>
      <c r="D66" s="3"/>
      <c r="E66" s="3"/>
      <c r="F66" s="3"/>
      <c r="G66" s="3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</row>
    <row r="67" spans="2:7" ht="11.25" customHeight="1">
      <c r="B67" s="3"/>
      <c r="C67" s="3"/>
      <c r="D67" s="3"/>
      <c r="E67" s="3"/>
      <c r="F67" s="2"/>
      <c r="G67" s="2"/>
    </row>
    <row r="68" spans="2:7" ht="11.25" customHeight="1">
      <c r="B68" s="3"/>
      <c r="C68" s="3"/>
      <c r="D68" s="3"/>
      <c r="E68" s="3"/>
      <c r="F68" s="2"/>
      <c r="G68" s="2"/>
    </row>
    <row r="69" spans="2:5" ht="11.25" customHeight="1">
      <c r="B69" s="162"/>
      <c r="C69" s="162"/>
      <c r="D69" s="162"/>
      <c r="E69" s="162"/>
    </row>
    <row r="70" spans="2:5" ht="11.25" customHeight="1">
      <c r="B70" s="162"/>
      <c r="C70" s="162"/>
      <c r="D70" s="162"/>
      <c r="E70" s="162"/>
    </row>
    <row r="71" spans="2:5" ht="11.25" customHeight="1">
      <c r="B71" s="162"/>
      <c r="C71" s="162"/>
      <c r="D71" s="162"/>
      <c r="E71" s="162"/>
    </row>
    <row r="72" spans="2:5" ht="11.25" customHeight="1">
      <c r="B72" s="162"/>
      <c r="C72" s="162"/>
      <c r="D72" s="162"/>
      <c r="E72" s="162"/>
    </row>
    <row r="73" spans="2:5" ht="11.25" customHeight="1">
      <c r="B73" s="162"/>
      <c r="C73" s="162"/>
      <c r="D73" s="162"/>
      <c r="E73" s="162"/>
    </row>
    <row r="74" spans="2:5" ht="11.25" customHeight="1">
      <c r="B74" s="162"/>
      <c r="C74" s="162"/>
      <c r="D74" s="162"/>
      <c r="E74" s="162"/>
    </row>
    <row r="75" spans="2:5" ht="11.25" customHeight="1">
      <c r="B75" s="162"/>
      <c r="C75" s="162"/>
      <c r="D75" s="162"/>
      <c r="E75" s="162"/>
    </row>
    <row r="76" spans="2:5" ht="11.25" customHeight="1">
      <c r="B76" s="162"/>
      <c r="C76" s="162"/>
      <c r="D76" s="162"/>
      <c r="E76" s="162"/>
    </row>
    <row r="77" spans="2:5" ht="11.25" customHeight="1">
      <c r="B77" s="162"/>
      <c r="C77" s="162"/>
      <c r="D77" s="162"/>
      <c r="E77" s="162"/>
    </row>
    <row r="78" spans="2:5" ht="11.25" customHeight="1">
      <c r="B78" s="162"/>
      <c r="C78" s="162"/>
      <c r="D78" s="162"/>
      <c r="E78" s="162"/>
    </row>
    <row r="79" spans="2:5" ht="11.25" customHeight="1">
      <c r="B79" s="162"/>
      <c r="C79" s="162"/>
      <c r="D79" s="162"/>
      <c r="E79" s="162"/>
    </row>
    <row r="80" spans="2:5" ht="11.25" customHeight="1">
      <c r="B80" s="162"/>
      <c r="C80" s="162"/>
      <c r="D80" s="162"/>
      <c r="E80" s="162"/>
    </row>
    <row r="81" spans="2:5" ht="11.25" customHeight="1">
      <c r="B81" s="162"/>
      <c r="C81" s="162"/>
      <c r="D81" s="162"/>
      <c r="E81" s="162"/>
    </row>
  </sheetData>
  <mergeCells count="34">
    <mergeCell ref="A62:B62"/>
    <mergeCell ref="AG62:AH62"/>
    <mergeCell ref="AD4:AF5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C4:AC4"/>
    <mergeCell ref="A35:B35"/>
    <mergeCell ref="A32:B32"/>
    <mergeCell ref="AG13:AH13"/>
    <mergeCell ref="AG32:AH32"/>
    <mergeCell ref="AG35:AH35"/>
    <mergeCell ref="AG40:AH40"/>
    <mergeCell ref="A40:B40"/>
    <mergeCell ref="AG42:AH42"/>
    <mergeCell ref="AG45:AH45"/>
    <mergeCell ref="AG54:AH54"/>
    <mergeCell ref="AG49:AH49"/>
    <mergeCell ref="AG57:AH57"/>
    <mergeCell ref="A60:B60"/>
    <mergeCell ref="AG60:AH60"/>
    <mergeCell ref="A1:N1"/>
    <mergeCell ref="A57:B57"/>
    <mergeCell ref="A42:B42"/>
    <mergeCell ref="A45:B45"/>
    <mergeCell ref="A49:B49"/>
    <mergeCell ref="A54:B54"/>
    <mergeCell ref="A13:B13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81"/>
  <sheetViews>
    <sheetView showGridLines="0" workbookViewId="0" topLeftCell="S54">
      <selection activeCell="Z66" sqref="Z2:AF66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23" width="8.58203125" style="1" customWidth="1"/>
    <col min="24" max="24" width="8.75" style="1" customWidth="1"/>
    <col min="25" max="25" width="1.328125" style="1" customWidth="1"/>
    <col min="26" max="16384" width="8.75" style="1" customWidth="1"/>
  </cols>
  <sheetData>
    <row r="1" spans="1:23" ht="16.5" customHeight="1">
      <c r="A1" s="144" t="s">
        <v>184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68"/>
      <c r="O1" s="68"/>
      <c r="P1" s="68"/>
      <c r="Q1" s="68"/>
      <c r="R1" s="69"/>
      <c r="S1" s="69"/>
      <c r="T1" s="69"/>
      <c r="U1" s="69"/>
      <c r="V1" s="70" t="s">
        <v>210</v>
      </c>
      <c r="W1" s="69"/>
    </row>
    <row r="2" spans="1:23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9"/>
      <c r="S2" s="69"/>
      <c r="T2" s="69"/>
      <c r="U2" s="69"/>
      <c r="V2" s="70"/>
      <c r="W2" s="69"/>
    </row>
    <row r="3" spans="1:25" ht="16.5" customHeight="1">
      <c r="A3" s="70" t="s">
        <v>146</v>
      </c>
      <c r="C3" s="156"/>
      <c r="D3" s="156"/>
      <c r="E3" s="156"/>
      <c r="F3" s="71"/>
      <c r="G3" s="71"/>
      <c r="H3" s="71"/>
      <c r="I3" s="71"/>
      <c r="J3" s="71"/>
      <c r="K3" s="71"/>
      <c r="L3" s="71"/>
      <c r="M3" s="71"/>
      <c r="N3" s="71" t="s">
        <v>137</v>
      </c>
      <c r="O3" s="72"/>
      <c r="P3" s="72"/>
      <c r="Q3" s="71"/>
      <c r="R3" s="71"/>
      <c r="S3" s="71"/>
      <c r="T3" s="71"/>
      <c r="U3" s="71"/>
      <c r="V3" s="72"/>
      <c r="W3" s="71"/>
      <c r="X3" s="2"/>
      <c r="Y3" s="179" t="s">
        <v>0</v>
      </c>
    </row>
    <row r="4" spans="1:25" ht="16.5" customHeight="1">
      <c r="A4" s="75"/>
      <c r="B4" s="76" t="s">
        <v>88</v>
      </c>
      <c r="C4" s="172" t="s">
        <v>57</v>
      </c>
      <c r="D4" s="173"/>
      <c r="E4" s="174"/>
      <c r="F4" s="133" t="s">
        <v>73</v>
      </c>
      <c r="G4" s="134"/>
      <c r="H4" s="134"/>
      <c r="I4" s="134"/>
      <c r="J4" s="134"/>
      <c r="K4" s="135"/>
      <c r="L4" s="133" t="s">
        <v>74</v>
      </c>
      <c r="M4" s="135"/>
      <c r="N4" s="133" t="s">
        <v>149</v>
      </c>
      <c r="O4" s="135"/>
      <c r="P4" s="133" t="s">
        <v>148</v>
      </c>
      <c r="Q4" s="135"/>
      <c r="R4" s="133" t="s">
        <v>75</v>
      </c>
      <c r="S4" s="135"/>
      <c r="T4" s="133" t="s">
        <v>76</v>
      </c>
      <c r="U4" s="135"/>
      <c r="V4" s="133" t="s">
        <v>77</v>
      </c>
      <c r="W4" s="135"/>
      <c r="X4" s="180" t="s">
        <v>195</v>
      </c>
      <c r="Y4" s="75"/>
    </row>
    <row r="5" spans="1:25" ht="16.5" customHeight="1">
      <c r="A5" s="2"/>
      <c r="B5" s="82" t="s">
        <v>200</v>
      </c>
      <c r="C5" s="81"/>
      <c r="D5" s="81"/>
      <c r="E5" s="81"/>
      <c r="F5" s="130" t="s">
        <v>81</v>
      </c>
      <c r="G5" s="132"/>
      <c r="H5" s="130" t="s">
        <v>82</v>
      </c>
      <c r="I5" s="132"/>
      <c r="J5" s="130" t="s">
        <v>150</v>
      </c>
      <c r="K5" s="132"/>
      <c r="L5" s="81"/>
      <c r="M5" s="175"/>
      <c r="N5" s="81"/>
      <c r="O5" s="81"/>
      <c r="P5" s="81"/>
      <c r="Q5" s="175"/>
      <c r="R5" s="81"/>
      <c r="S5" s="81"/>
      <c r="T5" s="81"/>
      <c r="U5" s="81"/>
      <c r="V5" s="81"/>
      <c r="W5" s="81"/>
      <c r="X5" s="85" t="s">
        <v>249</v>
      </c>
      <c r="Y5" s="2"/>
    </row>
    <row r="6" spans="1:25" ht="16.5" customHeight="1">
      <c r="A6" s="72"/>
      <c r="B6" s="86" t="s">
        <v>250</v>
      </c>
      <c r="C6" s="87" t="s">
        <v>4</v>
      </c>
      <c r="D6" s="87" t="s">
        <v>2</v>
      </c>
      <c r="E6" s="87" t="s">
        <v>3</v>
      </c>
      <c r="F6" s="87" t="s">
        <v>2</v>
      </c>
      <c r="G6" s="87" t="s">
        <v>3</v>
      </c>
      <c r="H6" s="87" t="s">
        <v>2</v>
      </c>
      <c r="I6" s="87" t="s">
        <v>3</v>
      </c>
      <c r="J6" s="84" t="s">
        <v>2</v>
      </c>
      <c r="K6" s="181" t="s">
        <v>3</v>
      </c>
      <c r="L6" s="87" t="s">
        <v>2</v>
      </c>
      <c r="M6" s="88" t="s">
        <v>3</v>
      </c>
      <c r="N6" s="87" t="s">
        <v>2</v>
      </c>
      <c r="O6" s="87" t="s">
        <v>3</v>
      </c>
      <c r="P6" s="87" t="s">
        <v>2</v>
      </c>
      <c r="Q6" s="87" t="s">
        <v>3</v>
      </c>
      <c r="R6" s="87" t="s">
        <v>2</v>
      </c>
      <c r="S6" s="87" t="s">
        <v>3</v>
      </c>
      <c r="T6" s="87" t="s">
        <v>2</v>
      </c>
      <c r="U6" s="87" t="s">
        <v>3</v>
      </c>
      <c r="V6" s="87" t="s">
        <v>2</v>
      </c>
      <c r="W6" s="87" t="s">
        <v>3</v>
      </c>
      <c r="X6" s="89"/>
      <c r="Y6" s="72"/>
    </row>
    <row r="7" spans="1:25" ht="16.5" customHeight="1">
      <c r="A7" s="2"/>
      <c r="B7" s="78"/>
      <c r="C7" s="81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90"/>
      <c r="Y7" s="91"/>
    </row>
    <row r="8" spans="1:25" ht="16.5" customHeight="1">
      <c r="A8" s="3"/>
      <c r="B8" s="158" t="s">
        <v>251</v>
      </c>
      <c r="C8" s="159">
        <v>1210</v>
      </c>
      <c r="D8" s="100">
        <v>754</v>
      </c>
      <c r="E8" s="100">
        <v>456</v>
      </c>
      <c r="F8" s="100">
        <v>217</v>
      </c>
      <c r="G8" s="100">
        <v>194</v>
      </c>
      <c r="H8" s="100">
        <v>1</v>
      </c>
      <c r="I8" s="100">
        <v>12</v>
      </c>
      <c r="J8" s="100">
        <v>83</v>
      </c>
      <c r="K8" s="100">
        <v>80</v>
      </c>
      <c r="L8" s="100">
        <v>2</v>
      </c>
      <c r="M8" s="100">
        <v>11</v>
      </c>
      <c r="N8" s="100">
        <v>14</v>
      </c>
      <c r="O8" s="100">
        <v>11</v>
      </c>
      <c r="P8" s="100">
        <v>212</v>
      </c>
      <c r="Q8" s="100">
        <v>107</v>
      </c>
      <c r="R8" s="100">
        <v>0</v>
      </c>
      <c r="S8" s="100">
        <v>0</v>
      </c>
      <c r="T8" s="100">
        <v>180</v>
      </c>
      <c r="U8" s="100">
        <v>25</v>
      </c>
      <c r="V8" s="100">
        <v>45</v>
      </c>
      <c r="W8" s="100">
        <v>16</v>
      </c>
      <c r="X8" s="49" t="s">
        <v>252</v>
      </c>
      <c r="Y8" s="20"/>
    </row>
    <row r="9" spans="1:25" s="94" customFormat="1" ht="16.5" customHeight="1">
      <c r="A9" s="160"/>
      <c r="B9" s="161" t="s">
        <v>253</v>
      </c>
      <c r="C9" s="92">
        <f>C14+C33+C36+C41+C43+C46+C50+C55+C58+C61+C63</f>
        <v>1195</v>
      </c>
      <c r="D9" s="93">
        <f>D14+D33+D36+D41+D43+D46+D50+D55+D58+D61+D63</f>
        <v>752</v>
      </c>
      <c r="E9" s="93">
        <f aca="true" t="shared" si="0" ref="E9:W9">E14+E33+E36+E41+E43+E46+E50+E55+E58+E61+E63</f>
        <v>443</v>
      </c>
      <c r="F9" s="93">
        <f t="shared" si="0"/>
        <v>217</v>
      </c>
      <c r="G9" s="93">
        <f t="shared" si="0"/>
        <v>186</v>
      </c>
      <c r="H9" s="93">
        <f t="shared" si="0"/>
        <v>0</v>
      </c>
      <c r="I9" s="93">
        <f t="shared" si="0"/>
        <v>13</v>
      </c>
      <c r="J9" s="93">
        <f t="shared" si="0"/>
        <v>87</v>
      </c>
      <c r="K9" s="93">
        <f t="shared" si="0"/>
        <v>78</v>
      </c>
      <c r="L9" s="93">
        <f t="shared" si="0"/>
        <v>1</v>
      </c>
      <c r="M9" s="93">
        <f t="shared" si="0"/>
        <v>11</v>
      </c>
      <c r="N9" s="93">
        <f t="shared" si="0"/>
        <v>10</v>
      </c>
      <c r="O9" s="93">
        <f t="shared" si="0"/>
        <v>10</v>
      </c>
      <c r="P9" s="93">
        <f t="shared" si="0"/>
        <v>213</v>
      </c>
      <c r="Q9" s="93">
        <f t="shared" si="0"/>
        <v>108</v>
      </c>
      <c r="R9" s="93">
        <f t="shared" si="0"/>
        <v>0</v>
      </c>
      <c r="S9" s="93">
        <f t="shared" si="0"/>
        <v>0</v>
      </c>
      <c r="T9" s="93">
        <f t="shared" si="0"/>
        <v>180</v>
      </c>
      <c r="U9" s="93">
        <f t="shared" si="0"/>
        <v>23</v>
      </c>
      <c r="V9" s="93">
        <f t="shared" si="0"/>
        <v>44</v>
      </c>
      <c r="W9" s="93">
        <f t="shared" si="0"/>
        <v>14</v>
      </c>
      <c r="X9" s="41" t="s">
        <v>254</v>
      </c>
      <c r="Y9" s="42"/>
    </row>
    <row r="10" spans="1:25" ht="16.5" customHeight="1">
      <c r="A10" s="2"/>
      <c r="B10" s="78"/>
      <c r="C10" s="95">
        <f aca="true" t="shared" si="1" ref="C10:I10">IF(C9=SUM(C11:C12),"","no")</f>
      </c>
      <c r="D10" s="96">
        <f t="shared" si="1"/>
      </c>
      <c r="E10" s="96">
        <f t="shared" si="1"/>
      </c>
      <c r="F10" s="96">
        <f t="shared" si="1"/>
      </c>
      <c r="G10" s="96">
        <f t="shared" si="1"/>
      </c>
      <c r="H10" s="96">
        <f t="shared" si="1"/>
      </c>
      <c r="I10" s="96">
        <f t="shared" si="1"/>
      </c>
      <c r="J10" s="96"/>
      <c r="K10" s="96"/>
      <c r="L10" s="96">
        <f aca="true" t="shared" si="2" ref="L10:W10">IF(L9=SUM(L11:L12),"","no")</f>
      </c>
      <c r="M10" s="96">
        <f t="shared" si="2"/>
      </c>
      <c r="N10" s="96">
        <f t="shared" si="2"/>
      </c>
      <c r="O10" s="96">
        <f t="shared" si="2"/>
      </c>
      <c r="P10" s="96">
        <f t="shared" si="2"/>
      </c>
      <c r="Q10" s="96">
        <f t="shared" si="2"/>
      </c>
      <c r="R10" s="96">
        <f t="shared" si="2"/>
      </c>
      <c r="S10" s="96">
        <f t="shared" si="2"/>
      </c>
      <c r="T10" s="96">
        <f t="shared" si="2"/>
      </c>
      <c r="U10" s="96">
        <f t="shared" si="2"/>
      </c>
      <c r="V10" s="96">
        <f t="shared" si="2"/>
      </c>
      <c r="W10" s="96">
        <f t="shared" si="2"/>
      </c>
      <c r="X10" s="50"/>
      <c r="Y10" s="20"/>
    </row>
    <row r="11" spans="1:25" ht="16.5" customHeight="1">
      <c r="A11" s="2"/>
      <c r="B11" s="97" t="s">
        <v>16</v>
      </c>
      <c r="C11" s="98">
        <f>SUM(D11:E11)</f>
        <v>952</v>
      </c>
      <c r="D11" s="99">
        <f>F11+H11+J11+L11+N11+P11+R11+T11+V11</f>
        <v>623</v>
      </c>
      <c r="E11" s="99">
        <f>G11+I11+K11+M11+O11+Q11+S11+U11+W11</f>
        <v>329</v>
      </c>
      <c r="F11" s="100">
        <v>217</v>
      </c>
      <c r="G11" s="100">
        <v>186</v>
      </c>
      <c r="H11" s="100">
        <v>0</v>
      </c>
      <c r="I11" s="100">
        <v>13</v>
      </c>
      <c r="J11" s="100">
        <v>0</v>
      </c>
      <c r="K11" s="100">
        <v>0</v>
      </c>
      <c r="L11" s="100">
        <v>0</v>
      </c>
      <c r="M11" s="100">
        <v>2</v>
      </c>
      <c r="N11" s="100">
        <v>7</v>
      </c>
      <c r="O11" s="100">
        <v>10</v>
      </c>
      <c r="P11" s="100">
        <v>206</v>
      </c>
      <c r="Q11" s="100">
        <v>94</v>
      </c>
      <c r="R11" s="100">
        <v>0</v>
      </c>
      <c r="S11" s="100">
        <v>0</v>
      </c>
      <c r="T11" s="100">
        <v>153</v>
      </c>
      <c r="U11" s="100">
        <v>16</v>
      </c>
      <c r="V11" s="100">
        <v>40</v>
      </c>
      <c r="W11" s="100">
        <v>8</v>
      </c>
      <c r="X11" s="32" t="s">
        <v>17</v>
      </c>
      <c r="Y11" s="20"/>
    </row>
    <row r="12" spans="1:25" ht="16.5" customHeight="1">
      <c r="A12" s="2"/>
      <c r="B12" s="97" t="s">
        <v>12</v>
      </c>
      <c r="C12" s="98">
        <f>SUM(D12:E12)</f>
        <v>243</v>
      </c>
      <c r="D12" s="99">
        <f>F12+H12+J12+L12+N12+P12+R12+T12+V12</f>
        <v>129</v>
      </c>
      <c r="E12" s="99">
        <f>G12+I12+K12+M12+O12+Q12+S12+U12+W12</f>
        <v>114</v>
      </c>
      <c r="F12" s="176" t="s">
        <v>255</v>
      </c>
      <c r="G12" s="176" t="s">
        <v>255</v>
      </c>
      <c r="H12" s="176" t="s">
        <v>255</v>
      </c>
      <c r="I12" s="176" t="s">
        <v>255</v>
      </c>
      <c r="J12" s="176">
        <v>87</v>
      </c>
      <c r="K12" s="176">
        <v>78</v>
      </c>
      <c r="L12" s="176">
        <v>1</v>
      </c>
      <c r="M12" s="176">
        <v>9</v>
      </c>
      <c r="N12" s="100">
        <v>3</v>
      </c>
      <c r="O12" s="100">
        <v>0</v>
      </c>
      <c r="P12" s="100">
        <v>7</v>
      </c>
      <c r="Q12" s="100">
        <v>14</v>
      </c>
      <c r="R12" s="100">
        <v>0</v>
      </c>
      <c r="S12" s="100">
        <v>0</v>
      </c>
      <c r="T12" s="100">
        <v>27</v>
      </c>
      <c r="U12" s="100">
        <v>7</v>
      </c>
      <c r="V12" s="100">
        <v>4</v>
      </c>
      <c r="W12" s="100">
        <v>6</v>
      </c>
      <c r="X12" s="32" t="s">
        <v>18</v>
      </c>
      <c r="Y12" s="20"/>
    </row>
    <row r="13" spans="1:25" ht="16.5" customHeight="1">
      <c r="A13" s="2"/>
      <c r="B13" s="101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50"/>
      <c r="Y13" s="20"/>
    </row>
    <row r="14" spans="1:25" s="105" customFormat="1" ht="16.5" customHeight="1">
      <c r="A14" s="65" t="s">
        <v>256</v>
      </c>
      <c r="B14" s="46"/>
      <c r="C14" s="103">
        <f>SUM(D14:E14)</f>
        <v>961</v>
      </c>
      <c r="D14" s="104">
        <f>SUM(D16:D32)</f>
        <v>599</v>
      </c>
      <c r="E14" s="104">
        <f aca="true" t="shared" si="3" ref="E14:W14">SUM(E16:E32)</f>
        <v>362</v>
      </c>
      <c r="F14" s="104">
        <f t="shared" si="3"/>
        <v>172</v>
      </c>
      <c r="G14" s="104">
        <f t="shared" si="3"/>
        <v>144</v>
      </c>
      <c r="H14" s="104">
        <f t="shared" si="3"/>
        <v>0</v>
      </c>
      <c r="I14" s="104">
        <f t="shared" si="3"/>
        <v>10</v>
      </c>
      <c r="J14" s="104">
        <f t="shared" si="3"/>
        <v>86</v>
      </c>
      <c r="K14" s="104">
        <f t="shared" si="3"/>
        <v>77</v>
      </c>
      <c r="L14" s="104">
        <f t="shared" si="3"/>
        <v>1</v>
      </c>
      <c r="M14" s="104">
        <f t="shared" si="3"/>
        <v>11</v>
      </c>
      <c r="N14" s="104">
        <f t="shared" si="3"/>
        <v>10</v>
      </c>
      <c r="O14" s="104">
        <f t="shared" si="3"/>
        <v>9</v>
      </c>
      <c r="P14" s="104">
        <f t="shared" si="3"/>
        <v>158</v>
      </c>
      <c r="Q14" s="104">
        <f t="shared" si="3"/>
        <v>85</v>
      </c>
      <c r="R14" s="104">
        <f t="shared" si="3"/>
        <v>0</v>
      </c>
      <c r="S14" s="104">
        <f t="shared" si="3"/>
        <v>0</v>
      </c>
      <c r="T14" s="104">
        <f t="shared" si="3"/>
        <v>148</v>
      </c>
      <c r="U14" s="104">
        <f t="shared" si="3"/>
        <v>19</v>
      </c>
      <c r="V14" s="104">
        <f t="shared" si="3"/>
        <v>24</v>
      </c>
      <c r="W14" s="104">
        <f t="shared" si="3"/>
        <v>7</v>
      </c>
      <c r="X14" s="119" t="s">
        <v>256</v>
      </c>
      <c r="Y14" s="120"/>
    </row>
    <row r="15" spans="1:25" s="105" customFormat="1" ht="16.5" customHeight="1">
      <c r="A15" s="55"/>
      <c r="B15" s="106" t="s">
        <v>257</v>
      </c>
      <c r="C15" s="103">
        <f>SUM(D15:E15)</f>
        <v>457</v>
      </c>
      <c r="D15" s="104">
        <f>SUM(D16:D20)</f>
        <v>269</v>
      </c>
      <c r="E15" s="104">
        <f aca="true" t="shared" si="4" ref="E15:W15">SUM(E16:E20)</f>
        <v>188</v>
      </c>
      <c r="F15" s="104">
        <f t="shared" si="4"/>
        <v>66</v>
      </c>
      <c r="G15" s="104">
        <f t="shared" si="4"/>
        <v>46</v>
      </c>
      <c r="H15" s="104">
        <f t="shared" si="4"/>
        <v>0</v>
      </c>
      <c r="I15" s="104">
        <f t="shared" si="4"/>
        <v>5</v>
      </c>
      <c r="J15" s="104">
        <f t="shared" si="4"/>
        <v>77</v>
      </c>
      <c r="K15" s="104">
        <f t="shared" si="4"/>
        <v>67</v>
      </c>
      <c r="L15" s="104">
        <f t="shared" si="4"/>
        <v>1</v>
      </c>
      <c r="M15" s="104">
        <f t="shared" si="4"/>
        <v>8</v>
      </c>
      <c r="N15" s="104">
        <f t="shared" si="4"/>
        <v>10</v>
      </c>
      <c r="O15" s="104">
        <f t="shared" si="4"/>
        <v>3</v>
      </c>
      <c r="P15" s="104">
        <f t="shared" si="4"/>
        <v>44</v>
      </c>
      <c r="Q15" s="104">
        <f t="shared" si="4"/>
        <v>45</v>
      </c>
      <c r="R15" s="104">
        <f t="shared" si="4"/>
        <v>0</v>
      </c>
      <c r="S15" s="104">
        <f t="shared" si="4"/>
        <v>0</v>
      </c>
      <c r="T15" s="104">
        <f t="shared" si="4"/>
        <v>67</v>
      </c>
      <c r="U15" s="104">
        <f t="shared" si="4"/>
        <v>10</v>
      </c>
      <c r="V15" s="104">
        <f t="shared" si="4"/>
        <v>4</v>
      </c>
      <c r="W15" s="104">
        <f t="shared" si="4"/>
        <v>4</v>
      </c>
      <c r="X15" s="54" t="s">
        <v>257</v>
      </c>
      <c r="Y15" s="55"/>
    </row>
    <row r="16" spans="1:25" ht="16.5" customHeight="1">
      <c r="A16" s="61"/>
      <c r="B16" s="107" t="s">
        <v>19</v>
      </c>
      <c r="C16" s="108">
        <f>SUM(D16:E16)</f>
        <v>172</v>
      </c>
      <c r="D16" s="99">
        <f>F16+H16+J16+L16+N16+P16+R16+T16+V16</f>
        <v>100</v>
      </c>
      <c r="E16" s="99">
        <f>G16+I16+K16+M16+O16+Q16+S16+U16+W16</f>
        <v>72</v>
      </c>
      <c r="F16" s="100">
        <v>20</v>
      </c>
      <c r="G16" s="100">
        <v>14</v>
      </c>
      <c r="H16" s="100">
        <v>0</v>
      </c>
      <c r="I16" s="100">
        <v>3</v>
      </c>
      <c r="J16" s="100">
        <v>34</v>
      </c>
      <c r="K16" s="100">
        <v>24</v>
      </c>
      <c r="L16" s="100">
        <v>0</v>
      </c>
      <c r="M16" s="100">
        <v>5</v>
      </c>
      <c r="N16" s="100">
        <v>0</v>
      </c>
      <c r="O16" s="100">
        <v>1</v>
      </c>
      <c r="P16" s="100">
        <v>19</v>
      </c>
      <c r="Q16" s="100">
        <v>21</v>
      </c>
      <c r="R16" s="100">
        <v>0</v>
      </c>
      <c r="S16" s="100">
        <v>0</v>
      </c>
      <c r="T16" s="100">
        <v>25</v>
      </c>
      <c r="U16" s="100">
        <v>2</v>
      </c>
      <c r="V16" s="100">
        <v>2</v>
      </c>
      <c r="W16" s="100">
        <v>2</v>
      </c>
      <c r="X16" s="32" t="s">
        <v>19</v>
      </c>
      <c r="Y16" s="20"/>
    </row>
    <row r="17" spans="1:25" ht="16.5" customHeight="1">
      <c r="A17" s="61"/>
      <c r="B17" s="107" t="s">
        <v>20</v>
      </c>
      <c r="C17" s="108">
        <f aca="true" t="shared" si="5" ref="C17:C65">SUM(D17:E17)</f>
        <v>132</v>
      </c>
      <c r="D17" s="99">
        <f aca="true" t="shared" si="6" ref="D17:E65">F17+H17+J17+L17+N17+P17+R17+T17+V17</f>
        <v>84</v>
      </c>
      <c r="E17" s="99">
        <f t="shared" si="6"/>
        <v>48</v>
      </c>
      <c r="F17" s="100">
        <v>14</v>
      </c>
      <c r="G17" s="100">
        <v>7</v>
      </c>
      <c r="H17" s="100">
        <v>0</v>
      </c>
      <c r="I17" s="100">
        <v>1</v>
      </c>
      <c r="J17" s="100">
        <v>25</v>
      </c>
      <c r="K17" s="100">
        <v>21</v>
      </c>
      <c r="L17" s="100">
        <v>0</v>
      </c>
      <c r="M17" s="100">
        <v>2</v>
      </c>
      <c r="N17" s="100">
        <v>7</v>
      </c>
      <c r="O17" s="100">
        <v>2</v>
      </c>
      <c r="P17" s="100">
        <v>19</v>
      </c>
      <c r="Q17" s="100">
        <v>9</v>
      </c>
      <c r="R17" s="100">
        <v>0</v>
      </c>
      <c r="S17" s="100">
        <v>0</v>
      </c>
      <c r="T17" s="100">
        <v>17</v>
      </c>
      <c r="U17" s="100">
        <v>6</v>
      </c>
      <c r="V17" s="100">
        <v>2</v>
      </c>
      <c r="W17" s="100">
        <v>0</v>
      </c>
      <c r="X17" s="32" t="s">
        <v>20</v>
      </c>
      <c r="Y17" s="20"/>
    </row>
    <row r="18" spans="1:25" ht="16.5" customHeight="1">
      <c r="A18" s="61"/>
      <c r="B18" s="107" t="s">
        <v>21</v>
      </c>
      <c r="C18" s="108">
        <f t="shared" si="5"/>
        <v>47</v>
      </c>
      <c r="D18" s="99">
        <f t="shared" si="6"/>
        <v>27</v>
      </c>
      <c r="E18" s="99">
        <f t="shared" si="6"/>
        <v>20</v>
      </c>
      <c r="F18" s="100">
        <v>11</v>
      </c>
      <c r="G18" s="100">
        <v>6</v>
      </c>
      <c r="H18" s="100">
        <v>0</v>
      </c>
      <c r="I18" s="100">
        <v>0</v>
      </c>
      <c r="J18" s="100">
        <v>6</v>
      </c>
      <c r="K18" s="100">
        <v>10</v>
      </c>
      <c r="L18" s="100">
        <v>1</v>
      </c>
      <c r="M18" s="100">
        <v>0</v>
      </c>
      <c r="N18" s="100">
        <v>2</v>
      </c>
      <c r="O18" s="100">
        <v>0</v>
      </c>
      <c r="P18" s="100">
        <v>1</v>
      </c>
      <c r="Q18" s="100">
        <v>3</v>
      </c>
      <c r="R18" s="100">
        <v>0</v>
      </c>
      <c r="S18" s="100">
        <v>0</v>
      </c>
      <c r="T18" s="100">
        <v>6</v>
      </c>
      <c r="U18" s="100">
        <v>0</v>
      </c>
      <c r="V18" s="100">
        <v>0</v>
      </c>
      <c r="W18" s="100">
        <v>1</v>
      </c>
      <c r="X18" s="32" t="s">
        <v>21</v>
      </c>
      <c r="Y18" s="20"/>
    </row>
    <row r="19" spans="1:25" ht="16.5" customHeight="1">
      <c r="A19" s="61"/>
      <c r="B19" s="107" t="s">
        <v>22</v>
      </c>
      <c r="C19" s="108">
        <f t="shared" si="5"/>
        <v>41</v>
      </c>
      <c r="D19" s="99">
        <f t="shared" si="6"/>
        <v>21</v>
      </c>
      <c r="E19" s="99">
        <f t="shared" si="6"/>
        <v>20</v>
      </c>
      <c r="F19" s="100">
        <v>9</v>
      </c>
      <c r="G19" s="100">
        <v>11</v>
      </c>
      <c r="H19" s="100">
        <v>0</v>
      </c>
      <c r="I19" s="100">
        <v>0</v>
      </c>
      <c r="J19" s="100">
        <v>3</v>
      </c>
      <c r="K19" s="100">
        <v>2</v>
      </c>
      <c r="L19" s="100">
        <v>0</v>
      </c>
      <c r="M19" s="100">
        <v>0</v>
      </c>
      <c r="N19" s="100">
        <v>0</v>
      </c>
      <c r="O19" s="100">
        <v>0</v>
      </c>
      <c r="P19" s="100">
        <v>1</v>
      </c>
      <c r="Q19" s="100">
        <v>7</v>
      </c>
      <c r="R19" s="100">
        <v>0</v>
      </c>
      <c r="S19" s="100">
        <v>0</v>
      </c>
      <c r="T19" s="100">
        <v>8</v>
      </c>
      <c r="U19" s="100">
        <v>0</v>
      </c>
      <c r="V19" s="100">
        <v>0</v>
      </c>
      <c r="W19" s="100">
        <v>0</v>
      </c>
      <c r="X19" s="32" t="s">
        <v>22</v>
      </c>
      <c r="Y19" s="20"/>
    </row>
    <row r="20" spans="1:25" ht="16.5" customHeight="1">
      <c r="A20" s="61"/>
      <c r="B20" s="107" t="s">
        <v>23</v>
      </c>
      <c r="C20" s="108">
        <f t="shared" si="5"/>
        <v>65</v>
      </c>
      <c r="D20" s="99">
        <f t="shared" si="6"/>
        <v>37</v>
      </c>
      <c r="E20" s="99">
        <f t="shared" si="6"/>
        <v>28</v>
      </c>
      <c r="F20" s="100">
        <v>12</v>
      </c>
      <c r="G20" s="100">
        <v>8</v>
      </c>
      <c r="H20" s="100">
        <v>0</v>
      </c>
      <c r="I20" s="100">
        <v>1</v>
      </c>
      <c r="J20" s="100">
        <v>9</v>
      </c>
      <c r="K20" s="100">
        <v>10</v>
      </c>
      <c r="L20" s="100">
        <v>0</v>
      </c>
      <c r="M20" s="100">
        <v>1</v>
      </c>
      <c r="N20" s="100">
        <v>1</v>
      </c>
      <c r="O20" s="100">
        <v>0</v>
      </c>
      <c r="P20" s="100">
        <v>4</v>
      </c>
      <c r="Q20" s="100">
        <v>5</v>
      </c>
      <c r="R20" s="100">
        <v>0</v>
      </c>
      <c r="S20" s="100">
        <v>0</v>
      </c>
      <c r="T20" s="100">
        <v>11</v>
      </c>
      <c r="U20" s="100">
        <v>2</v>
      </c>
      <c r="V20" s="100">
        <v>0</v>
      </c>
      <c r="W20" s="100">
        <v>1</v>
      </c>
      <c r="X20" s="32" t="s">
        <v>23</v>
      </c>
      <c r="Y20" s="20"/>
    </row>
    <row r="21" spans="1:25" ht="16.5" customHeight="1">
      <c r="A21" s="61"/>
      <c r="B21" s="63" t="s">
        <v>24</v>
      </c>
      <c r="C21" s="108">
        <f t="shared" si="5"/>
        <v>97</v>
      </c>
      <c r="D21" s="99">
        <f t="shared" si="6"/>
        <v>64</v>
      </c>
      <c r="E21" s="99">
        <f t="shared" si="6"/>
        <v>33</v>
      </c>
      <c r="F21" s="100">
        <v>21</v>
      </c>
      <c r="G21" s="100">
        <v>23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2</v>
      </c>
      <c r="N21" s="100">
        <v>0</v>
      </c>
      <c r="O21" s="100">
        <v>0</v>
      </c>
      <c r="P21" s="100">
        <v>26</v>
      </c>
      <c r="Q21" s="100">
        <v>6</v>
      </c>
      <c r="R21" s="100">
        <v>0</v>
      </c>
      <c r="S21" s="100">
        <v>0</v>
      </c>
      <c r="T21" s="100">
        <v>16</v>
      </c>
      <c r="U21" s="100">
        <v>2</v>
      </c>
      <c r="V21" s="100">
        <v>1</v>
      </c>
      <c r="W21" s="100">
        <v>0</v>
      </c>
      <c r="X21" s="59" t="s">
        <v>24</v>
      </c>
      <c r="Y21" s="20"/>
    </row>
    <row r="22" spans="1:25" ht="16.5" customHeight="1">
      <c r="A22" s="61"/>
      <c r="B22" s="63" t="s">
        <v>165</v>
      </c>
      <c r="C22" s="108">
        <f t="shared" si="5"/>
        <v>15</v>
      </c>
      <c r="D22" s="99">
        <f t="shared" si="6"/>
        <v>8</v>
      </c>
      <c r="E22" s="99">
        <f t="shared" si="6"/>
        <v>7</v>
      </c>
      <c r="F22" s="100">
        <v>4</v>
      </c>
      <c r="G22" s="100">
        <v>5</v>
      </c>
      <c r="H22" s="100">
        <v>0</v>
      </c>
      <c r="I22" s="100">
        <v>1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1</v>
      </c>
      <c r="Q22" s="100">
        <v>1</v>
      </c>
      <c r="R22" s="100">
        <v>0</v>
      </c>
      <c r="S22" s="100">
        <v>0</v>
      </c>
      <c r="T22" s="100">
        <v>3</v>
      </c>
      <c r="U22" s="100">
        <v>0</v>
      </c>
      <c r="V22" s="100">
        <v>0</v>
      </c>
      <c r="W22" s="100">
        <v>0</v>
      </c>
      <c r="X22" s="59" t="s">
        <v>165</v>
      </c>
      <c r="Y22" s="20"/>
    </row>
    <row r="23" spans="1:25" ht="16.5" customHeight="1">
      <c r="A23" s="61"/>
      <c r="B23" s="63" t="s">
        <v>25</v>
      </c>
      <c r="C23" s="108">
        <f t="shared" si="5"/>
        <v>45</v>
      </c>
      <c r="D23" s="99">
        <f t="shared" si="6"/>
        <v>24</v>
      </c>
      <c r="E23" s="99">
        <f t="shared" si="6"/>
        <v>21</v>
      </c>
      <c r="F23" s="100">
        <v>8</v>
      </c>
      <c r="G23" s="100">
        <v>6</v>
      </c>
      <c r="H23" s="100">
        <v>0</v>
      </c>
      <c r="I23" s="100">
        <v>1</v>
      </c>
      <c r="J23" s="100">
        <v>1</v>
      </c>
      <c r="K23" s="100">
        <v>5</v>
      </c>
      <c r="L23" s="100">
        <v>0</v>
      </c>
      <c r="M23" s="100">
        <v>0</v>
      </c>
      <c r="N23" s="100">
        <v>0</v>
      </c>
      <c r="O23" s="100">
        <v>1</v>
      </c>
      <c r="P23" s="100">
        <v>7</v>
      </c>
      <c r="Q23" s="100">
        <v>3</v>
      </c>
      <c r="R23" s="100">
        <v>0</v>
      </c>
      <c r="S23" s="100">
        <v>0</v>
      </c>
      <c r="T23" s="100">
        <v>8</v>
      </c>
      <c r="U23" s="100">
        <v>5</v>
      </c>
      <c r="V23" s="100">
        <v>0</v>
      </c>
      <c r="W23" s="100">
        <v>0</v>
      </c>
      <c r="X23" s="59" t="s">
        <v>25</v>
      </c>
      <c r="Y23" s="20"/>
    </row>
    <row r="24" spans="1:25" ht="16.5" customHeight="1">
      <c r="A24" s="61"/>
      <c r="B24" s="63" t="s">
        <v>26</v>
      </c>
      <c r="C24" s="108">
        <f t="shared" si="5"/>
        <v>41</v>
      </c>
      <c r="D24" s="99">
        <f t="shared" si="6"/>
        <v>28</v>
      </c>
      <c r="E24" s="99">
        <f t="shared" si="6"/>
        <v>13</v>
      </c>
      <c r="F24" s="100">
        <v>9</v>
      </c>
      <c r="G24" s="100">
        <v>7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11</v>
      </c>
      <c r="Q24" s="100">
        <v>6</v>
      </c>
      <c r="R24" s="100">
        <v>0</v>
      </c>
      <c r="S24" s="100">
        <v>0</v>
      </c>
      <c r="T24" s="100">
        <v>6</v>
      </c>
      <c r="U24" s="100">
        <v>0</v>
      </c>
      <c r="V24" s="100">
        <v>2</v>
      </c>
      <c r="W24" s="100">
        <v>0</v>
      </c>
      <c r="X24" s="59" t="s">
        <v>26</v>
      </c>
      <c r="Y24" s="20"/>
    </row>
    <row r="25" spans="1:25" ht="16.5" customHeight="1">
      <c r="A25" s="61"/>
      <c r="B25" s="63" t="s">
        <v>27</v>
      </c>
      <c r="C25" s="108">
        <f t="shared" si="5"/>
        <v>45</v>
      </c>
      <c r="D25" s="99">
        <f t="shared" si="6"/>
        <v>32</v>
      </c>
      <c r="E25" s="99">
        <f t="shared" si="6"/>
        <v>13</v>
      </c>
      <c r="F25" s="100">
        <v>6</v>
      </c>
      <c r="G25" s="100">
        <v>6</v>
      </c>
      <c r="H25" s="100">
        <v>0</v>
      </c>
      <c r="I25" s="100">
        <v>1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1</v>
      </c>
      <c r="P25" s="100">
        <v>19</v>
      </c>
      <c r="Q25" s="100">
        <v>2</v>
      </c>
      <c r="R25" s="100">
        <v>0</v>
      </c>
      <c r="S25" s="100">
        <v>0</v>
      </c>
      <c r="T25" s="100">
        <v>3</v>
      </c>
      <c r="U25" s="100">
        <v>1</v>
      </c>
      <c r="V25" s="100">
        <v>4</v>
      </c>
      <c r="W25" s="100">
        <v>2</v>
      </c>
      <c r="X25" s="59" t="s">
        <v>27</v>
      </c>
      <c r="Y25" s="20"/>
    </row>
    <row r="26" spans="1:25" ht="16.5" customHeight="1">
      <c r="A26" s="61"/>
      <c r="B26" s="63" t="s">
        <v>28</v>
      </c>
      <c r="C26" s="108">
        <f t="shared" si="5"/>
        <v>8</v>
      </c>
      <c r="D26" s="99">
        <f t="shared" si="6"/>
        <v>4</v>
      </c>
      <c r="E26" s="99">
        <f t="shared" si="6"/>
        <v>4</v>
      </c>
      <c r="F26" s="100">
        <v>2</v>
      </c>
      <c r="G26" s="100">
        <v>3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1</v>
      </c>
      <c r="R26" s="100">
        <v>0</v>
      </c>
      <c r="S26" s="100">
        <v>0</v>
      </c>
      <c r="T26" s="100">
        <v>2</v>
      </c>
      <c r="U26" s="100">
        <v>0</v>
      </c>
      <c r="V26" s="100">
        <v>0</v>
      </c>
      <c r="W26" s="100">
        <v>0</v>
      </c>
      <c r="X26" s="59" t="s">
        <v>28</v>
      </c>
      <c r="Y26" s="20"/>
    </row>
    <row r="27" spans="1:25" ht="16.5" customHeight="1">
      <c r="A27" s="61"/>
      <c r="B27" s="63" t="s">
        <v>29</v>
      </c>
      <c r="C27" s="108">
        <f t="shared" si="5"/>
        <v>18</v>
      </c>
      <c r="D27" s="99">
        <f t="shared" si="6"/>
        <v>8</v>
      </c>
      <c r="E27" s="99">
        <f t="shared" si="6"/>
        <v>10</v>
      </c>
      <c r="F27" s="100">
        <v>5</v>
      </c>
      <c r="G27" s="100">
        <v>4</v>
      </c>
      <c r="H27" s="100">
        <v>0</v>
      </c>
      <c r="I27" s="100">
        <v>1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1</v>
      </c>
      <c r="P27" s="100">
        <v>0</v>
      </c>
      <c r="Q27" s="100">
        <v>3</v>
      </c>
      <c r="R27" s="100">
        <v>0</v>
      </c>
      <c r="S27" s="100">
        <v>0</v>
      </c>
      <c r="T27" s="100">
        <v>3</v>
      </c>
      <c r="U27" s="100">
        <v>1</v>
      </c>
      <c r="V27" s="100">
        <v>0</v>
      </c>
      <c r="W27" s="100">
        <v>0</v>
      </c>
      <c r="X27" s="59" t="s">
        <v>29</v>
      </c>
      <c r="Y27" s="20"/>
    </row>
    <row r="28" spans="1:25" ht="16.5" customHeight="1">
      <c r="A28" s="61"/>
      <c r="B28" s="63" t="s">
        <v>30</v>
      </c>
      <c r="C28" s="108">
        <f t="shared" si="5"/>
        <v>12</v>
      </c>
      <c r="D28" s="99">
        <f t="shared" si="6"/>
        <v>8</v>
      </c>
      <c r="E28" s="99">
        <f t="shared" si="6"/>
        <v>4</v>
      </c>
      <c r="F28" s="100">
        <v>3</v>
      </c>
      <c r="G28" s="100">
        <v>3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1</v>
      </c>
      <c r="P28" s="100">
        <v>1</v>
      </c>
      <c r="Q28" s="100">
        <v>0</v>
      </c>
      <c r="R28" s="100">
        <v>0</v>
      </c>
      <c r="S28" s="100">
        <v>0</v>
      </c>
      <c r="T28" s="100">
        <v>2</v>
      </c>
      <c r="U28" s="100">
        <v>0</v>
      </c>
      <c r="V28" s="100">
        <v>2</v>
      </c>
      <c r="W28" s="100">
        <v>0</v>
      </c>
      <c r="X28" s="59" t="s">
        <v>30</v>
      </c>
      <c r="Y28" s="20"/>
    </row>
    <row r="29" spans="1:25" ht="16.5" customHeight="1">
      <c r="A29" s="61"/>
      <c r="B29" s="58" t="s">
        <v>60</v>
      </c>
      <c r="C29" s="108">
        <f t="shared" si="5"/>
        <v>65</v>
      </c>
      <c r="D29" s="99">
        <f t="shared" si="6"/>
        <v>50</v>
      </c>
      <c r="E29" s="99">
        <f t="shared" si="6"/>
        <v>15</v>
      </c>
      <c r="F29" s="100">
        <v>14</v>
      </c>
      <c r="G29" s="100">
        <v>10</v>
      </c>
      <c r="H29" s="100">
        <v>0</v>
      </c>
      <c r="I29" s="100">
        <v>1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1</v>
      </c>
      <c r="P29" s="100">
        <v>20</v>
      </c>
      <c r="Q29" s="100">
        <v>3</v>
      </c>
      <c r="R29" s="100">
        <v>0</v>
      </c>
      <c r="S29" s="100">
        <v>0</v>
      </c>
      <c r="T29" s="100">
        <v>10</v>
      </c>
      <c r="U29" s="100">
        <v>0</v>
      </c>
      <c r="V29" s="100">
        <v>6</v>
      </c>
      <c r="W29" s="100">
        <v>0</v>
      </c>
      <c r="X29" s="59" t="s">
        <v>60</v>
      </c>
      <c r="Y29" s="20"/>
    </row>
    <row r="30" spans="1:25" ht="16.5" customHeight="1">
      <c r="A30" s="61"/>
      <c r="B30" s="58" t="s">
        <v>61</v>
      </c>
      <c r="C30" s="108">
        <f t="shared" si="5"/>
        <v>49</v>
      </c>
      <c r="D30" s="99">
        <f t="shared" si="6"/>
        <v>34</v>
      </c>
      <c r="E30" s="99">
        <f t="shared" si="6"/>
        <v>15</v>
      </c>
      <c r="F30" s="100">
        <v>12</v>
      </c>
      <c r="G30" s="100">
        <v>11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12</v>
      </c>
      <c r="Q30" s="100">
        <v>4</v>
      </c>
      <c r="R30" s="100">
        <v>0</v>
      </c>
      <c r="S30" s="100">
        <v>0</v>
      </c>
      <c r="T30" s="100">
        <v>9</v>
      </c>
      <c r="U30" s="100">
        <v>0</v>
      </c>
      <c r="V30" s="100">
        <v>1</v>
      </c>
      <c r="W30" s="100">
        <v>0</v>
      </c>
      <c r="X30" s="59" t="s">
        <v>61</v>
      </c>
      <c r="Y30" s="20"/>
    </row>
    <row r="31" spans="1:25" ht="16.5" customHeight="1">
      <c r="A31" s="61"/>
      <c r="B31" s="58" t="s">
        <v>62</v>
      </c>
      <c r="C31" s="108">
        <f t="shared" si="5"/>
        <v>17</v>
      </c>
      <c r="D31" s="99">
        <f t="shared" si="6"/>
        <v>11</v>
      </c>
      <c r="E31" s="99">
        <f t="shared" si="6"/>
        <v>6</v>
      </c>
      <c r="F31" s="100">
        <v>4</v>
      </c>
      <c r="G31" s="100">
        <v>5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1</v>
      </c>
      <c r="Q31" s="100">
        <v>1</v>
      </c>
      <c r="R31" s="100">
        <v>0</v>
      </c>
      <c r="S31" s="100">
        <v>0</v>
      </c>
      <c r="T31" s="100">
        <v>4</v>
      </c>
      <c r="U31" s="100">
        <v>0</v>
      </c>
      <c r="V31" s="100">
        <v>2</v>
      </c>
      <c r="W31" s="100">
        <v>0</v>
      </c>
      <c r="X31" s="59" t="s">
        <v>62</v>
      </c>
      <c r="Y31" s="20"/>
    </row>
    <row r="32" spans="1:25" ht="16.5" customHeight="1">
      <c r="A32" s="61"/>
      <c r="B32" s="58" t="s">
        <v>204</v>
      </c>
      <c r="C32" s="108">
        <f>SUM(D32:E32)</f>
        <v>92</v>
      </c>
      <c r="D32" s="99">
        <f>F32+H32+J32+L32+N32+P32+R32+T32+V32</f>
        <v>59</v>
      </c>
      <c r="E32" s="99">
        <f>G32+I32+K32+M32+O32+Q32+S32+U32+W32</f>
        <v>33</v>
      </c>
      <c r="F32" s="100">
        <v>18</v>
      </c>
      <c r="G32" s="100">
        <v>15</v>
      </c>
      <c r="H32" s="100">
        <v>0</v>
      </c>
      <c r="I32" s="100">
        <v>0</v>
      </c>
      <c r="J32" s="100">
        <v>8</v>
      </c>
      <c r="K32" s="100">
        <v>5</v>
      </c>
      <c r="L32" s="100">
        <v>0</v>
      </c>
      <c r="M32" s="100">
        <v>1</v>
      </c>
      <c r="N32" s="100">
        <v>0</v>
      </c>
      <c r="O32" s="100">
        <v>1</v>
      </c>
      <c r="P32" s="100">
        <v>16</v>
      </c>
      <c r="Q32" s="100">
        <v>10</v>
      </c>
      <c r="R32" s="100"/>
      <c r="S32" s="100"/>
      <c r="T32" s="100">
        <v>15</v>
      </c>
      <c r="U32" s="100">
        <v>0</v>
      </c>
      <c r="V32" s="100">
        <v>2</v>
      </c>
      <c r="W32" s="100">
        <v>1</v>
      </c>
      <c r="X32" s="59" t="s">
        <v>204</v>
      </c>
      <c r="Y32" s="20"/>
    </row>
    <row r="33" spans="1:25" s="105" customFormat="1" ht="16.5" customHeight="1">
      <c r="A33" s="127" t="s">
        <v>221</v>
      </c>
      <c r="B33" s="146"/>
      <c r="C33" s="103">
        <f t="shared" si="5"/>
        <v>11</v>
      </c>
      <c r="D33" s="104">
        <f aca="true" t="shared" si="7" ref="D33:W33">D34+D35</f>
        <v>5</v>
      </c>
      <c r="E33" s="104">
        <f t="shared" si="7"/>
        <v>6</v>
      </c>
      <c r="F33" s="104">
        <f t="shared" si="7"/>
        <v>1</v>
      </c>
      <c r="G33" s="104">
        <f t="shared" si="7"/>
        <v>3</v>
      </c>
      <c r="H33" s="104">
        <f t="shared" si="7"/>
        <v>0</v>
      </c>
      <c r="I33" s="104">
        <f t="shared" si="7"/>
        <v>0</v>
      </c>
      <c r="J33" s="104">
        <f t="shared" si="7"/>
        <v>1</v>
      </c>
      <c r="K33" s="104">
        <f t="shared" si="7"/>
        <v>1</v>
      </c>
      <c r="L33" s="104">
        <f t="shared" si="7"/>
        <v>0</v>
      </c>
      <c r="M33" s="104">
        <f t="shared" si="7"/>
        <v>0</v>
      </c>
      <c r="N33" s="104">
        <f t="shared" si="7"/>
        <v>0</v>
      </c>
      <c r="O33" s="104">
        <f t="shared" si="7"/>
        <v>0</v>
      </c>
      <c r="P33" s="104">
        <f t="shared" si="7"/>
        <v>1</v>
      </c>
      <c r="Q33" s="104">
        <f t="shared" si="7"/>
        <v>0</v>
      </c>
      <c r="R33" s="104">
        <f t="shared" si="7"/>
        <v>0</v>
      </c>
      <c r="S33" s="104">
        <f t="shared" si="7"/>
        <v>0</v>
      </c>
      <c r="T33" s="104">
        <f t="shared" si="7"/>
        <v>1</v>
      </c>
      <c r="U33" s="104">
        <f t="shared" si="7"/>
        <v>0</v>
      </c>
      <c r="V33" s="104">
        <f t="shared" si="7"/>
        <v>1</v>
      </c>
      <c r="W33" s="104">
        <f t="shared" si="7"/>
        <v>2</v>
      </c>
      <c r="X33" s="117" t="s">
        <v>221</v>
      </c>
      <c r="Y33" s="143"/>
    </row>
    <row r="34" spans="1:25" ht="16.5" customHeight="1">
      <c r="A34" s="61"/>
      <c r="B34" s="63" t="s">
        <v>31</v>
      </c>
      <c r="C34" s="108">
        <f t="shared" si="5"/>
        <v>6</v>
      </c>
      <c r="D34" s="99">
        <f t="shared" si="6"/>
        <v>3</v>
      </c>
      <c r="E34" s="99">
        <f t="shared" si="6"/>
        <v>3</v>
      </c>
      <c r="F34" s="100">
        <v>1</v>
      </c>
      <c r="G34" s="100">
        <v>3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1</v>
      </c>
      <c r="Q34" s="100">
        <v>0</v>
      </c>
      <c r="R34" s="100">
        <v>0</v>
      </c>
      <c r="S34" s="100">
        <v>0</v>
      </c>
      <c r="T34" s="100">
        <v>1</v>
      </c>
      <c r="U34" s="100">
        <v>0</v>
      </c>
      <c r="V34" s="100">
        <v>0</v>
      </c>
      <c r="W34" s="100">
        <v>0</v>
      </c>
      <c r="X34" s="59" t="s">
        <v>31</v>
      </c>
      <c r="Y34" s="20"/>
    </row>
    <row r="35" spans="1:25" ht="16.5" customHeight="1">
      <c r="A35" s="61"/>
      <c r="B35" s="63" t="s">
        <v>32</v>
      </c>
      <c r="C35" s="108">
        <f t="shared" si="5"/>
        <v>5</v>
      </c>
      <c r="D35" s="99">
        <f t="shared" si="6"/>
        <v>2</v>
      </c>
      <c r="E35" s="99">
        <f t="shared" si="6"/>
        <v>3</v>
      </c>
      <c r="F35" s="100">
        <v>0</v>
      </c>
      <c r="G35" s="100">
        <v>0</v>
      </c>
      <c r="H35" s="100">
        <v>0</v>
      </c>
      <c r="I35" s="100">
        <v>0</v>
      </c>
      <c r="J35" s="100">
        <v>1</v>
      </c>
      <c r="K35" s="100">
        <v>1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0</v>
      </c>
      <c r="T35" s="100">
        <v>0</v>
      </c>
      <c r="U35" s="100">
        <v>0</v>
      </c>
      <c r="V35" s="100">
        <v>1</v>
      </c>
      <c r="W35" s="100">
        <v>2</v>
      </c>
      <c r="X35" s="59" t="s">
        <v>32</v>
      </c>
      <c r="Y35" s="20"/>
    </row>
    <row r="36" spans="1:25" s="105" customFormat="1" ht="16.5" customHeight="1">
      <c r="A36" s="124" t="s">
        <v>222</v>
      </c>
      <c r="B36" s="142"/>
      <c r="C36" s="103">
        <f t="shared" si="5"/>
        <v>56</v>
      </c>
      <c r="D36" s="104">
        <f>SUM(D37:D40)</f>
        <v>38</v>
      </c>
      <c r="E36" s="104">
        <f>SUM(E37:E40)</f>
        <v>18</v>
      </c>
      <c r="F36" s="104">
        <f>SUM(F37:F40)</f>
        <v>11</v>
      </c>
      <c r="G36" s="104">
        <f aca="true" t="shared" si="8" ref="G36:W36">SUM(G37:G40)</f>
        <v>10</v>
      </c>
      <c r="H36" s="104">
        <f t="shared" si="8"/>
        <v>0</v>
      </c>
      <c r="I36" s="104">
        <f t="shared" si="8"/>
        <v>0</v>
      </c>
      <c r="J36" s="104">
        <f t="shared" si="8"/>
        <v>0</v>
      </c>
      <c r="K36" s="104">
        <f t="shared" si="8"/>
        <v>0</v>
      </c>
      <c r="L36" s="104">
        <f t="shared" si="8"/>
        <v>0</v>
      </c>
      <c r="M36" s="104">
        <f t="shared" si="8"/>
        <v>0</v>
      </c>
      <c r="N36" s="104">
        <f t="shared" si="8"/>
        <v>0</v>
      </c>
      <c r="O36" s="104">
        <f t="shared" si="8"/>
        <v>0</v>
      </c>
      <c r="P36" s="104">
        <f t="shared" si="8"/>
        <v>14</v>
      </c>
      <c r="Q36" s="104">
        <f t="shared" si="8"/>
        <v>8</v>
      </c>
      <c r="R36" s="104">
        <f t="shared" si="8"/>
        <v>0</v>
      </c>
      <c r="S36" s="104">
        <f t="shared" si="8"/>
        <v>0</v>
      </c>
      <c r="T36" s="104">
        <f t="shared" si="8"/>
        <v>8</v>
      </c>
      <c r="U36" s="104">
        <f t="shared" si="8"/>
        <v>0</v>
      </c>
      <c r="V36" s="104">
        <f t="shared" si="8"/>
        <v>5</v>
      </c>
      <c r="W36" s="104">
        <f t="shared" si="8"/>
        <v>0</v>
      </c>
      <c r="X36" s="117" t="s">
        <v>222</v>
      </c>
      <c r="Y36" s="143"/>
    </row>
    <row r="37" spans="1:25" ht="16.5" customHeight="1">
      <c r="A37" s="61"/>
      <c r="B37" s="63" t="s">
        <v>48</v>
      </c>
      <c r="C37" s="108">
        <f t="shared" si="5"/>
        <v>37</v>
      </c>
      <c r="D37" s="99">
        <f t="shared" si="6"/>
        <v>27</v>
      </c>
      <c r="E37" s="99">
        <f t="shared" si="6"/>
        <v>10</v>
      </c>
      <c r="F37" s="100">
        <v>7</v>
      </c>
      <c r="G37" s="100">
        <v>5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11</v>
      </c>
      <c r="Q37" s="100">
        <v>5</v>
      </c>
      <c r="R37" s="100">
        <v>0</v>
      </c>
      <c r="S37" s="100">
        <v>0</v>
      </c>
      <c r="T37" s="100">
        <v>4</v>
      </c>
      <c r="U37" s="100">
        <v>0</v>
      </c>
      <c r="V37" s="100">
        <v>5</v>
      </c>
      <c r="W37" s="100">
        <v>0</v>
      </c>
      <c r="X37" s="59" t="s">
        <v>47</v>
      </c>
      <c r="Y37" s="20"/>
    </row>
    <row r="38" spans="1:25" ht="16.5" customHeight="1">
      <c r="A38" s="61"/>
      <c r="B38" s="63" t="s">
        <v>50</v>
      </c>
      <c r="C38" s="108">
        <f t="shared" si="5"/>
        <v>12</v>
      </c>
      <c r="D38" s="99">
        <f t="shared" si="6"/>
        <v>8</v>
      </c>
      <c r="E38" s="99">
        <f t="shared" si="6"/>
        <v>4</v>
      </c>
      <c r="F38" s="100">
        <v>3</v>
      </c>
      <c r="G38" s="100">
        <v>2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3</v>
      </c>
      <c r="Q38" s="100">
        <v>2</v>
      </c>
      <c r="R38" s="100">
        <v>0</v>
      </c>
      <c r="S38" s="100">
        <v>0</v>
      </c>
      <c r="T38" s="100">
        <v>2</v>
      </c>
      <c r="U38" s="100">
        <v>0</v>
      </c>
      <c r="V38" s="100">
        <v>0</v>
      </c>
      <c r="W38" s="100">
        <v>0</v>
      </c>
      <c r="X38" s="59" t="s">
        <v>49</v>
      </c>
      <c r="Y38" s="20"/>
    </row>
    <row r="39" spans="1:25" ht="16.5" customHeight="1">
      <c r="A39" s="61"/>
      <c r="B39" s="63" t="s">
        <v>52</v>
      </c>
      <c r="C39" s="108">
        <f t="shared" si="5"/>
        <v>7</v>
      </c>
      <c r="D39" s="99">
        <f t="shared" si="6"/>
        <v>3</v>
      </c>
      <c r="E39" s="99">
        <f t="shared" si="6"/>
        <v>4</v>
      </c>
      <c r="F39" s="100">
        <v>1</v>
      </c>
      <c r="G39" s="100">
        <v>3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1</v>
      </c>
      <c r="R39" s="100">
        <v>0</v>
      </c>
      <c r="S39" s="100">
        <v>0</v>
      </c>
      <c r="T39" s="100">
        <v>2</v>
      </c>
      <c r="U39" s="100">
        <v>0</v>
      </c>
      <c r="V39" s="100">
        <v>0</v>
      </c>
      <c r="W39" s="100">
        <v>0</v>
      </c>
      <c r="X39" s="59" t="s">
        <v>51</v>
      </c>
      <c r="Y39" s="20"/>
    </row>
    <row r="40" spans="1:25" ht="16.5" customHeight="1">
      <c r="A40" s="61"/>
      <c r="B40" s="63" t="s">
        <v>54</v>
      </c>
      <c r="C40" s="108">
        <f t="shared" si="5"/>
        <v>0</v>
      </c>
      <c r="D40" s="99">
        <f t="shared" si="6"/>
        <v>0</v>
      </c>
      <c r="E40" s="99">
        <f t="shared" si="6"/>
        <v>0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0</v>
      </c>
      <c r="T40" s="100">
        <v>0</v>
      </c>
      <c r="U40" s="100">
        <v>0</v>
      </c>
      <c r="V40" s="100">
        <v>0</v>
      </c>
      <c r="W40" s="100">
        <v>0</v>
      </c>
      <c r="X40" s="59" t="s">
        <v>53</v>
      </c>
      <c r="Y40" s="20"/>
    </row>
    <row r="41" spans="1:25" s="105" customFormat="1" ht="16.5" customHeight="1">
      <c r="A41" s="124" t="s">
        <v>223</v>
      </c>
      <c r="B41" s="142"/>
      <c r="C41" s="103">
        <f t="shared" si="5"/>
        <v>15</v>
      </c>
      <c r="D41" s="104">
        <f>D42</f>
        <v>10</v>
      </c>
      <c r="E41" s="104">
        <f>E42</f>
        <v>5</v>
      </c>
      <c r="F41" s="104">
        <f>F42</f>
        <v>2</v>
      </c>
      <c r="G41" s="104">
        <f aca="true" t="shared" si="9" ref="G41:W41">G42</f>
        <v>3</v>
      </c>
      <c r="H41" s="104">
        <f t="shared" si="9"/>
        <v>0</v>
      </c>
      <c r="I41" s="104">
        <f t="shared" si="9"/>
        <v>0</v>
      </c>
      <c r="J41" s="104">
        <f t="shared" si="9"/>
        <v>0</v>
      </c>
      <c r="K41" s="104">
        <f t="shared" si="9"/>
        <v>0</v>
      </c>
      <c r="L41" s="104">
        <f t="shared" si="9"/>
        <v>0</v>
      </c>
      <c r="M41" s="104">
        <f t="shared" si="9"/>
        <v>0</v>
      </c>
      <c r="N41" s="104">
        <f t="shared" si="9"/>
        <v>0</v>
      </c>
      <c r="O41" s="104">
        <f t="shared" si="9"/>
        <v>0</v>
      </c>
      <c r="P41" s="104">
        <f t="shared" si="9"/>
        <v>5</v>
      </c>
      <c r="Q41" s="104">
        <f t="shared" si="9"/>
        <v>2</v>
      </c>
      <c r="R41" s="104">
        <f t="shared" si="9"/>
        <v>0</v>
      </c>
      <c r="S41" s="104">
        <f t="shared" si="9"/>
        <v>0</v>
      </c>
      <c r="T41" s="104">
        <f t="shared" si="9"/>
        <v>2</v>
      </c>
      <c r="U41" s="104">
        <f t="shared" si="9"/>
        <v>0</v>
      </c>
      <c r="V41" s="104">
        <f t="shared" si="9"/>
        <v>1</v>
      </c>
      <c r="W41" s="104">
        <f t="shared" si="9"/>
        <v>0</v>
      </c>
      <c r="X41" s="122" t="s">
        <v>33</v>
      </c>
      <c r="Y41" s="145"/>
    </row>
    <row r="42" spans="1:25" ht="16.5" customHeight="1">
      <c r="A42" s="61"/>
      <c r="B42" s="63" t="s">
        <v>34</v>
      </c>
      <c r="C42" s="108">
        <f t="shared" si="5"/>
        <v>15</v>
      </c>
      <c r="D42" s="99">
        <f t="shared" si="6"/>
        <v>10</v>
      </c>
      <c r="E42" s="99">
        <f t="shared" si="6"/>
        <v>5</v>
      </c>
      <c r="F42" s="100">
        <v>2</v>
      </c>
      <c r="G42" s="100">
        <v>3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5</v>
      </c>
      <c r="Q42" s="100">
        <v>2</v>
      </c>
      <c r="R42" s="100">
        <v>0</v>
      </c>
      <c r="S42" s="100">
        <v>0</v>
      </c>
      <c r="T42" s="100">
        <v>2</v>
      </c>
      <c r="U42" s="100">
        <v>0</v>
      </c>
      <c r="V42" s="100">
        <v>1</v>
      </c>
      <c r="W42" s="100">
        <v>0</v>
      </c>
      <c r="X42" s="59" t="s">
        <v>34</v>
      </c>
      <c r="Y42" s="20"/>
    </row>
    <row r="43" spans="1:25" s="105" customFormat="1" ht="16.5" customHeight="1">
      <c r="A43" s="124" t="s">
        <v>224</v>
      </c>
      <c r="B43" s="142"/>
      <c r="C43" s="103">
        <f t="shared" si="5"/>
        <v>10</v>
      </c>
      <c r="D43" s="104">
        <f>D44+D45</f>
        <v>8</v>
      </c>
      <c r="E43" s="104">
        <f>E44+E45</f>
        <v>2</v>
      </c>
      <c r="F43" s="104">
        <f>F44+F45</f>
        <v>3</v>
      </c>
      <c r="G43" s="104">
        <f aca="true" t="shared" si="10" ref="G43:W43">G44+G45</f>
        <v>1</v>
      </c>
      <c r="H43" s="104">
        <f t="shared" si="10"/>
        <v>0</v>
      </c>
      <c r="I43" s="104">
        <f t="shared" si="10"/>
        <v>0</v>
      </c>
      <c r="J43" s="104">
        <f t="shared" si="10"/>
        <v>0</v>
      </c>
      <c r="K43" s="104">
        <f t="shared" si="10"/>
        <v>0</v>
      </c>
      <c r="L43" s="104">
        <f t="shared" si="10"/>
        <v>0</v>
      </c>
      <c r="M43" s="104">
        <f t="shared" si="10"/>
        <v>0</v>
      </c>
      <c r="N43" s="104">
        <f t="shared" si="10"/>
        <v>0</v>
      </c>
      <c r="O43" s="104">
        <f t="shared" si="10"/>
        <v>0</v>
      </c>
      <c r="P43" s="104">
        <f t="shared" si="10"/>
        <v>2</v>
      </c>
      <c r="Q43" s="104">
        <f t="shared" si="10"/>
        <v>1</v>
      </c>
      <c r="R43" s="104">
        <f t="shared" si="10"/>
        <v>0</v>
      </c>
      <c r="S43" s="104">
        <f t="shared" si="10"/>
        <v>0</v>
      </c>
      <c r="T43" s="104">
        <f t="shared" si="10"/>
        <v>2</v>
      </c>
      <c r="U43" s="104">
        <f t="shared" si="10"/>
        <v>0</v>
      </c>
      <c r="V43" s="104">
        <f t="shared" si="10"/>
        <v>1</v>
      </c>
      <c r="W43" s="104">
        <f t="shared" si="10"/>
        <v>0</v>
      </c>
      <c r="X43" s="117" t="s">
        <v>224</v>
      </c>
      <c r="Y43" s="143"/>
    </row>
    <row r="44" spans="1:25" ht="16.5" customHeight="1">
      <c r="A44" s="61"/>
      <c r="B44" s="63" t="s">
        <v>35</v>
      </c>
      <c r="C44" s="108">
        <f t="shared" si="5"/>
        <v>10</v>
      </c>
      <c r="D44" s="99">
        <f t="shared" si="6"/>
        <v>8</v>
      </c>
      <c r="E44" s="99">
        <f t="shared" si="6"/>
        <v>2</v>
      </c>
      <c r="F44" s="100">
        <v>3</v>
      </c>
      <c r="G44" s="100">
        <v>1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2</v>
      </c>
      <c r="Q44" s="100">
        <v>1</v>
      </c>
      <c r="R44" s="100">
        <v>0</v>
      </c>
      <c r="S44" s="100">
        <v>0</v>
      </c>
      <c r="T44" s="100">
        <v>2</v>
      </c>
      <c r="U44" s="100">
        <v>0</v>
      </c>
      <c r="V44" s="100">
        <v>1</v>
      </c>
      <c r="W44" s="100">
        <v>0</v>
      </c>
      <c r="X44" s="59" t="s">
        <v>35</v>
      </c>
      <c r="Y44" s="20"/>
    </row>
    <row r="45" spans="1:25" ht="16.5" customHeight="1">
      <c r="A45" s="61"/>
      <c r="B45" s="63" t="s">
        <v>36</v>
      </c>
      <c r="C45" s="108">
        <f t="shared" si="5"/>
        <v>0</v>
      </c>
      <c r="D45" s="99">
        <f t="shared" si="6"/>
        <v>0</v>
      </c>
      <c r="E45" s="99">
        <f t="shared" si="6"/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0</v>
      </c>
      <c r="X45" s="59" t="s">
        <v>36</v>
      </c>
      <c r="Y45" s="20"/>
    </row>
    <row r="46" spans="1:25" s="94" customFormat="1" ht="16.5" customHeight="1">
      <c r="A46" s="124" t="s">
        <v>225</v>
      </c>
      <c r="B46" s="142"/>
      <c r="C46" s="103">
        <f t="shared" si="5"/>
        <v>15</v>
      </c>
      <c r="D46" s="93">
        <f>SUM(D47:D49)</f>
        <v>10</v>
      </c>
      <c r="E46" s="93">
        <f>SUM(E47:E49)</f>
        <v>5</v>
      </c>
      <c r="F46" s="93">
        <f>SUM(F47:F49)</f>
        <v>5</v>
      </c>
      <c r="G46" s="93">
        <f aca="true" t="shared" si="11" ref="G46:W46">SUM(G47:G49)</f>
        <v>4</v>
      </c>
      <c r="H46" s="93">
        <f t="shared" si="11"/>
        <v>0</v>
      </c>
      <c r="I46" s="93">
        <f t="shared" si="11"/>
        <v>0</v>
      </c>
      <c r="J46" s="93">
        <f t="shared" si="11"/>
        <v>0</v>
      </c>
      <c r="K46" s="93">
        <f t="shared" si="11"/>
        <v>0</v>
      </c>
      <c r="L46" s="93">
        <f t="shared" si="11"/>
        <v>0</v>
      </c>
      <c r="M46" s="93">
        <f t="shared" si="11"/>
        <v>0</v>
      </c>
      <c r="N46" s="93">
        <f t="shared" si="11"/>
        <v>0</v>
      </c>
      <c r="O46" s="93">
        <f t="shared" si="11"/>
        <v>0</v>
      </c>
      <c r="P46" s="93">
        <f t="shared" si="11"/>
        <v>2</v>
      </c>
      <c r="Q46" s="93">
        <f t="shared" si="11"/>
        <v>0</v>
      </c>
      <c r="R46" s="93">
        <f t="shared" si="11"/>
        <v>0</v>
      </c>
      <c r="S46" s="93">
        <f t="shared" si="11"/>
        <v>0</v>
      </c>
      <c r="T46" s="93">
        <f t="shared" si="11"/>
        <v>3</v>
      </c>
      <c r="U46" s="93">
        <f t="shared" si="11"/>
        <v>1</v>
      </c>
      <c r="V46" s="93">
        <f t="shared" si="11"/>
        <v>0</v>
      </c>
      <c r="W46" s="93">
        <f t="shared" si="11"/>
        <v>0</v>
      </c>
      <c r="X46" s="117" t="s">
        <v>225</v>
      </c>
      <c r="Y46" s="143"/>
    </row>
    <row r="47" spans="1:25" ht="16.5" customHeight="1">
      <c r="A47" s="61"/>
      <c r="B47" s="63" t="s">
        <v>37</v>
      </c>
      <c r="C47" s="108">
        <f t="shared" si="5"/>
        <v>7</v>
      </c>
      <c r="D47" s="99">
        <f t="shared" si="6"/>
        <v>4</v>
      </c>
      <c r="E47" s="99">
        <f t="shared" si="6"/>
        <v>3</v>
      </c>
      <c r="F47" s="100">
        <v>2</v>
      </c>
      <c r="G47" s="100">
        <v>2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1</v>
      </c>
      <c r="Q47" s="100">
        <v>0</v>
      </c>
      <c r="R47" s="100">
        <v>0</v>
      </c>
      <c r="S47" s="100">
        <v>0</v>
      </c>
      <c r="T47" s="100">
        <v>1</v>
      </c>
      <c r="U47" s="100">
        <v>1</v>
      </c>
      <c r="V47" s="100">
        <v>0</v>
      </c>
      <c r="W47" s="100">
        <v>0</v>
      </c>
      <c r="X47" s="59" t="s">
        <v>37</v>
      </c>
      <c r="Y47" s="20"/>
    </row>
    <row r="48" spans="1:25" ht="16.5" customHeight="1">
      <c r="A48" s="61"/>
      <c r="B48" s="63" t="s">
        <v>38</v>
      </c>
      <c r="C48" s="108">
        <f t="shared" si="5"/>
        <v>0</v>
      </c>
      <c r="D48" s="99">
        <f t="shared" si="6"/>
        <v>0</v>
      </c>
      <c r="E48" s="99">
        <f t="shared" si="6"/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0">
        <v>0</v>
      </c>
      <c r="U48" s="100">
        <v>0</v>
      </c>
      <c r="V48" s="100">
        <v>0</v>
      </c>
      <c r="W48" s="100">
        <v>0</v>
      </c>
      <c r="X48" s="59" t="s">
        <v>38</v>
      </c>
      <c r="Y48" s="20"/>
    </row>
    <row r="49" spans="1:25" ht="16.5" customHeight="1">
      <c r="A49" s="61"/>
      <c r="B49" s="63" t="s">
        <v>39</v>
      </c>
      <c r="C49" s="108">
        <f t="shared" si="5"/>
        <v>8</v>
      </c>
      <c r="D49" s="99">
        <f t="shared" si="6"/>
        <v>6</v>
      </c>
      <c r="E49" s="99">
        <f t="shared" si="6"/>
        <v>2</v>
      </c>
      <c r="F49" s="100">
        <v>3</v>
      </c>
      <c r="G49" s="100">
        <v>2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1</v>
      </c>
      <c r="Q49" s="100">
        <v>0</v>
      </c>
      <c r="R49" s="100">
        <v>0</v>
      </c>
      <c r="S49" s="100">
        <v>0</v>
      </c>
      <c r="T49" s="100">
        <v>2</v>
      </c>
      <c r="U49" s="100">
        <v>0</v>
      </c>
      <c r="V49" s="100">
        <v>0</v>
      </c>
      <c r="W49" s="100">
        <v>0</v>
      </c>
      <c r="X49" s="59" t="s">
        <v>39</v>
      </c>
      <c r="Y49" s="20"/>
    </row>
    <row r="50" spans="1:25" s="105" customFormat="1" ht="16.5" customHeight="1">
      <c r="A50" s="124" t="s">
        <v>226</v>
      </c>
      <c r="B50" s="142"/>
      <c r="C50" s="103">
        <f t="shared" si="5"/>
        <v>25</v>
      </c>
      <c r="D50" s="104">
        <f>SUM(D51:D54)</f>
        <v>14</v>
      </c>
      <c r="E50" s="104">
        <f>SUM(E51:E54)</f>
        <v>11</v>
      </c>
      <c r="F50" s="104">
        <f>SUM(F51:F54)</f>
        <v>4</v>
      </c>
      <c r="G50" s="104">
        <f aca="true" t="shared" si="12" ref="G50:W50">SUM(G51:G54)</f>
        <v>6</v>
      </c>
      <c r="H50" s="104">
        <f t="shared" si="12"/>
        <v>0</v>
      </c>
      <c r="I50" s="104">
        <f t="shared" si="12"/>
        <v>1</v>
      </c>
      <c r="J50" s="104">
        <f t="shared" si="12"/>
        <v>0</v>
      </c>
      <c r="K50" s="104">
        <f t="shared" si="12"/>
        <v>0</v>
      </c>
      <c r="L50" s="104">
        <f t="shared" si="12"/>
        <v>0</v>
      </c>
      <c r="M50" s="104">
        <f t="shared" si="12"/>
        <v>0</v>
      </c>
      <c r="N50" s="104">
        <f t="shared" si="12"/>
        <v>0</v>
      </c>
      <c r="O50" s="104">
        <f t="shared" si="12"/>
        <v>0</v>
      </c>
      <c r="P50" s="104">
        <f t="shared" si="12"/>
        <v>6</v>
      </c>
      <c r="Q50" s="104">
        <f t="shared" si="12"/>
        <v>3</v>
      </c>
      <c r="R50" s="104">
        <f t="shared" si="12"/>
        <v>0</v>
      </c>
      <c r="S50" s="104">
        <f t="shared" si="12"/>
        <v>0</v>
      </c>
      <c r="T50" s="104">
        <f t="shared" si="12"/>
        <v>3</v>
      </c>
      <c r="U50" s="104">
        <f t="shared" si="12"/>
        <v>1</v>
      </c>
      <c r="V50" s="104">
        <f t="shared" si="12"/>
        <v>1</v>
      </c>
      <c r="W50" s="104">
        <f t="shared" si="12"/>
        <v>0</v>
      </c>
      <c r="X50" s="117" t="s">
        <v>226</v>
      </c>
      <c r="Y50" s="143"/>
    </row>
    <row r="51" spans="1:25" ht="16.5" customHeight="1">
      <c r="A51" s="61"/>
      <c r="B51" s="63" t="s">
        <v>40</v>
      </c>
      <c r="C51" s="108">
        <f t="shared" si="5"/>
        <v>16</v>
      </c>
      <c r="D51" s="99">
        <f t="shared" si="6"/>
        <v>11</v>
      </c>
      <c r="E51" s="99">
        <f t="shared" si="6"/>
        <v>5</v>
      </c>
      <c r="F51" s="100">
        <v>2</v>
      </c>
      <c r="G51" s="100">
        <v>3</v>
      </c>
      <c r="H51" s="100">
        <v>0</v>
      </c>
      <c r="I51" s="100">
        <v>1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6</v>
      </c>
      <c r="Q51" s="100">
        <v>1</v>
      </c>
      <c r="R51" s="100">
        <v>0</v>
      </c>
      <c r="S51" s="100">
        <v>0</v>
      </c>
      <c r="T51" s="100">
        <v>2</v>
      </c>
      <c r="U51" s="100">
        <v>0</v>
      </c>
      <c r="V51" s="100">
        <v>1</v>
      </c>
      <c r="W51" s="100">
        <v>0</v>
      </c>
      <c r="X51" s="59" t="s">
        <v>40</v>
      </c>
      <c r="Y51" s="20"/>
    </row>
    <row r="52" spans="1:25" ht="16.5" customHeight="1">
      <c r="A52" s="61"/>
      <c r="B52" s="63" t="s">
        <v>41</v>
      </c>
      <c r="C52" s="108">
        <f t="shared" si="5"/>
        <v>1</v>
      </c>
      <c r="D52" s="99">
        <f t="shared" si="6"/>
        <v>0</v>
      </c>
      <c r="E52" s="99">
        <f t="shared" si="6"/>
        <v>1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1</v>
      </c>
      <c r="R52" s="100">
        <v>0</v>
      </c>
      <c r="S52" s="100">
        <v>0</v>
      </c>
      <c r="T52" s="100">
        <v>0</v>
      </c>
      <c r="U52" s="100">
        <v>0</v>
      </c>
      <c r="V52" s="100">
        <v>0</v>
      </c>
      <c r="W52" s="100">
        <v>0</v>
      </c>
      <c r="X52" s="59" t="s">
        <v>41</v>
      </c>
      <c r="Y52" s="20"/>
    </row>
    <row r="53" spans="1:25" ht="16.5" customHeight="1">
      <c r="A53" s="61"/>
      <c r="B53" s="63" t="s">
        <v>42</v>
      </c>
      <c r="C53" s="108">
        <f t="shared" si="5"/>
        <v>8</v>
      </c>
      <c r="D53" s="99">
        <f t="shared" si="6"/>
        <v>3</v>
      </c>
      <c r="E53" s="99">
        <f t="shared" si="6"/>
        <v>5</v>
      </c>
      <c r="F53" s="100">
        <v>2</v>
      </c>
      <c r="G53" s="100">
        <v>3</v>
      </c>
      <c r="H53" s="100">
        <v>0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100">
        <v>1</v>
      </c>
      <c r="R53" s="100">
        <v>0</v>
      </c>
      <c r="S53" s="100">
        <v>0</v>
      </c>
      <c r="T53" s="100">
        <v>1</v>
      </c>
      <c r="U53" s="100">
        <v>1</v>
      </c>
      <c r="V53" s="100">
        <v>0</v>
      </c>
      <c r="W53" s="100">
        <v>0</v>
      </c>
      <c r="X53" s="59" t="s">
        <v>42</v>
      </c>
      <c r="Y53" s="20"/>
    </row>
    <row r="54" spans="1:25" ht="16.5" customHeight="1">
      <c r="A54" s="61"/>
      <c r="B54" s="63" t="s">
        <v>43</v>
      </c>
      <c r="C54" s="108">
        <f t="shared" si="5"/>
        <v>0</v>
      </c>
      <c r="D54" s="99">
        <f t="shared" si="6"/>
        <v>0</v>
      </c>
      <c r="E54" s="99">
        <f t="shared" si="6"/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0</v>
      </c>
      <c r="V54" s="100">
        <v>0</v>
      </c>
      <c r="W54" s="100">
        <v>0</v>
      </c>
      <c r="X54" s="59" t="s">
        <v>43</v>
      </c>
      <c r="Y54" s="20"/>
    </row>
    <row r="55" spans="1:25" s="111" customFormat="1" ht="16.5" customHeight="1">
      <c r="A55" s="124" t="s">
        <v>227</v>
      </c>
      <c r="B55" s="142"/>
      <c r="C55" s="103">
        <f t="shared" si="5"/>
        <v>39</v>
      </c>
      <c r="D55" s="104">
        <f>SUM(D56:D57)</f>
        <v>27</v>
      </c>
      <c r="E55" s="104">
        <f>SUM(E56:E57)</f>
        <v>12</v>
      </c>
      <c r="F55" s="104">
        <f>SUM(F56:F57)</f>
        <v>6</v>
      </c>
      <c r="G55" s="104">
        <f aca="true" t="shared" si="13" ref="G55:W55">SUM(G56:G57)</f>
        <v>3</v>
      </c>
      <c r="H55" s="104">
        <f t="shared" si="13"/>
        <v>0</v>
      </c>
      <c r="I55" s="104">
        <f t="shared" si="13"/>
        <v>0</v>
      </c>
      <c r="J55" s="104">
        <f t="shared" si="13"/>
        <v>0</v>
      </c>
      <c r="K55" s="104">
        <f t="shared" si="13"/>
        <v>0</v>
      </c>
      <c r="L55" s="104">
        <f t="shared" si="13"/>
        <v>0</v>
      </c>
      <c r="M55" s="104">
        <f t="shared" si="13"/>
        <v>0</v>
      </c>
      <c r="N55" s="104">
        <f t="shared" si="13"/>
        <v>0</v>
      </c>
      <c r="O55" s="104">
        <f t="shared" si="13"/>
        <v>1</v>
      </c>
      <c r="P55" s="104">
        <f t="shared" si="13"/>
        <v>13</v>
      </c>
      <c r="Q55" s="104">
        <f t="shared" si="13"/>
        <v>2</v>
      </c>
      <c r="R55" s="104">
        <f t="shared" si="13"/>
        <v>0</v>
      </c>
      <c r="S55" s="104">
        <f t="shared" si="13"/>
        <v>0</v>
      </c>
      <c r="T55" s="104">
        <f t="shared" si="13"/>
        <v>3</v>
      </c>
      <c r="U55" s="104">
        <f t="shared" si="13"/>
        <v>1</v>
      </c>
      <c r="V55" s="104">
        <f t="shared" si="13"/>
        <v>5</v>
      </c>
      <c r="W55" s="104">
        <f t="shared" si="13"/>
        <v>5</v>
      </c>
      <c r="X55" s="117" t="s">
        <v>227</v>
      </c>
      <c r="Y55" s="143"/>
    </row>
    <row r="56" spans="1:25" ht="16.5" customHeight="1">
      <c r="A56" s="61"/>
      <c r="B56" s="63" t="s">
        <v>44</v>
      </c>
      <c r="C56" s="108">
        <f t="shared" si="5"/>
        <v>32</v>
      </c>
      <c r="D56" s="99">
        <f t="shared" si="6"/>
        <v>22</v>
      </c>
      <c r="E56" s="99">
        <f t="shared" si="6"/>
        <v>10</v>
      </c>
      <c r="F56" s="100">
        <v>3</v>
      </c>
      <c r="G56" s="100">
        <v>2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1</v>
      </c>
      <c r="P56" s="100">
        <v>12</v>
      </c>
      <c r="Q56" s="100">
        <v>2</v>
      </c>
      <c r="R56" s="100">
        <v>0</v>
      </c>
      <c r="S56" s="100">
        <v>0</v>
      </c>
      <c r="T56" s="100">
        <v>2</v>
      </c>
      <c r="U56" s="100">
        <v>0</v>
      </c>
      <c r="V56" s="100">
        <v>5</v>
      </c>
      <c r="W56" s="100">
        <v>5</v>
      </c>
      <c r="X56" s="59" t="s">
        <v>44</v>
      </c>
      <c r="Y56" s="20"/>
    </row>
    <row r="57" spans="1:25" s="2" customFormat="1" ht="16.5" customHeight="1">
      <c r="A57" s="61"/>
      <c r="B57" s="63" t="s">
        <v>56</v>
      </c>
      <c r="C57" s="108">
        <f t="shared" si="5"/>
        <v>7</v>
      </c>
      <c r="D57" s="99">
        <f t="shared" si="6"/>
        <v>5</v>
      </c>
      <c r="E57" s="99">
        <f t="shared" si="6"/>
        <v>2</v>
      </c>
      <c r="F57" s="100">
        <v>3</v>
      </c>
      <c r="G57" s="100">
        <v>1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1</v>
      </c>
      <c r="Q57" s="100">
        <v>0</v>
      </c>
      <c r="R57" s="100">
        <v>0</v>
      </c>
      <c r="S57" s="100">
        <v>0</v>
      </c>
      <c r="T57" s="100">
        <v>1</v>
      </c>
      <c r="U57" s="100">
        <v>1</v>
      </c>
      <c r="V57" s="100">
        <v>0</v>
      </c>
      <c r="W57" s="100">
        <v>0</v>
      </c>
      <c r="X57" s="59" t="s">
        <v>56</v>
      </c>
      <c r="Y57" s="20"/>
    </row>
    <row r="58" spans="1:25" s="105" customFormat="1" ht="16.5" customHeight="1">
      <c r="A58" s="124" t="s">
        <v>228</v>
      </c>
      <c r="B58" s="125"/>
      <c r="C58" s="103">
        <f t="shared" si="5"/>
        <v>37</v>
      </c>
      <c r="D58" s="104">
        <f aca="true" t="shared" si="14" ref="D58:W58">SUM(D59:D60)</f>
        <v>25</v>
      </c>
      <c r="E58" s="104">
        <f t="shared" si="14"/>
        <v>12</v>
      </c>
      <c r="F58" s="104">
        <f t="shared" si="14"/>
        <v>7</v>
      </c>
      <c r="G58" s="104">
        <f t="shared" si="14"/>
        <v>6</v>
      </c>
      <c r="H58" s="104">
        <f t="shared" si="14"/>
        <v>0</v>
      </c>
      <c r="I58" s="104">
        <f t="shared" si="14"/>
        <v>1</v>
      </c>
      <c r="J58" s="104">
        <f t="shared" si="14"/>
        <v>0</v>
      </c>
      <c r="K58" s="104">
        <f t="shared" si="14"/>
        <v>0</v>
      </c>
      <c r="L58" s="104">
        <f t="shared" si="14"/>
        <v>0</v>
      </c>
      <c r="M58" s="104">
        <f t="shared" si="14"/>
        <v>0</v>
      </c>
      <c r="N58" s="104">
        <f t="shared" si="14"/>
        <v>0</v>
      </c>
      <c r="O58" s="104">
        <f t="shared" si="14"/>
        <v>0</v>
      </c>
      <c r="P58" s="104">
        <f t="shared" si="14"/>
        <v>8</v>
      </c>
      <c r="Q58" s="104">
        <f t="shared" si="14"/>
        <v>4</v>
      </c>
      <c r="R58" s="104">
        <f t="shared" si="14"/>
        <v>0</v>
      </c>
      <c r="S58" s="104">
        <f t="shared" si="14"/>
        <v>0</v>
      </c>
      <c r="T58" s="104">
        <f t="shared" si="14"/>
        <v>5</v>
      </c>
      <c r="U58" s="104">
        <f t="shared" si="14"/>
        <v>1</v>
      </c>
      <c r="V58" s="104">
        <f t="shared" si="14"/>
        <v>5</v>
      </c>
      <c r="W58" s="104">
        <f t="shared" si="14"/>
        <v>0</v>
      </c>
      <c r="X58" s="117" t="s">
        <v>228</v>
      </c>
      <c r="Y58" s="118"/>
    </row>
    <row r="59" spans="1:25" ht="16.5" customHeight="1">
      <c r="A59" s="62"/>
      <c r="B59" s="63" t="s">
        <v>45</v>
      </c>
      <c r="C59" s="108">
        <f t="shared" si="5"/>
        <v>7</v>
      </c>
      <c r="D59" s="99">
        <f t="shared" si="6"/>
        <v>4</v>
      </c>
      <c r="E59" s="99">
        <f t="shared" si="6"/>
        <v>3</v>
      </c>
      <c r="F59" s="100">
        <v>2</v>
      </c>
      <c r="G59" s="100">
        <v>2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1</v>
      </c>
      <c r="R59" s="100">
        <v>0</v>
      </c>
      <c r="S59" s="100">
        <v>0</v>
      </c>
      <c r="T59" s="100">
        <v>2</v>
      </c>
      <c r="U59" s="100">
        <v>0</v>
      </c>
      <c r="V59" s="100">
        <v>0</v>
      </c>
      <c r="W59" s="100">
        <v>0</v>
      </c>
      <c r="X59" s="59" t="s">
        <v>45</v>
      </c>
      <c r="Y59" s="20"/>
    </row>
    <row r="60" spans="1:25" ht="16.5" customHeight="1">
      <c r="A60" s="62"/>
      <c r="B60" s="63" t="s">
        <v>205</v>
      </c>
      <c r="C60" s="108">
        <f t="shared" si="5"/>
        <v>30</v>
      </c>
      <c r="D60" s="99">
        <f t="shared" si="6"/>
        <v>21</v>
      </c>
      <c r="E60" s="99">
        <f t="shared" si="6"/>
        <v>9</v>
      </c>
      <c r="F60" s="100">
        <v>5</v>
      </c>
      <c r="G60" s="100">
        <v>4</v>
      </c>
      <c r="H60" s="100">
        <v>0</v>
      </c>
      <c r="I60" s="100">
        <v>1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0">
        <v>0</v>
      </c>
      <c r="P60" s="100">
        <v>8</v>
      </c>
      <c r="Q60" s="100">
        <v>3</v>
      </c>
      <c r="R60" s="100">
        <v>0</v>
      </c>
      <c r="S60" s="100">
        <v>0</v>
      </c>
      <c r="T60" s="100">
        <v>3</v>
      </c>
      <c r="U60" s="100">
        <v>1</v>
      </c>
      <c r="V60" s="100">
        <v>5</v>
      </c>
      <c r="W60" s="100">
        <v>0</v>
      </c>
      <c r="X60" s="59" t="s">
        <v>205</v>
      </c>
      <c r="Y60" s="20"/>
    </row>
    <row r="61" spans="1:25" s="105" customFormat="1" ht="16.5" customHeight="1">
      <c r="A61" s="124" t="s">
        <v>229</v>
      </c>
      <c r="B61" s="142"/>
      <c r="C61" s="103">
        <f t="shared" si="5"/>
        <v>7</v>
      </c>
      <c r="D61" s="104">
        <f>D62</f>
        <v>3</v>
      </c>
      <c r="E61" s="104">
        <f>E62</f>
        <v>4</v>
      </c>
      <c r="F61" s="104">
        <f>F62</f>
        <v>2</v>
      </c>
      <c r="G61" s="104">
        <f aca="true" t="shared" si="15" ref="G61:W61">G62</f>
        <v>2</v>
      </c>
      <c r="H61" s="104">
        <f t="shared" si="15"/>
        <v>0</v>
      </c>
      <c r="I61" s="104">
        <f>I62</f>
        <v>1</v>
      </c>
      <c r="J61" s="104">
        <f>J62</f>
        <v>0</v>
      </c>
      <c r="K61" s="104">
        <f>K62</f>
        <v>0</v>
      </c>
      <c r="L61" s="104">
        <f t="shared" si="15"/>
        <v>0</v>
      </c>
      <c r="M61" s="104">
        <f t="shared" si="15"/>
        <v>0</v>
      </c>
      <c r="N61" s="104">
        <f t="shared" si="15"/>
        <v>0</v>
      </c>
      <c r="O61" s="104">
        <f t="shared" si="15"/>
        <v>0</v>
      </c>
      <c r="P61" s="104">
        <f t="shared" si="15"/>
        <v>0</v>
      </c>
      <c r="Q61" s="104">
        <f t="shared" si="15"/>
        <v>1</v>
      </c>
      <c r="R61" s="104">
        <f t="shared" si="15"/>
        <v>0</v>
      </c>
      <c r="S61" s="104">
        <f t="shared" si="15"/>
        <v>0</v>
      </c>
      <c r="T61" s="104">
        <f t="shared" si="15"/>
        <v>1</v>
      </c>
      <c r="U61" s="104">
        <f t="shared" si="15"/>
        <v>0</v>
      </c>
      <c r="V61" s="104">
        <f t="shared" si="15"/>
        <v>0</v>
      </c>
      <c r="W61" s="104">
        <f t="shared" si="15"/>
        <v>0</v>
      </c>
      <c r="X61" s="117" t="s">
        <v>229</v>
      </c>
      <c r="Y61" s="143"/>
    </row>
    <row r="62" spans="1:25" ht="16.5" customHeight="1">
      <c r="A62" s="62"/>
      <c r="B62" s="63" t="s">
        <v>46</v>
      </c>
      <c r="C62" s="108">
        <f t="shared" si="5"/>
        <v>7</v>
      </c>
      <c r="D62" s="99">
        <f t="shared" si="6"/>
        <v>3</v>
      </c>
      <c r="E62" s="99">
        <f t="shared" si="6"/>
        <v>4</v>
      </c>
      <c r="F62" s="100">
        <v>2</v>
      </c>
      <c r="G62" s="100">
        <v>2</v>
      </c>
      <c r="H62" s="100">
        <v>0</v>
      </c>
      <c r="I62" s="100">
        <v>1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1</v>
      </c>
      <c r="R62" s="100">
        <v>0</v>
      </c>
      <c r="S62" s="100">
        <v>0</v>
      </c>
      <c r="T62" s="100">
        <v>1</v>
      </c>
      <c r="U62" s="100">
        <v>0</v>
      </c>
      <c r="V62" s="100">
        <v>0</v>
      </c>
      <c r="W62" s="100">
        <v>0</v>
      </c>
      <c r="X62" s="59" t="s">
        <v>46</v>
      </c>
      <c r="Y62" s="20"/>
    </row>
    <row r="63" spans="1:25" s="111" customFormat="1" ht="16.5" customHeight="1">
      <c r="A63" s="124" t="s">
        <v>230</v>
      </c>
      <c r="B63" s="125"/>
      <c r="C63" s="103">
        <f t="shared" si="5"/>
        <v>19</v>
      </c>
      <c r="D63" s="104">
        <f aca="true" t="shared" si="16" ref="D63:W63">SUM(D64:D65)</f>
        <v>13</v>
      </c>
      <c r="E63" s="104">
        <f t="shared" si="16"/>
        <v>6</v>
      </c>
      <c r="F63" s="104">
        <f t="shared" si="16"/>
        <v>4</v>
      </c>
      <c r="G63" s="104">
        <f t="shared" si="16"/>
        <v>4</v>
      </c>
      <c r="H63" s="104">
        <f t="shared" si="16"/>
        <v>0</v>
      </c>
      <c r="I63" s="104">
        <f t="shared" si="16"/>
        <v>0</v>
      </c>
      <c r="J63" s="104">
        <f t="shared" si="16"/>
        <v>0</v>
      </c>
      <c r="K63" s="104">
        <f t="shared" si="16"/>
        <v>0</v>
      </c>
      <c r="L63" s="104">
        <f t="shared" si="16"/>
        <v>0</v>
      </c>
      <c r="M63" s="104">
        <f t="shared" si="16"/>
        <v>0</v>
      </c>
      <c r="N63" s="104">
        <f t="shared" si="16"/>
        <v>0</v>
      </c>
      <c r="O63" s="104">
        <f t="shared" si="16"/>
        <v>0</v>
      </c>
      <c r="P63" s="104">
        <f t="shared" si="16"/>
        <v>4</v>
      </c>
      <c r="Q63" s="104">
        <f t="shared" si="16"/>
        <v>2</v>
      </c>
      <c r="R63" s="104">
        <f t="shared" si="16"/>
        <v>0</v>
      </c>
      <c r="S63" s="104">
        <f t="shared" si="16"/>
        <v>0</v>
      </c>
      <c r="T63" s="104">
        <f t="shared" si="16"/>
        <v>4</v>
      </c>
      <c r="U63" s="104">
        <f t="shared" si="16"/>
        <v>0</v>
      </c>
      <c r="V63" s="104">
        <f t="shared" si="16"/>
        <v>1</v>
      </c>
      <c r="W63" s="104">
        <f t="shared" si="16"/>
        <v>0</v>
      </c>
      <c r="X63" s="117" t="s">
        <v>230</v>
      </c>
      <c r="Y63" s="118"/>
    </row>
    <row r="64" spans="1:25" ht="16.5" customHeight="1">
      <c r="A64" s="62"/>
      <c r="B64" s="63" t="s">
        <v>206</v>
      </c>
      <c r="C64" s="108">
        <f t="shared" si="5"/>
        <v>10</v>
      </c>
      <c r="D64" s="99">
        <f t="shared" si="6"/>
        <v>7</v>
      </c>
      <c r="E64" s="99">
        <f t="shared" si="6"/>
        <v>3</v>
      </c>
      <c r="F64" s="100">
        <v>2</v>
      </c>
      <c r="G64" s="100">
        <v>2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2</v>
      </c>
      <c r="Q64" s="100">
        <v>1</v>
      </c>
      <c r="R64" s="100">
        <v>0</v>
      </c>
      <c r="S64" s="100">
        <v>0</v>
      </c>
      <c r="T64" s="100">
        <v>2</v>
      </c>
      <c r="U64" s="100">
        <v>0</v>
      </c>
      <c r="V64" s="100">
        <v>1</v>
      </c>
      <c r="W64" s="100">
        <v>0</v>
      </c>
      <c r="X64" s="59" t="s">
        <v>206</v>
      </c>
      <c r="Y64" s="20"/>
    </row>
    <row r="65" spans="1:25" s="2" customFormat="1" ht="16.5" customHeight="1">
      <c r="A65" s="62"/>
      <c r="B65" s="63" t="s">
        <v>207</v>
      </c>
      <c r="C65" s="108">
        <f t="shared" si="5"/>
        <v>9</v>
      </c>
      <c r="D65" s="99">
        <f t="shared" si="6"/>
        <v>6</v>
      </c>
      <c r="E65" s="99">
        <f t="shared" si="6"/>
        <v>3</v>
      </c>
      <c r="F65" s="100">
        <v>2</v>
      </c>
      <c r="G65" s="100">
        <v>2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  <c r="O65" s="100">
        <v>0</v>
      </c>
      <c r="P65" s="100">
        <v>2</v>
      </c>
      <c r="Q65" s="100">
        <v>1</v>
      </c>
      <c r="R65" s="100">
        <v>0</v>
      </c>
      <c r="S65" s="100">
        <v>0</v>
      </c>
      <c r="T65" s="100">
        <v>2</v>
      </c>
      <c r="U65" s="100">
        <v>0</v>
      </c>
      <c r="V65" s="100">
        <v>0</v>
      </c>
      <c r="W65" s="100">
        <v>0</v>
      </c>
      <c r="X65" s="59" t="s">
        <v>207</v>
      </c>
      <c r="Y65" s="20"/>
    </row>
    <row r="66" spans="1:25" s="2" customFormat="1" ht="16.5" customHeight="1">
      <c r="A66" s="72"/>
      <c r="B66" s="11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89"/>
      <c r="Y66" s="72"/>
    </row>
    <row r="67" spans="2:23" ht="11.25" customHeight="1">
      <c r="B67" s="3"/>
      <c r="C67" s="3"/>
      <c r="D67" s="3"/>
      <c r="E67" s="3"/>
      <c r="F67" s="3"/>
      <c r="G67" s="3"/>
      <c r="H67" s="3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2:8" ht="11.25" customHeight="1">
      <c r="B68" s="3"/>
      <c r="C68" s="3"/>
      <c r="D68" s="3"/>
      <c r="E68" s="3"/>
      <c r="F68" s="2"/>
      <c r="G68" s="2"/>
      <c r="H68" s="2"/>
    </row>
    <row r="69" spans="2:5" ht="11.25" customHeight="1">
      <c r="B69" s="162"/>
      <c r="C69" s="162"/>
      <c r="D69" s="162"/>
      <c r="E69" s="162"/>
    </row>
    <row r="70" spans="2:5" ht="11.25" customHeight="1">
      <c r="B70" s="162"/>
      <c r="C70" s="162"/>
      <c r="D70" s="162"/>
      <c r="E70" s="162"/>
    </row>
    <row r="71" spans="2:5" ht="11.25" customHeight="1">
      <c r="B71" s="162"/>
      <c r="C71" s="162"/>
      <c r="D71" s="162"/>
      <c r="E71" s="162"/>
    </row>
    <row r="72" spans="2:5" ht="11.25" customHeight="1">
      <c r="B72" s="162"/>
      <c r="C72" s="162"/>
      <c r="D72" s="162"/>
      <c r="E72" s="162"/>
    </row>
    <row r="73" spans="2:5" ht="11.25" customHeight="1">
      <c r="B73" s="162"/>
      <c r="C73" s="162"/>
      <c r="D73" s="162"/>
      <c r="E73" s="162"/>
    </row>
    <row r="74" spans="2:5" ht="11.25" customHeight="1">
      <c r="B74" s="162"/>
      <c r="C74" s="162"/>
      <c r="D74" s="162"/>
      <c r="E74" s="162"/>
    </row>
    <row r="75" spans="2:5" ht="11.25" customHeight="1">
      <c r="B75" s="162"/>
      <c r="C75" s="162"/>
      <c r="D75" s="162"/>
      <c r="E75" s="162"/>
    </row>
    <row r="76" spans="2:5" ht="11.25" customHeight="1">
      <c r="B76" s="162"/>
      <c r="C76" s="162"/>
      <c r="D76" s="162"/>
      <c r="E76" s="162"/>
    </row>
    <row r="77" spans="2:5" ht="11.25" customHeight="1">
      <c r="B77" s="162"/>
      <c r="C77" s="162"/>
      <c r="D77" s="162"/>
      <c r="E77" s="162"/>
    </row>
    <row r="78" spans="2:5" ht="11.25" customHeight="1">
      <c r="B78" s="162"/>
      <c r="C78" s="162"/>
      <c r="D78" s="162"/>
      <c r="E78" s="162"/>
    </row>
    <row r="79" spans="2:5" ht="11.25" customHeight="1">
      <c r="B79" s="162"/>
      <c r="C79" s="162"/>
      <c r="D79" s="162"/>
      <c r="E79" s="162"/>
    </row>
    <row r="80" spans="2:5" ht="11.25" customHeight="1">
      <c r="B80" s="162"/>
      <c r="C80" s="162"/>
      <c r="D80" s="162"/>
      <c r="E80" s="162"/>
    </row>
    <row r="81" spans="2:5" ht="11.25" customHeight="1">
      <c r="B81" s="162"/>
      <c r="C81" s="162"/>
      <c r="D81" s="162"/>
      <c r="E81" s="162"/>
    </row>
  </sheetData>
  <mergeCells count="34">
    <mergeCell ref="A61:B61"/>
    <mergeCell ref="X61:Y61"/>
    <mergeCell ref="A63:B63"/>
    <mergeCell ref="X63:Y63"/>
    <mergeCell ref="A1:M1"/>
    <mergeCell ref="T4:U4"/>
    <mergeCell ref="V4:W4"/>
    <mergeCell ref="F5:G5"/>
    <mergeCell ref="H5:I5"/>
    <mergeCell ref="R4:S4"/>
    <mergeCell ref="P4:Q4"/>
    <mergeCell ref="N4:O4"/>
    <mergeCell ref="C4:E4"/>
    <mergeCell ref="L4:M4"/>
    <mergeCell ref="A58:B58"/>
    <mergeCell ref="A14:B14"/>
    <mergeCell ref="A33:B33"/>
    <mergeCell ref="A36:B36"/>
    <mergeCell ref="A41:B41"/>
    <mergeCell ref="A50:B50"/>
    <mergeCell ref="A55:B55"/>
    <mergeCell ref="F4:K4"/>
    <mergeCell ref="J5:K5"/>
    <mergeCell ref="A43:B43"/>
    <mergeCell ref="A46:B46"/>
    <mergeCell ref="X55:Y55"/>
    <mergeCell ref="X58:Y58"/>
    <mergeCell ref="X50:Y50"/>
    <mergeCell ref="X14:Y14"/>
    <mergeCell ref="X33:Y33"/>
    <mergeCell ref="X36:Y36"/>
    <mergeCell ref="X41:Y41"/>
    <mergeCell ref="X43:Y43"/>
    <mergeCell ref="X46:Y4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80"/>
  <sheetViews>
    <sheetView showGridLines="0" workbookViewId="0" topLeftCell="S53">
      <selection activeCell="W76" sqref="W76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23" width="8.58203125" style="1" customWidth="1"/>
    <col min="24" max="24" width="8.75" style="1" customWidth="1"/>
    <col min="25" max="25" width="1.328125" style="1" customWidth="1"/>
    <col min="26" max="16384" width="8.75" style="1" customWidth="1"/>
  </cols>
  <sheetData>
    <row r="1" spans="1:23" ht="16.5" customHeight="1">
      <c r="A1" s="144" t="s">
        <v>185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68"/>
      <c r="O1" s="68"/>
      <c r="P1" s="68"/>
      <c r="Q1" s="68"/>
      <c r="R1" s="69"/>
      <c r="S1" s="69"/>
      <c r="T1" s="69"/>
      <c r="U1" s="69"/>
      <c r="V1" s="70" t="s">
        <v>210</v>
      </c>
      <c r="W1" s="69"/>
    </row>
    <row r="2" spans="1:23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9"/>
      <c r="S2" s="69"/>
      <c r="T2" s="69"/>
      <c r="U2" s="69"/>
      <c r="V2" s="70"/>
      <c r="W2" s="69"/>
    </row>
    <row r="3" spans="1:25" ht="16.5" customHeight="1">
      <c r="A3" s="70" t="s">
        <v>163</v>
      </c>
      <c r="C3" s="156"/>
      <c r="D3" s="156"/>
      <c r="E3" s="156"/>
      <c r="F3" s="71"/>
      <c r="G3" s="71"/>
      <c r="H3" s="71"/>
      <c r="I3" s="71"/>
      <c r="J3" s="71"/>
      <c r="K3" s="71"/>
      <c r="L3" s="71"/>
      <c r="M3" s="71"/>
      <c r="N3" s="71" t="s">
        <v>137</v>
      </c>
      <c r="O3" s="72"/>
      <c r="P3" s="72"/>
      <c r="Q3" s="71"/>
      <c r="R3" s="71"/>
      <c r="S3" s="71"/>
      <c r="T3" s="71"/>
      <c r="U3" s="71"/>
      <c r="V3" s="72"/>
      <c r="W3" s="71"/>
      <c r="X3" s="2"/>
      <c r="Y3" s="179" t="s">
        <v>0</v>
      </c>
    </row>
    <row r="4" spans="1:25" ht="16.5" customHeight="1">
      <c r="A4" s="75"/>
      <c r="B4" s="76" t="s">
        <v>88</v>
      </c>
      <c r="C4" s="172" t="s">
        <v>57</v>
      </c>
      <c r="D4" s="173"/>
      <c r="E4" s="174"/>
      <c r="F4" s="133" t="s">
        <v>73</v>
      </c>
      <c r="G4" s="134"/>
      <c r="H4" s="134"/>
      <c r="I4" s="134"/>
      <c r="J4" s="134"/>
      <c r="K4" s="135"/>
      <c r="L4" s="133" t="s">
        <v>74</v>
      </c>
      <c r="M4" s="135"/>
      <c r="N4" s="133" t="s">
        <v>149</v>
      </c>
      <c r="O4" s="135"/>
      <c r="P4" s="133" t="s">
        <v>148</v>
      </c>
      <c r="Q4" s="135"/>
      <c r="R4" s="133" t="s">
        <v>75</v>
      </c>
      <c r="S4" s="135"/>
      <c r="T4" s="133" t="s">
        <v>76</v>
      </c>
      <c r="U4" s="135"/>
      <c r="V4" s="133" t="s">
        <v>77</v>
      </c>
      <c r="W4" s="135"/>
      <c r="X4" s="180" t="s">
        <v>195</v>
      </c>
      <c r="Y4" s="75"/>
    </row>
    <row r="5" spans="1:25" ht="16.5" customHeight="1">
      <c r="A5" s="2"/>
      <c r="B5" s="82" t="s">
        <v>200</v>
      </c>
      <c r="C5" s="81"/>
      <c r="D5" s="81"/>
      <c r="E5" s="81"/>
      <c r="F5" s="130" t="s">
        <v>81</v>
      </c>
      <c r="G5" s="132"/>
      <c r="H5" s="130" t="s">
        <v>82</v>
      </c>
      <c r="I5" s="132"/>
      <c r="J5" s="130" t="s">
        <v>150</v>
      </c>
      <c r="K5" s="132"/>
      <c r="L5" s="81"/>
      <c r="M5" s="175"/>
      <c r="N5" s="81"/>
      <c r="O5" s="81"/>
      <c r="P5" s="81"/>
      <c r="Q5" s="175"/>
      <c r="R5" s="81"/>
      <c r="S5" s="81"/>
      <c r="T5" s="81"/>
      <c r="U5" s="81"/>
      <c r="V5" s="81"/>
      <c r="W5" s="81"/>
      <c r="X5" s="85" t="s">
        <v>249</v>
      </c>
      <c r="Y5" s="2"/>
    </row>
    <row r="6" spans="1:25" ht="16.5" customHeight="1">
      <c r="A6" s="72"/>
      <c r="B6" s="86" t="s">
        <v>250</v>
      </c>
      <c r="C6" s="87" t="s">
        <v>4</v>
      </c>
      <c r="D6" s="87" t="s">
        <v>2</v>
      </c>
      <c r="E6" s="87" t="s">
        <v>3</v>
      </c>
      <c r="F6" s="87" t="s">
        <v>2</v>
      </c>
      <c r="G6" s="87" t="s">
        <v>3</v>
      </c>
      <c r="H6" s="87" t="s">
        <v>2</v>
      </c>
      <c r="I6" s="87" t="s">
        <v>3</v>
      </c>
      <c r="J6" s="84" t="s">
        <v>2</v>
      </c>
      <c r="K6" s="181" t="s">
        <v>3</v>
      </c>
      <c r="L6" s="87" t="s">
        <v>2</v>
      </c>
      <c r="M6" s="88" t="s">
        <v>3</v>
      </c>
      <c r="N6" s="87" t="s">
        <v>2</v>
      </c>
      <c r="O6" s="87" t="s">
        <v>3</v>
      </c>
      <c r="P6" s="87" t="s">
        <v>2</v>
      </c>
      <c r="Q6" s="87" t="s">
        <v>3</v>
      </c>
      <c r="R6" s="87" t="s">
        <v>2</v>
      </c>
      <c r="S6" s="87" t="s">
        <v>3</v>
      </c>
      <c r="T6" s="87" t="s">
        <v>2</v>
      </c>
      <c r="U6" s="87" t="s">
        <v>3</v>
      </c>
      <c r="V6" s="87" t="s">
        <v>2</v>
      </c>
      <c r="W6" s="87" t="s">
        <v>3</v>
      </c>
      <c r="X6" s="89"/>
      <c r="Y6" s="72"/>
    </row>
    <row r="7" spans="1:25" ht="16.5" customHeight="1">
      <c r="A7" s="2"/>
      <c r="B7" s="78"/>
      <c r="C7" s="81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90"/>
      <c r="Y7" s="91"/>
    </row>
    <row r="8" spans="1:25" ht="16.5" customHeight="1">
      <c r="A8" s="3"/>
      <c r="B8" s="158" t="s">
        <v>251</v>
      </c>
      <c r="C8" s="159">
        <v>899</v>
      </c>
      <c r="D8" s="100">
        <v>581</v>
      </c>
      <c r="E8" s="100">
        <v>318</v>
      </c>
      <c r="F8" s="100">
        <v>196</v>
      </c>
      <c r="G8" s="100">
        <v>192</v>
      </c>
      <c r="H8" s="100">
        <v>1</v>
      </c>
      <c r="I8" s="100">
        <v>12</v>
      </c>
      <c r="J8" s="100">
        <v>0</v>
      </c>
      <c r="K8" s="100">
        <v>0</v>
      </c>
      <c r="L8" s="100">
        <v>0</v>
      </c>
      <c r="M8" s="100">
        <v>0</v>
      </c>
      <c r="N8" s="100">
        <v>1</v>
      </c>
      <c r="O8" s="100">
        <v>2</v>
      </c>
      <c r="P8" s="100">
        <v>192</v>
      </c>
      <c r="Q8" s="100">
        <v>92</v>
      </c>
      <c r="R8" s="100">
        <v>0</v>
      </c>
      <c r="S8" s="100">
        <v>0</v>
      </c>
      <c r="T8" s="100">
        <v>147</v>
      </c>
      <c r="U8" s="100">
        <v>12</v>
      </c>
      <c r="V8" s="100">
        <v>44</v>
      </c>
      <c r="W8" s="100">
        <v>8</v>
      </c>
      <c r="X8" s="49" t="s">
        <v>252</v>
      </c>
      <c r="Y8" s="20"/>
    </row>
    <row r="9" spans="1:25" s="94" customFormat="1" ht="16.5" customHeight="1">
      <c r="A9" s="160"/>
      <c r="B9" s="161" t="s">
        <v>253</v>
      </c>
      <c r="C9" s="92">
        <f>C12+C31+C34+C39+C41+C44+C48+C53+C56+C59+C61</f>
        <v>883</v>
      </c>
      <c r="D9" s="93">
        <f>D12+D31+D34+D39+D41+D44+D48+D53+D56+D59+D61</f>
        <v>573</v>
      </c>
      <c r="E9" s="93">
        <f>E12+E31+E34+E39+E41+E44+E48+E53+E56+E59+E61</f>
        <v>310</v>
      </c>
      <c r="F9" s="93">
        <f aca="true" t="shared" si="0" ref="F9:W9">F12+F31+F34+F39+F41+F44+F48+F53+F56+F59+F61</f>
        <v>197</v>
      </c>
      <c r="G9" s="93">
        <f t="shared" si="0"/>
        <v>182</v>
      </c>
      <c r="H9" s="93">
        <f t="shared" si="0"/>
        <v>0</v>
      </c>
      <c r="I9" s="93">
        <f t="shared" si="0"/>
        <v>12</v>
      </c>
      <c r="J9" s="93">
        <f t="shared" si="0"/>
        <v>0</v>
      </c>
      <c r="K9" s="93">
        <f t="shared" si="0"/>
        <v>0</v>
      </c>
      <c r="L9" s="93">
        <f t="shared" si="0"/>
        <v>0</v>
      </c>
      <c r="M9" s="93">
        <f t="shared" si="0"/>
        <v>2</v>
      </c>
      <c r="N9" s="93">
        <f t="shared" si="0"/>
        <v>1</v>
      </c>
      <c r="O9" s="93">
        <f t="shared" si="0"/>
        <v>2</v>
      </c>
      <c r="P9" s="93">
        <f t="shared" si="0"/>
        <v>188</v>
      </c>
      <c r="Q9" s="93">
        <f t="shared" si="0"/>
        <v>92</v>
      </c>
      <c r="R9" s="93">
        <f t="shared" si="0"/>
        <v>0</v>
      </c>
      <c r="S9" s="93">
        <f t="shared" si="0"/>
        <v>0</v>
      </c>
      <c r="T9" s="93">
        <f t="shared" si="0"/>
        <v>147</v>
      </c>
      <c r="U9" s="93">
        <f t="shared" si="0"/>
        <v>13</v>
      </c>
      <c r="V9" s="93">
        <f t="shared" si="0"/>
        <v>40</v>
      </c>
      <c r="W9" s="93">
        <f t="shared" si="0"/>
        <v>7</v>
      </c>
      <c r="X9" s="41" t="s">
        <v>254</v>
      </c>
      <c r="Y9" s="42"/>
    </row>
    <row r="10" spans="1:25" ht="16.5" customHeight="1">
      <c r="A10" s="2"/>
      <c r="B10" s="78"/>
      <c r="C10" s="95" t="str">
        <f aca="true" t="shared" si="1" ref="C10:W10">IF(C9=SUM(C66),"","no")</f>
        <v>no</v>
      </c>
      <c r="D10" s="96" t="str">
        <f t="shared" si="1"/>
        <v>no</v>
      </c>
      <c r="E10" s="96" t="str">
        <f t="shared" si="1"/>
        <v>no</v>
      </c>
      <c r="F10" s="96" t="str">
        <f t="shared" si="1"/>
        <v>no</v>
      </c>
      <c r="G10" s="96" t="str">
        <f t="shared" si="1"/>
        <v>no</v>
      </c>
      <c r="H10" s="96">
        <f t="shared" si="1"/>
      </c>
      <c r="I10" s="96" t="str">
        <f t="shared" si="1"/>
        <v>no</v>
      </c>
      <c r="J10" s="96">
        <f t="shared" si="1"/>
      </c>
      <c r="K10" s="96">
        <f t="shared" si="1"/>
      </c>
      <c r="L10" s="96">
        <f t="shared" si="1"/>
      </c>
      <c r="M10" s="96" t="str">
        <f t="shared" si="1"/>
        <v>no</v>
      </c>
      <c r="N10" s="96" t="str">
        <f t="shared" si="1"/>
        <v>no</v>
      </c>
      <c r="O10" s="96" t="str">
        <f t="shared" si="1"/>
        <v>no</v>
      </c>
      <c r="P10" s="96" t="str">
        <f t="shared" si="1"/>
        <v>no</v>
      </c>
      <c r="Q10" s="96" t="str">
        <f t="shared" si="1"/>
        <v>no</v>
      </c>
      <c r="R10" s="96">
        <f t="shared" si="1"/>
      </c>
      <c r="S10" s="96">
        <f t="shared" si="1"/>
      </c>
      <c r="T10" s="96" t="str">
        <f t="shared" si="1"/>
        <v>no</v>
      </c>
      <c r="U10" s="96" t="str">
        <f t="shared" si="1"/>
        <v>no</v>
      </c>
      <c r="V10" s="96" t="str">
        <f t="shared" si="1"/>
        <v>no</v>
      </c>
      <c r="W10" s="96" t="str">
        <f t="shared" si="1"/>
        <v>no</v>
      </c>
      <c r="X10" s="50"/>
      <c r="Y10" s="20"/>
    </row>
    <row r="11" spans="1:25" ht="16.5" customHeight="1">
      <c r="A11" s="2"/>
      <c r="B11" s="101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50"/>
      <c r="Y11" s="20"/>
    </row>
    <row r="12" spans="1:25" s="105" customFormat="1" ht="16.5" customHeight="1">
      <c r="A12" s="65" t="s">
        <v>256</v>
      </c>
      <c r="B12" s="46"/>
      <c r="C12" s="103">
        <f aca="true" t="shared" si="2" ref="C12:C63">SUM(D12:E12)</f>
        <v>656</v>
      </c>
      <c r="D12" s="104">
        <f>SUM(D14:D30)</f>
        <v>423</v>
      </c>
      <c r="E12" s="104">
        <f aca="true" t="shared" si="3" ref="E12:W12">SUM(E14:E30)</f>
        <v>233</v>
      </c>
      <c r="F12" s="104">
        <f t="shared" si="3"/>
        <v>153</v>
      </c>
      <c r="G12" s="104">
        <f t="shared" si="3"/>
        <v>141</v>
      </c>
      <c r="H12" s="104">
        <f t="shared" si="3"/>
        <v>0</v>
      </c>
      <c r="I12" s="104">
        <f t="shared" si="3"/>
        <v>9</v>
      </c>
      <c r="J12" s="104">
        <f t="shared" si="3"/>
        <v>0</v>
      </c>
      <c r="K12" s="104">
        <f t="shared" si="3"/>
        <v>0</v>
      </c>
      <c r="L12" s="104">
        <f t="shared" si="3"/>
        <v>0</v>
      </c>
      <c r="M12" s="104">
        <f t="shared" si="3"/>
        <v>2</v>
      </c>
      <c r="N12" s="104">
        <f t="shared" si="3"/>
        <v>1</v>
      </c>
      <c r="O12" s="104">
        <f t="shared" si="3"/>
        <v>1</v>
      </c>
      <c r="P12" s="104">
        <f t="shared" si="3"/>
        <v>133</v>
      </c>
      <c r="Q12" s="104">
        <f t="shared" si="3"/>
        <v>69</v>
      </c>
      <c r="R12" s="104">
        <f t="shared" si="3"/>
        <v>0</v>
      </c>
      <c r="S12" s="104">
        <f t="shared" si="3"/>
        <v>0</v>
      </c>
      <c r="T12" s="104">
        <f t="shared" si="3"/>
        <v>115</v>
      </c>
      <c r="U12" s="104">
        <f t="shared" si="3"/>
        <v>9</v>
      </c>
      <c r="V12" s="104">
        <f t="shared" si="3"/>
        <v>21</v>
      </c>
      <c r="W12" s="104">
        <f t="shared" si="3"/>
        <v>2</v>
      </c>
      <c r="X12" s="119" t="s">
        <v>256</v>
      </c>
      <c r="Y12" s="120"/>
    </row>
    <row r="13" spans="1:25" s="105" customFormat="1" ht="16.5" customHeight="1">
      <c r="A13" s="55"/>
      <c r="B13" s="106" t="s">
        <v>257</v>
      </c>
      <c r="C13" s="103">
        <f t="shared" si="2"/>
        <v>212</v>
      </c>
      <c r="D13" s="104">
        <f aca="true" t="shared" si="4" ref="D13:W13">SUM(D14:D18)</f>
        <v>125</v>
      </c>
      <c r="E13" s="104">
        <f t="shared" si="4"/>
        <v>87</v>
      </c>
      <c r="F13" s="104">
        <f t="shared" si="4"/>
        <v>57</v>
      </c>
      <c r="G13" s="104">
        <f t="shared" si="4"/>
        <v>46</v>
      </c>
      <c r="H13" s="104">
        <f t="shared" si="4"/>
        <v>0</v>
      </c>
      <c r="I13" s="104">
        <f t="shared" si="4"/>
        <v>5</v>
      </c>
      <c r="J13" s="104">
        <f t="shared" si="4"/>
        <v>0</v>
      </c>
      <c r="K13" s="104">
        <f t="shared" si="4"/>
        <v>0</v>
      </c>
      <c r="L13" s="104">
        <f t="shared" si="4"/>
        <v>0</v>
      </c>
      <c r="M13" s="104">
        <f t="shared" si="4"/>
        <v>0</v>
      </c>
      <c r="N13" s="104">
        <f t="shared" si="4"/>
        <v>1</v>
      </c>
      <c r="O13" s="104">
        <f t="shared" si="4"/>
        <v>0</v>
      </c>
      <c r="P13" s="104">
        <f t="shared" si="4"/>
        <v>25</v>
      </c>
      <c r="Q13" s="104">
        <f t="shared" si="4"/>
        <v>32</v>
      </c>
      <c r="R13" s="104">
        <f t="shared" si="4"/>
        <v>0</v>
      </c>
      <c r="S13" s="104">
        <f t="shared" si="4"/>
        <v>0</v>
      </c>
      <c r="T13" s="104">
        <f t="shared" si="4"/>
        <v>41</v>
      </c>
      <c r="U13" s="104">
        <f t="shared" si="4"/>
        <v>4</v>
      </c>
      <c r="V13" s="104">
        <f t="shared" si="4"/>
        <v>1</v>
      </c>
      <c r="W13" s="104">
        <f t="shared" si="4"/>
        <v>0</v>
      </c>
      <c r="X13" s="54" t="s">
        <v>257</v>
      </c>
      <c r="Y13" s="55"/>
    </row>
    <row r="14" spans="1:25" ht="16.5" customHeight="1">
      <c r="A14" s="61"/>
      <c r="B14" s="107" t="s">
        <v>19</v>
      </c>
      <c r="C14" s="108">
        <f t="shared" si="2"/>
        <v>74</v>
      </c>
      <c r="D14" s="99">
        <f aca="true" t="shared" si="5" ref="D14:E29">F14+H14+J14+L14+N14+P14+R14+T14+V14</f>
        <v>41</v>
      </c>
      <c r="E14" s="99">
        <f t="shared" si="5"/>
        <v>33</v>
      </c>
      <c r="F14" s="100">
        <v>17</v>
      </c>
      <c r="G14" s="100">
        <v>14</v>
      </c>
      <c r="H14" s="100">
        <v>0</v>
      </c>
      <c r="I14" s="100">
        <v>3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11</v>
      </c>
      <c r="Q14" s="100">
        <v>14</v>
      </c>
      <c r="R14" s="100">
        <v>0</v>
      </c>
      <c r="S14" s="100">
        <v>0</v>
      </c>
      <c r="T14" s="100">
        <v>12</v>
      </c>
      <c r="U14" s="100">
        <v>2</v>
      </c>
      <c r="V14" s="100">
        <v>1</v>
      </c>
      <c r="W14" s="100">
        <v>0</v>
      </c>
      <c r="X14" s="32" t="s">
        <v>19</v>
      </c>
      <c r="Y14" s="20"/>
    </row>
    <row r="15" spans="1:25" ht="16.5" customHeight="1">
      <c r="A15" s="61"/>
      <c r="B15" s="107" t="s">
        <v>20</v>
      </c>
      <c r="C15" s="108">
        <f t="shared" si="2"/>
        <v>41</v>
      </c>
      <c r="D15" s="99">
        <f t="shared" si="5"/>
        <v>26</v>
      </c>
      <c r="E15" s="99">
        <f t="shared" si="5"/>
        <v>15</v>
      </c>
      <c r="F15" s="100">
        <v>8</v>
      </c>
      <c r="G15" s="100">
        <v>7</v>
      </c>
      <c r="H15" s="100">
        <v>0</v>
      </c>
      <c r="I15" s="100">
        <v>1</v>
      </c>
      <c r="J15" s="100">
        <v>0</v>
      </c>
      <c r="K15" s="100">
        <v>0</v>
      </c>
      <c r="L15" s="100">
        <v>0</v>
      </c>
      <c r="M15" s="100">
        <v>0</v>
      </c>
      <c r="N15" s="100">
        <v>1</v>
      </c>
      <c r="O15" s="100">
        <v>0</v>
      </c>
      <c r="P15" s="100">
        <v>10</v>
      </c>
      <c r="Q15" s="100">
        <v>6</v>
      </c>
      <c r="R15" s="100">
        <v>0</v>
      </c>
      <c r="S15" s="100">
        <v>0</v>
      </c>
      <c r="T15" s="100">
        <v>7</v>
      </c>
      <c r="U15" s="100">
        <v>1</v>
      </c>
      <c r="V15" s="100">
        <v>0</v>
      </c>
      <c r="W15" s="100">
        <v>0</v>
      </c>
      <c r="X15" s="32" t="s">
        <v>20</v>
      </c>
      <c r="Y15" s="20"/>
    </row>
    <row r="16" spans="1:25" ht="16.5" customHeight="1">
      <c r="A16" s="61"/>
      <c r="B16" s="107" t="s">
        <v>21</v>
      </c>
      <c r="C16" s="108">
        <f t="shared" si="2"/>
        <v>26</v>
      </c>
      <c r="D16" s="99">
        <f t="shared" si="5"/>
        <v>17</v>
      </c>
      <c r="E16" s="99">
        <f t="shared" si="5"/>
        <v>9</v>
      </c>
      <c r="F16" s="100">
        <v>11</v>
      </c>
      <c r="G16" s="100">
        <v>6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3</v>
      </c>
      <c r="R16" s="100">
        <v>0</v>
      </c>
      <c r="S16" s="100">
        <v>0</v>
      </c>
      <c r="T16" s="100">
        <v>6</v>
      </c>
      <c r="U16" s="100">
        <v>0</v>
      </c>
      <c r="V16" s="100">
        <v>0</v>
      </c>
      <c r="W16" s="100">
        <v>0</v>
      </c>
      <c r="X16" s="32" t="s">
        <v>21</v>
      </c>
      <c r="Y16" s="20"/>
    </row>
    <row r="17" spans="1:25" ht="16.5" customHeight="1">
      <c r="A17" s="61"/>
      <c r="B17" s="107" t="s">
        <v>22</v>
      </c>
      <c r="C17" s="108">
        <f t="shared" si="2"/>
        <v>34</v>
      </c>
      <c r="D17" s="99">
        <f t="shared" si="5"/>
        <v>18</v>
      </c>
      <c r="E17" s="99">
        <f t="shared" si="5"/>
        <v>16</v>
      </c>
      <c r="F17" s="100">
        <v>9</v>
      </c>
      <c r="G17" s="100">
        <v>11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1</v>
      </c>
      <c r="Q17" s="100">
        <v>5</v>
      </c>
      <c r="R17" s="100">
        <v>0</v>
      </c>
      <c r="S17" s="100">
        <v>0</v>
      </c>
      <c r="T17" s="100">
        <v>8</v>
      </c>
      <c r="U17" s="100">
        <v>0</v>
      </c>
      <c r="V17" s="100">
        <v>0</v>
      </c>
      <c r="W17" s="100">
        <v>0</v>
      </c>
      <c r="X17" s="32" t="s">
        <v>22</v>
      </c>
      <c r="Y17" s="20"/>
    </row>
    <row r="18" spans="1:25" ht="16.5" customHeight="1">
      <c r="A18" s="61"/>
      <c r="B18" s="107" t="s">
        <v>23</v>
      </c>
      <c r="C18" s="108">
        <f t="shared" si="2"/>
        <v>37</v>
      </c>
      <c r="D18" s="99">
        <f t="shared" si="5"/>
        <v>23</v>
      </c>
      <c r="E18" s="99">
        <f t="shared" si="5"/>
        <v>14</v>
      </c>
      <c r="F18" s="100">
        <v>12</v>
      </c>
      <c r="G18" s="100">
        <v>8</v>
      </c>
      <c r="H18" s="100">
        <v>0</v>
      </c>
      <c r="I18" s="100">
        <v>1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3</v>
      </c>
      <c r="Q18" s="100">
        <v>4</v>
      </c>
      <c r="R18" s="100">
        <v>0</v>
      </c>
      <c r="S18" s="100">
        <v>0</v>
      </c>
      <c r="T18" s="100">
        <v>8</v>
      </c>
      <c r="U18" s="100">
        <v>1</v>
      </c>
      <c r="V18" s="100">
        <v>0</v>
      </c>
      <c r="W18" s="100">
        <v>0</v>
      </c>
      <c r="X18" s="32" t="s">
        <v>23</v>
      </c>
      <c r="Y18" s="20"/>
    </row>
    <row r="19" spans="1:25" ht="16.5" customHeight="1">
      <c r="A19" s="61"/>
      <c r="B19" s="63" t="s">
        <v>24</v>
      </c>
      <c r="C19" s="108">
        <f t="shared" si="2"/>
        <v>95</v>
      </c>
      <c r="D19" s="99">
        <f t="shared" si="5"/>
        <v>62</v>
      </c>
      <c r="E19" s="99">
        <f t="shared" si="5"/>
        <v>33</v>
      </c>
      <c r="F19" s="100">
        <v>19</v>
      </c>
      <c r="G19" s="100">
        <v>23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2</v>
      </c>
      <c r="N19" s="100">
        <v>0</v>
      </c>
      <c r="O19" s="100">
        <v>0</v>
      </c>
      <c r="P19" s="100">
        <v>26</v>
      </c>
      <c r="Q19" s="100">
        <v>6</v>
      </c>
      <c r="R19" s="100">
        <v>0</v>
      </c>
      <c r="S19" s="100">
        <v>0</v>
      </c>
      <c r="T19" s="100">
        <v>16</v>
      </c>
      <c r="U19" s="100">
        <v>2</v>
      </c>
      <c r="V19" s="100">
        <v>1</v>
      </c>
      <c r="W19" s="100">
        <v>0</v>
      </c>
      <c r="X19" s="59" t="s">
        <v>24</v>
      </c>
      <c r="Y19" s="20"/>
    </row>
    <row r="20" spans="1:25" ht="16.5" customHeight="1">
      <c r="A20" s="61"/>
      <c r="B20" s="63" t="s">
        <v>165</v>
      </c>
      <c r="C20" s="108">
        <f t="shared" si="2"/>
        <v>15</v>
      </c>
      <c r="D20" s="99">
        <f t="shared" si="5"/>
        <v>8</v>
      </c>
      <c r="E20" s="99">
        <f t="shared" si="5"/>
        <v>7</v>
      </c>
      <c r="F20" s="100">
        <v>4</v>
      </c>
      <c r="G20" s="100">
        <v>5</v>
      </c>
      <c r="H20" s="100">
        <v>0</v>
      </c>
      <c r="I20" s="100">
        <v>1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1</v>
      </c>
      <c r="Q20" s="100">
        <v>1</v>
      </c>
      <c r="R20" s="100">
        <v>0</v>
      </c>
      <c r="S20" s="100">
        <v>0</v>
      </c>
      <c r="T20" s="100">
        <v>3</v>
      </c>
      <c r="U20" s="100">
        <v>0</v>
      </c>
      <c r="V20" s="100">
        <v>0</v>
      </c>
      <c r="W20" s="100">
        <v>0</v>
      </c>
      <c r="X20" s="59" t="s">
        <v>165</v>
      </c>
      <c r="Y20" s="20"/>
    </row>
    <row r="21" spans="1:25" ht="16.5" customHeight="1">
      <c r="A21" s="61"/>
      <c r="B21" s="63" t="s">
        <v>25</v>
      </c>
      <c r="C21" s="108">
        <f t="shared" si="2"/>
        <v>30</v>
      </c>
      <c r="D21" s="99">
        <f t="shared" si="5"/>
        <v>19</v>
      </c>
      <c r="E21" s="99">
        <f t="shared" si="5"/>
        <v>11</v>
      </c>
      <c r="F21" s="100">
        <v>8</v>
      </c>
      <c r="G21" s="100">
        <v>5</v>
      </c>
      <c r="H21" s="100">
        <v>0</v>
      </c>
      <c r="I21" s="100">
        <v>1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7</v>
      </c>
      <c r="Q21" s="100">
        <v>3</v>
      </c>
      <c r="R21" s="100">
        <v>0</v>
      </c>
      <c r="S21" s="100">
        <v>0</v>
      </c>
      <c r="T21" s="100">
        <v>4</v>
      </c>
      <c r="U21" s="100">
        <v>2</v>
      </c>
      <c r="V21" s="100">
        <v>0</v>
      </c>
      <c r="W21" s="100">
        <v>0</v>
      </c>
      <c r="X21" s="59" t="s">
        <v>25</v>
      </c>
      <c r="Y21" s="20"/>
    </row>
    <row r="22" spans="1:25" ht="16.5" customHeight="1">
      <c r="A22" s="61"/>
      <c r="B22" s="63" t="s">
        <v>26</v>
      </c>
      <c r="C22" s="108">
        <f t="shared" si="2"/>
        <v>40</v>
      </c>
      <c r="D22" s="99">
        <f t="shared" si="5"/>
        <v>27</v>
      </c>
      <c r="E22" s="99">
        <f t="shared" si="5"/>
        <v>13</v>
      </c>
      <c r="F22" s="100">
        <v>8</v>
      </c>
      <c r="G22" s="100">
        <v>7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11</v>
      </c>
      <c r="Q22" s="100">
        <v>6</v>
      </c>
      <c r="R22" s="100">
        <v>0</v>
      </c>
      <c r="S22" s="100">
        <v>0</v>
      </c>
      <c r="T22" s="100">
        <v>6</v>
      </c>
      <c r="U22" s="100">
        <v>0</v>
      </c>
      <c r="V22" s="100">
        <v>2</v>
      </c>
      <c r="W22" s="100">
        <v>0</v>
      </c>
      <c r="X22" s="59" t="s">
        <v>26</v>
      </c>
      <c r="Y22" s="20"/>
    </row>
    <row r="23" spans="1:25" ht="16.5" customHeight="1">
      <c r="A23" s="61"/>
      <c r="B23" s="63" t="s">
        <v>27</v>
      </c>
      <c r="C23" s="108">
        <f t="shared" si="2"/>
        <v>45</v>
      </c>
      <c r="D23" s="99">
        <f t="shared" si="5"/>
        <v>32</v>
      </c>
      <c r="E23" s="99">
        <f t="shared" si="5"/>
        <v>13</v>
      </c>
      <c r="F23" s="100">
        <v>6</v>
      </c>
      <c r="G23" s="100">
        <v>6</v>
      </c>
      <c r="H23" s="100">
        <v>0</v>
      </c>
      <c r="I23" s="100">
        <v>1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1</v>
      </c>
      <c r="P23" s="100">
        <v>19</v>
      </c>
      <c r="Q23" s="100">
        <v>2</v>
      </c>
      <c r="R23" s="100">
        <v>0</v>
      </c>
      <c r="S23" s="100">
        <v>0</v>
      </c>
      <c r="T23" s="100">
        <v>3</v>
      </c>
      <c r="U23" s="100">
        <v>1</v>
      </c>
      <c r="V23" s="100">
        <v>4</v>
      </c>
      <c r="W23" s="100">
        <v>2</v>
      </c>
      <c r="X23" s="59" t="s">
        <v>27</v>
      </c>
      <c r="Y23" s="20"/>
    </row>
    <row r="24" spans="1:25" ht="16.5" customHeight="1">
      <c r="A24" s="61"/>
      <c r="B24" s="63" t="s">
        <v>28</v>
      </c>
      <c r="C24" s="108">
        <f t="shared" si="2"/>
        <v>8</v>
      </c>
      <c r="D24" s="99">
        <f t="shared" si="5"/>
        <v>4</v>
      </c>
      <c r="E24" s="99">
        <f t="shared" si="5"/>
        <v>4</v>
      </c>
      <c r="F24" s="100">
        <v>2</v>
      </c>
      <c r="G24" s="100">
        <v>3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1</v>
      </c>
      <c r="R24" s="100">
        <v>0</v>
      </c>
      <c r="S24" s="100">
        <v>0</v>
      </c>
      <c r="T24" s="100">
        <v>2</v>
      </c>
      <c r="U24" s="100">
        <v>0</v>
      </c>
      <c r="V24" s="100">
        <v>0</v>
      </c>
      <c r="W24" s="100">
        <v>0</v>
      </c>
      <c r="X24" s="59" t="s">
        <v>28</v>
      </c>
      <c r="Y24" s="20"/>
    </row>
    <row r="25" spans="1:25" ht="16.5" customHeight="1">
      <c r="A25" s="61"/>
      <c r="B25" s="63" t="s">
        <v>29</v>
      </c>
      <c r="C25" s="108">
        <f t="shared" si="2"/>
        <v>8</v>
      </c>
      <c r="D25" s="99">
        <f t="shared" si="5"/>
        <v>4</v>
      </c>
      <c r="E25" s="99">
        <f t="shared" si="5"/>
        <v>4</v>
      </c>
      <c r="F25" s="100">
        <v>2</v>
      </c>
      <c r="G25" s="100">
        <v>3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1</v>
      </c>
      <c r="R25" s="100">
        <v>0</v>
      </c>
      <c r="S25" s="100">
        <v>0</v>
      </c>
      <c r="T25" s="100">
        <v>2</v>
      </c>
      <c r="U25" s="100">
        <v>0</v>
      </c>
      <c r="V25" s="100">
        <v>0</v>
      </c>
      <c r="W25" s="100">
        <v>0</v>
      </c>
      <c r="X25" s="59" t="s">
        <v>29</v>
      </c>
      <c r="Y25" s="20"/>
    </row>
    <row r="26" spans="1:25" ht="16.5" customHeight="1">
      <c r="A26" s="61"/>
      <c r="B26" s="63" t="s">
        <v>30</v>
      </c>
      <c r="C26" s="108">
        <f t="shared" si="2"/>
        <v>10</v>
      </c>
      <c r="D26" s="99">
        <f t="shared" si="5"/>
        <v>7</v>
      </c>
      <c r="E26" s="99">
        <f t="shared" si="5"/>
        <v>3</v>
      </c>
      <c r="F26" s="100">
        <v>2</v>
      </c>
      <c r="G26" s="100">
        <v>3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1</v>
      </c>
      <c r="Q26" s="100">
        <v>0</v>
      </c>
      <c r="R26" s="100">
        <v>0</v>
      </c>
      <c r="S26" s="100">
        <v>0</v>
      </c>
      <c r="T26" s="100">
        <v>2</v>
      </c>
      <c r="U26" s="100">
        <v>0</v>
      </c>
      <c r="V26" s="100">
        <v>2</v>
      </c>
      <c r="W26" s="100">
        <v>0</v>
      </c>
      <c r="X26" s="59" t="s">
        <v>30</v>
      </c>
      <c r="Y26" s="20"/>
    </row>
    <row r="27" spans="1:25" ht="16.5" customHeight="1">
      <c r="A27" s="61"/>
      <c r="B27" s="58" t="s">
        <v>60</v>
      </c>
      <c r="C27" s="108">
        <f t="shared" si="2"/>
        <v>63</v>
      </c>
      <c r="D27" s="99">
        <f t="shared" si="5"/>
        <v>49</v>
      </c>
      <c r="E27" s="99">
        <f t="shared" si="5"/>
        <v>14</v>
      </c>
      <c r="F27" s="100">
        <v>13</v>
      </c>
      <c r="G27" s="100">
        <v>10</v>
      </c>
      <c r="H27" s="100">
        <v>0</v>
      </c>
      <c r="I27" s="100">
        <v>1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20</v>
      </c>
      <c r="Q27" s="100">
        <v>3</v>
      </c>
      <c r="R27" s="100">
        <v>0</v>
      </c>
      <c r="S27" s="100">
        <v>0</v>
      </c>
      <c r="T27" s="100">
        <v>10</v>
      </c>
      <c r="U27" s="100">
        <v>0</v>
      </c>
      <c r="V27" s="100">
        <v>6</v>
      </c>
      <c r="W27" s="100">
        <v>0</v>
      </c>
      <c r="X27" s="59" t="s">
        <v>60</v>
      </c>
      <c r="Y27" s="20"/>
    </row>
    <row r="28" spans="1:25" ht="16.5" customHeight="1">
      <c r="A28" s="61"/>
      <c r="B28" s="58" t="s">
        <v>61</v>
      </c>
      <c r="C28" s="108">
        <f t="shared" si="2"/>
        <v>49</v>
      </c>
      <c r="D28" s="99">
        <f t="shared" si="5"/>
        <v>34</v>
      </c>
      <c r="E28" s="99">
        <f t="shared" si="5"/>
        <v>15</v>
      </c>
      <c r="F28" s="100">
        <v>12</v>
      </c>
      <c r="G28" s="100">
        <v>11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12</v>
      </c>
      <c r="Q28" s="100">
        <v>4</v>
      </c>
      <c r="R28" s="100">
        <v>0</v>
      </c>
      <c r="S28" s="100">
        <v>0</v>
      </c>
      <c r="T28" s="100">
        <v>9</v>
      </c>
      <c r="U28" s="100">
        <v>0</v>
      </c>
      <c r="V28" s="100">
        <v>1</v>
      </c>
      <c r="W28" s="100">
        <v>0</v>
      </c>
      <c r="X28" s="59" t="s">
        <v>61</v>
      </c>
      <c r="Y28" s="20"/>
    </row>
    <row r="29" spans="1:25" ht="16.5" customHeight="1">
      <c r="A29" s="61"/>
      <c r="B29" s="58" t="s">
        <v>62</v>
      </c>
      <c r="C29" s="108">
        <f t="shared" si="2"/>
        <v>14</v>
      </c>
      <c r="D29" s="99">
        <f t="shared" si="5"/>
        <v>9</v>
      </c>
      <c r="E29" s="99">
        <f t="shared" si="5"/>
        <v>5</v>
      </c>
      <c r="F29" s="100">
        <v>3</v>
      </c>
      <c r="G29" s="100">
        <v>4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1</v>
      </c>
      <c r="R29" s="100">
        <v>0</v>
      </c>
      <c r="S29" s="100">
        <v>0</v>
      </c>
      <c r="T29" s="100">
        <v>4</v>
      </c>
      <c r="U29" s="100">
        <v>0</v>
      </c>
      <c r="V29" s="100">
        <v>2</v>
      </c>
      <c r="W29" s="100">
        <v>0</v>
      </c>
      <c r="X29" s="59" t="s">
        <v>62</v>
      </c>
      <c r="Y29" s="20"/>
    </row>
    <row r="30" spans="1:25" ht="16.5" customHeight="1">
      <c r="A30" s="61"/>
      <c r="B30" s="58" t="s">
        <v>204</v>
      </c>
      <c r="C30" s="108">
        <f>SUM(D30:E30)</f>
        <v>67</v>
      </c>
      <c r="D30" s="99">
        <f>F30+H30+J30+L30+N30+P30+R30+T30+V30</f>
        <v>43</v>
      </c>
      <c r="E30" s="99">
        <f>G30+I30+K30+M30+O30+Q30+S30+U30+W30</f>
        <v>24</v>
      </c>
      <c r="F30" s="100">
        <v>17</v>
      </c>
      <c r="G30" s="100">
        <v>15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11</v>
      </c>
      <c r="Q30" s="100">
        <v>9</v>
      </c>
      <c r="R30" s="100">
        <v>0</v>
      </c>
      <c r="S30" s="100">
        <v>0</v>
      </c>
      <c r="T30" s="100">
        <v>13</v>
      </c>
      <c r="U30" s="100">
        <v>0</v>
      </c>
      <c r="V30" s="100">
        <v>2</v>
      </c>
      <c r="W30" s="100">
        <v>0</v>
      </c>
      <c r="X30" s="59" t="s">
        <v>204</v>
      </c>
      <c r="Y30" s="20"/>
    </row>
    <row r="31" spans="1:25" s="105" customFormat="1" ht="16.5" customHeight="1">
      <c r="A31" s="127" t="s">
        <v>221</v>
      </c>
      <c r="B31" s="146"/>
      <c r="C31" s="103">
        <f t="shared" si="2"/>
        <v>6</v>
      </c>
      <c r="D31" s="104">
        <f aca="true" t="shared" si="6" ref="D31:W31">D32+D33</f>
        <v>3</v>
      </c>
      <c r="E31" s="104">
        <f t="shared" si="6"/>
        <v>3</v>
      </c>
      <c r="F31" s="104">
        <f t="shared" si="6"/>
        <v>1</v>
      </c>
      <c r="G31" s="104">
        <f t="shared" si="6"/>
        <v>3</v>
      </c>
      <c r="H31" s="104">
        <f t="shared" si="6"/>
        <v>0</v>
      </c>
      <c r="I31" s="104">
        <f t="shared" si="6"/>
        <v>0</v>
      </c>
      <c r="J31" s="104">
        <f t="shared" si="6"/>
        <v>0</v>
      </c>
      <c r="K31" s="104">
        <f t="shared" si="6"/>
        <v>0</v>
      </c>
      <c r="L31" s="104">
        <f t="shared" si="6"/>
        <v>0</v>
      </c>
      <c r="M31" s="104">
        <f t="shared" si="6"/>
        <v>0</v>
      </c>
      <c r="N31" s="104">
        <f t="shared" si="6"/>
        <v>0</v>
      </c>
      <c r="O31" s="104">
        <f t="shared" si="6"/>
        <v>0</v>
      </c>
      <c r="P31" s="104">
        <f t="shared" si="6"/>
        <v>1</v>
      </c>
      <c r="Q31" s="104">
        <f t="shared" si="6"/>
        <v>0</v>
      </c>
      <c r="R31" s="104">
        <f t="shared" si="6"/>
        <v>0</v>
      </c>
      <c r="S31" s="104">
        <f t="shared" si="6"/>
        <v>0</v>
      </c>
      <c r="T31" s="104">
        <f t="shared" si="6"/>
        <v>1</v>
      </c>
      <c r="U31" s="104">
        <f t="shared" si="6"/>
        <v>0</v>
      </c>
      <c r="V31" s="104">
        <f t="shared" si="6"/>
        <v>0</v>
      </c>
      <c r="W31" s="104">
        <f t="shared" si="6"/>
        <v>0</v>
      </c>
      <c r="X31" s="117" t="s">
        <v>221</v>
      </c>
      <c r="Y31" s="143"/>
    </row>
    <row r="32" spans="1:25" ht="16.5" customHeight="1">
      <c r="A32" s="61"/>
      <c r="B32" s="63" t="s">
        <v>31</v>
      </c>
      <c r="C32" s="108">
        <f t="shared" si="2"/>
        <v>6</v>
      </c>
      <c r="D32" s="99">
        <f>F32+H32+J32+L32+N32+P32+R32+T32+V32</f>
        <v>3</v>
      </c>
      <c r="E32" s="99">
        <f>G32+I32+K32+M32+O32+Q32+S32+U32+W32</f>
        <v>3</v>
      </c>
      <c r="F32" s="100">
        <v>1</v>
      </c>
      <c r="G32" s="100">
        <v>3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1</v>
      </c>
      <c r="Q32" s="100">
        <v>0</v>
      </c>
      <c r="R32" s="100">
        <v>0</v>
      </c>
      <c r="S32" s="100">
        <v>0</v>
      </c>
      <c r="T32" s="100">
        <v>1</v>
      </c>
      <c r="U32" s="100">
        <v>0</v>
      </c>
      <c r="V32" s="100">
        <v>0</v>
      </c>
      <c r="W32" s="100">
        <v>0</v>
      </c>
      <c r="X32" s="59" t="s">
        <v>31</v>
      </c>
      <c r="Y32" s="20"/>
    </row>
    <row r="33" spans="1:25" ht="16.5" customHeight="1">
      <c r="A33" s="61"/>
      <c r="B33" s="63" t="s">
        <v>32</v>
      </c>
      <c r="C33" s="108">
        <f t="shared" si="2"/>
        <v>0</v>
      </c>
      <c r="D33" s="99">
        <f>F33+H33+J33+L33+N33+P33+R33+T33+V33</f>
        <v>0</v>
      </c>
      <c r="E33" s="99">
        <f>G33+I33+K33+M33+O33+Q33+S33+U33+W33</f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0</v>
      </c>
      <c r="X33" s="59" t="s">
        <v>32</v>
      </c>
      <c r="Y33" s="20"/>
    </row>
    <row r="34" spans="1:25" s="105" customFormat="1" ht="16.5" customHeight="1">
      <c r="A34" s="124" t="s">
        <v>222</v>
      </c>
      <c r="B34" s="142"/>
      <c r="C34" s="103">
        <f t="shared" si="2"/>
        <v>54</v>
      </c>
      <c r="D34" s="104">
        <f aca="true" t="shared" si="7" ref="D34:W34">SUM(D35:D38)</f>
        <v>37</v>
      </c>
      <c r="E34" s="104">
        <f t="shared" si="7"/>
        <v>17</v>
      </c>
      <c r="F34" s="104">
        <f t="shared" si="7"/>
        <v>10</v>
      </c>
      <c r="G34" s="104">
        <f t="shared" si="7"/>
        <v>9</v>
      </c>
      <c r="H34" s="104">
        <f t="shared" si="7"/>
        <v>0</v>
      </c>
      <c r="I34" s="104">
        <f t="shared" si="7"/>
        <v>0</v>
      </c>
      <c r="J34" s="104">
        <f t="shared" si="7"/>
        <v>0</v>
      </c>
      <c r="K34" s="104">
        <f t="shared" si="7"/>
        <v>0</v>
      </c>
      <c r="L34" s="104">
        <f t="shared" si="7"/>
        <v>0</v>
      </c>
      <c r="M34" s="104">
        <f t="shared" si="7"/>
        <v>0</v>
      </c>
      <c r="N34" s="104">
        <f t="shared" si="7"/>
        <v>0</v>
      </c>
      <c r="O34" s="104">
        <f t="shared" si="7"/>
        <v>0</v>
      </c>
      <c r="P34" s="104">
        <f t="shared" si="7"/>
        <v>14</v>
      </c>
      <c r="Q34" s="104">
        <f t="shared" si="7"/>
        <v>8</v>
      </c>
      <c r="R34" s="104">
        <f t="shared" si="7"/>
        <v>0</v>
      </c>
      <c r="S34" s="104">
        <f t="shared" si="7"/>
        <v>0</v>
      </c>
      <c r="T34" s="104">
        <f t="shared" si="7"/>
        <v>8</v>
      </c>
      <c r="U34" s="104">
        <f t="shared" si="7"/>
        <v>0</v>
      </c>
      <c r="V34" s="104">
        <f t="shared" si="7"/>
        <v>5</v>
      </c>
      <c r="W34" s="104">
        <f t="shared" si="7"/>
        <v>0</v>
      </c>
      <c r="X34" s="117" t="s">
        <v>222</v>
      </c>
      <c r="Y34" s="143"/>
    </row>
    <row r="35" spans="1:25" ht="16.5" customHeight="1">
      <c r="A35" s="61"/>
      <c r="B35" s="63" t="s">
        <v>48</v>
      </c>
      <c r="C35" s="108">
        <f t="shared" si="2"/>
        <v>35</v>
      </c>
      <c r="D35" s="99">
        <f aca="true" t="shared" si="8" ref="D35:E38">F35+H35+J35+L35+N35+P35+R35+T35+V35</f>
        <v>26</v>
      </c>
      <c r="E35" s="99">
        <f t="shared" si="8"/>
        <v>9</v>
      </c>
      <c r="F35" s="100">
        <v>6</v>
      </c>
      <c r="G35" s="100">
        <v>4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11</v>
      </c>
      <c r="Q35" s="100">
        <v>5</v>
      </c>
      <c r="R35" s="100">
        <v>0</v>
      </c>
      <c r="S35" s="100">
        <v>0</v>
      </c>
      <c r="T35" s="100">
        <v>4</v>
      </c>
      <c r="U35" s="100">
        <v>0</v>
      </c>
      <c r="V35" s="100">
        <v>5</v>
      </c>
      <c r="W35" s="100">
        <v>0</v>
      </c>
      <c r="X35" s="59" t="s">
        <v>47</v>
      </c>
      <c r="Y35" s="20"/>
    </row>
    <row r="36" spans="1:25" ht="16.5" customHeight="1">
      <c r="A36" s="61"/>
      <c r="B36" s="63" t="s">
        <v>50</v>
      </c>
      <c r="C36" s="108">
        <f t="shared" si="2"/>
        <v>12</v>
      </c>
      <c r="D36" s="99">
        <f t="shared" si="8"/>
        <v>8</v>
      </c>
      <c r="E36" s="99">
        <f t="shared" si="8"/>
        <v>4</v>
      </c>
      <c r="F36" s="100">
        <v>3</v>
      </c>
      <c r="G36" s="100">
        <v>2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3</v>
      </c>
      <c r="Q36" s="100">
        <v>2</v>
      </c>
      <c r="R36" s="100">
        <v>0</v>
      </c>
      <c r="S36" s="100">
        <v>0</v>
      </c>
      <c r="T36" s="100">
        <v>2</v>
      </c>
      <c r="U36" s="100">
        <v>0</v>
      </c>
      <c r="V36" s="100">
        <v>0</v>
      </c>
      <c r="W36" s="100">
        <v>0</v>
      </c>
      <c r="X36" s="59" t="s">
        <v>49</v>
      </c>
      <c r="Y36" s="20"/>
    </row>
    <row r="37" spans="1:25" ht="16.5" customHeight="1">
      <c r="A37" s="61"/>
      <c r="B37" s="63" t="s">
        <v>52</v>
      </c>
      <c r="C37" s="108">
        <f t="shared" si="2"/>
        <v>7</v>
      </c>
      <c r="D37" s="99">
        <f t="shared" si="8"/>
        <v>3</v>
      </c>
      <c r="E37" s="99">
        <f t="shared" si="8"/>
        <v>4</v>
      </c>
      <c r="F37" s="100">
        <v>1</v>
      </c>
      <c r="G37" s="100">
        <v>3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1</v>
      </c>
      <c r="R37" s="100">
        <v>0</v>
      </c>
      <c r="S37" s="100">
        <v>0</v>
      </c>
      <c r="T37" s="100">
        <v>2</v>
      </c>
      <c r="U37" s="100">
        <v>0</v>
      </c>
      <c r="V37" s="100">
        <v>0</v>
      </c>
      <c r="W37" s="100">
        <v>0</v>
      </c>
      <c r="X37" s="59" t="s">
        <v>51</v>
      </c>
      <c r="Y37" s="20"/>
    </row>
    <row r="38" spans="1:25" ht="16.5" customHeight="1">
      <c r="A38" s="61"/>
      <c r="B38" s="63" t="s">
        <v>54</v>
      </c>
      <c r="C38" s="108">
        <f t="shared" si="2"/>
        <v>0</v>
      </c>
      <c r="D38" s="99">
        <f t="shared" si="8"/>
        <v>0</v>
      </c>
      <c r="E38" s="99">
        <f t="shared" si="8"/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0</v>
      </c>
      <c r="V38" s="100">
        <v>0</v>
      </c>
      <c r="W38" s="100">
        <v>0</v>
      </c>
      <c r="X38" s="59" t="s">
        <v>53</v>
      </c>
      <c r="Y38" s="20"/>
    </row>
    <row r="39" spans="1:25" s="105" customFormat="1" ht="16.5" customHeight="1">
      <c r="A39" s="124" t="s">
        <v>223</v>
      </c>
      <c r="B39" s="142"/>
      <c r="C39" s="103">
        <f t="shared" si="2"/>
        <v>15</v>
      </c>
      <c r="D39" s="104">
        <f aca="true" t="shared" si="9" ref="D39:W39">D40</f>
        <v>10</v>
      </c>
      <c r="E39" s="104">
        <f t="shared" si="9"/>
        <v>5</v>
      </c>
      <c r="F39" s="104">
        <f t="shared" si="9"/>
        <v>2</v>
      </c>
      <c r="G39" s="104">
        <f t="shared" si="9"/>
        <v>3</v>
      </c>
      <c r="H39" s="104">
        <f t="shared" si="9"/>
        <v>0</v>
      </c>
      <c r="I39" s="104">
        <f t="shared" si="9"/>
        <v>0</v>
      </c>
      <c r="J39" s="104">
        <f t="shared" si="9"/>
        <v>0</v>
      </c>
      <c r="K39" s="104">
        <f t="shared" si="9"/>
        <v>0</v>
      </c>
      <c r="L39" s="104">
        <f t="shared" si="9"/>
        <v>0</v>
      </c>
      <c r="M39" s="104">
        <f t="shared" si="9"/>
        <v>0</v>
      </c>
      <c r="N39" s="104">
        <f t="shared" si="9"/>
        <v>0</v>
      </c>
      <c r="O39" s="104">
        <f t="shared" si="9"/>
        <v>0</v>
      </c>
      <c r="P39" s="104">
        <f t="shared" si="9"/>
        <v>5</v>
      </c>
      <c r="Q39" s="104">
        <f t="shared" si="9"/>
        <v>2</v>
      </c>
      <c r="R39" s="104">
        <f t="shared" si="9"/>
        <v>0</v>
      </c>
      <c r="S39" s="104">
        <f t="shared" si="9"/>
        <v>0</v>
      </c>
      <c r="T39" s="104">
        <f t="shared" si="9"/>
        <v>2</v>
      </c>
      <c r="U39" s="104">
        <f t="shared" si="9"/>
        <v>0</v>
      </c>
      <c r="V39" s="104">
        <f t="shared" si="9"/>
        <v>1</v>
      </c>
      <c r="W39" s="104">
        <f t="shared" si="9"/>
        <v>0</v>
      </c>
      <c r="X39" s="122" t="s">
        <v>33</v>
      </c>
      <c r="Y39" s="145"/>
    </row>
    <row r="40" spans="1:25" ht="16.5" customHeight="1">
      <c r="A40" s="61"/>
      <c r="B40" s="63" t="s">
        <v>34</v>
      </c>
      <c r="C40" s="108">
        <f t="shared" si="2"/>
        <v>15</v>
      </c>
      <c r="D40" s="99">
        <f>F40+H40+J40+L40+N40+P40+R40+T40+V40</f>
        <v>10</v>
      </c>
      <c r="E40" s="99">
        <f>G40+I40+K40+M40+O40+Q40+S40+U40+W40</f>
        <v>5</v>
      </c>
      <c r="F40" s="100">
        <v>2</v>
      </c>
      <c r="G40" s="100">
        <v>3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5</v>
      </c>
      <c r="Q40" s="100">
        <v>2</v>
      </c>
      <c r="R40" s="100">
        <v>0</v>
      </c>
      <c r="S40" s="100">
        <v>0</v>
      </c>
      <c r="T40" s="100">
        <v>2</v>
      </c>
      <c r="U40" s="100">
        <v>0</v>
      </c>
      <c r="V40" s="100">
        <v>1</v>
      </c>
      <c r="W40" s="100">
        <v>0</v>
      </c>
      <c r="X40" s="59" t="s">
        <v>34</v>
      </c>
      <c r="Y40" s="20"/>
    </row>
    <row r="41" spans="1:25" s="105" customFormat="1" ht="16.5" customHeight="1">
      <c r="A41" s="124" t="s">
        <v>224</v>
      </c>
      <c r="B41" s="142"/>
      <c r="C41" s="103">
        <f t="shared" si="2"/>
        <v>10</v>
      </c>
      <c r="D41" s="104">
        <f aca="true" t="shared" si="10" ref="D41:W41">D42+D43</f>
        <v>8</v>
      </c>
      <c r="E41" s="104">
        <f t="shared" si="10"/>
        <v>2</v>
      </c>
      <c r="F41" s="104">
        <f t="shared" si="10"/>
        <v>3</v>
      </c>
      <c r="G41" s="104">
        <f t="shared" si="10"/>
        <v>1</v>
      </c>
      <c r="H41" s="104">
        <f t="shared" si="10"/>
        <v>0</v>
      </c>
      <c r="I41" s="104">
        <f t="shared" si="10"/>
        <v>0</v>
      </c>
      <c r="J41" s="104">
        <f t="shared" si="10"/>
        <v>0</v>
      </c>
      <c r="K41" s="104">
        <f t="shared" si="10"/>
        <v>0</v>
      </c>
      <c r="L41" s="104">
        <f t="shared" si="10"/>
        <v>0</v>
      </c>
      <c r="M41" s="104">
        <f t="shared" si="10"/>
        <v>0</v>
      </c>
      <c r="N41" s="104">
        <f t="shared" si="10"/>
        <v>0</v>
      </c>
      <c r="O41" s="104">
        <f t="shared" si="10"/>
        <v>0</v>
      </c>
      <c r="P41" s="104">
        <f t="shared" si="10"/>
        <v>2</v>
      </c>
      <c r="Q41" s="104">
        <f t="shared" si="10"/>
        <v>1</v>
      </c>
      <c r="R41" s="104">
        <f t="shared" si="10"/>
        <v>0</v>
      </c>
      <c r="S41" s="104">
        <f t="shared" si="10"/>
        <v>0</v>
      </c>
      <c r="T41" s="104">
        <f t="shared" si="10"/>
        <v>2</v>
      </c>
      <c r="U41" s="104">
        <f t="shared" si="10"/>
        <v>0</v>
      </c>
      <c r="V41" s="104">
        <f t="shared" si="10"/>
        <v>1</v>
      </c>
      <c r="W41" s="104">
        <f t="shared" si="10"/>
        <v>0</v>
      </c>
      <c r="X41" s="117" t="s">
        <v>224</v>
      </c>
      <c r="Y41" s="143"/>
    </row>
    <row r="42" spans="1:25" ht="16.5" customHeight="1">
      <c r="A42" s="61"/>
      <c r="B42" s="63" t="s">
        <v>35</v>
      </c>
      <c r="C42" s="108">
        <f t="shared" si="2"/>
        <v>10</v>
      </c>
      <c r="D42" s="99">
        <f>F42+H42+J42+L42+N42+P42+R42+T42+V42</f>
        <v>8</v>
      </c>
      <c r="E42" s="99">
        <f>G42+I42+K42+M42+O42+Q42+S42+U42+W42</f>
        <v>2</v>
      </c>
      <c r="F42" s="100">
        <v>3</v>
      </c>
      <c r="G42" s="100">
        <v>1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2</v>
      </c>
      <c r="Q42" s="100">
        <v>1</v>
      </c>
      <c r="R42" s="100">
        <v>0</v>
      </c>
      <c r="S42" s="100">
        <v>0</v>
      </c>
      <c r="T42" s="100">
        <v>2</v>
      </c>
      <c r="U42" s="100">
        <v>0</v>
      </c>
      <c r="V42" s="100">
        <v>1</v>
      </c>
      <c r="W42" s="100">
        <v>0</v>
      </c>
      <c r="X42" s="59" t="s">
        <v>35</v>
      </c>
      <c r="Y42" s="20"/>
    </row>
    <row r="43" spans="1:25" ht="16.5" customHeight="1">
      <c r="A43" s="61"/>
      <c r="B43" s="63" t="s">
        <v>36</v>
      </c>
      <c r="C43" s="108">
        <f t="shared" si="2"/>
        <v>0</v>
      </c>
      <c r="D43" s="99">
        <f>F43+H43+J43+L43+N43+P43+R43+T43+V43</f>
        <v>0</v>
      </c>
      <c r="E43" s="99">
        <f>G43+I43+K43+M43+O43+Q43+S43+U43+W43</f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59" t="s">
        <v>36</v>
      </c>
      <c r="Y43" s="20"/>
    </row>
    <row r="44" spans="1:25" s="94" customFormat="1" ht="16.5" customHeight="1">
      <c r="A44" s="124" t="s">
        <v>225</v>
      </c>
      <c r="B44" s="142"/>
      <c r="C44" s="103">
        <f t="shared" si="2"/>
        <v>15</v>
      </c>
      <c r="D44" s="93">
        <f aca="true" t="shared" si="11" ref="D44:W44">SUM(D45:D47)</f>
        <v>10</v>
      </c>
      <c r="E44" s="93">
        <f t="shared" si="11"/>
        <v>5</v>
      </c>
      <c r="F44" s="93">
        <f t="shared" si="11"/>
        <v>5</v>
      </c>
      <c r="G44" s="93">
        <f t="shared" si="11"/>
        <v>4</v>
      </c>
      <c r="H44" s="93">
        <f t="shared" si="11"/>
        <v>0</v>
      </c>
      <c r="I44" s="93">
        <f t="shared" si="11"/>
        <v>0</v>
      </c>
      <c r="J44" s="93">
        <f t="shared" si="11"/>
        <v>0</v>
      </c>
      <c r="K44" s="93">
        <f t="shared" si="11"/>
        <v>0</v>
      </c>
      <c r="L44" s="93">
        <f t="shared" si="11"/>
        <v>0</v>
      </c>
      <c r="M44" s="93">
        <f t="shared" si="11"/>
        <v>0</v>
      </c>
      <c r="N44" s="93">
        <f t="shared" si="11"/>
        <v>0</v>
      </c>
      <c r="O44" s="93">
        <f t="shared" si="11"/>
        <v>0</v>
      </c>
      <c r="P44" s="93">
        <f t="shared" si="11"/>
        <v>2</v>
      </c>
      <c r="Q44" s="93">
        <f t="shared" si="11"/>
        <v>0</v>
      </c>
      <c r="R44" s="93">
        <f t="shared" si="11"/>
        <v>0</v>
      </c>
      <c r="S44" s="93">
        <f t="shared" si="11"/>
        <v>0</v>
      </c>
      <c r="T44" s="93">
        <f t="shared" si="11"/>
        <v>3</v>
      </c>
      <c r="U44" s="93">
        <f t="shared" si="11"/>
        <v>1</v>
      </c>
      <c r="V44" s="93">
        <f t="shared" si="11"/>
        <v>0</v>
      </c>
      <c r="W44" s="93">
        <f t="shared" si="11"/>
        <v>0</v>
      </c>
      <c r="X44" s="117" t="s">
        <v>225</v>
      </c>
      <c r="Y44" s="143"/>
    </row>
    <row r="45" spans="1:25" ht="16.5" customHeight="1">
      <c r="A45" s="61"/>
      <c r="B45" s="63" t="s">
        <v>37</v>
      </c>
      <c r="C45" s="108">
        <f t="shared" si="2"/>
        <v>7</v>
      </c>
      <c r="D45" s="99">
        <f aca="true" t="shared" si="12" ref="D45:E47">F45+H45+J45+L45+N45+P45+R45+T45+V45</f>
        <v>4</v>
      </c>
      <c r="E45" s="99">
        <f t="shared" si="12"/>
        <v>3</v>
      </c>
      <c r="F45" s="100">
        <v>2</v>
      </c>
      <c r="G45" s="100">
        <v>2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1</v>
      </c>
      <c r="Q45" s="100">
        <v>0</v>
      </c>
      <c r="R45" s="100">
        <v>0</v>
      </c>
      <c r="S45" s="100">
        <v>0</v>
      </c>
      <c r="T45" s="100">
        <v>1</v>
      </c>
      <c r="U45" s="100">
        <v>1</v>
      </c>
      <c r="V45" s="100">
        <v>0</v>
      </c>
      <c r="W45" s="100">
        <v>0</v>
      </c>
      <c r="X45" s="59" t="s">
        <v>37</v>
      </c>
      <c r="Y45" s="20"/>
    </row>
    <row r="46" spans="1:25" ht="16.5" customHeight="1">
      <c r="A46" s="61"/>
      <c r="B46" s="63" t="s">
        <v>38</v>
      </c>
      <c r="C46" s="108">
        <f t="shared" si="2"/>
        <v>0</v>
      </c>
      <c r="D46" s="99">
        <f t="shared" si="12"/>
        <v>0</v>
      </c>
      <c r="E46" s="99">
        <f t="shared" si="12"/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59" t="s">
        <v>38</v>
      </c>
      <c r="Y46" s="20"/>
    </row>
    <row r="47" spans="1:25" ht="16.5" customHeight="1">
      <c r="A47" s="61"/>
      <c r="B47" s="63" t="s">
        <v>39</v>
      </c>
      <c r="C47" s="108">
        <f t="shared" si="2"/>
        <v>8</v>
      </c>
      <c r="D47" s="99">
        <f t="shared" si="12"/>
        <v>6</v>
      </c>
      <c r="E47" s="99">
        <f t="shared" si="12"/>
        <v>2</v>
      </c>
      <c r="F47" s="100">
        <v>3</v>
      </c>
      <c r="G47" s="100">
        <v>2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1</v>
      </c>
      <c r="Q47" s="100">
        <v>0</v>
      </c>
      <c r="R47" s="100">
        <v>0</v>
      </c>
      <c r="S47" s="100">
        <v>0</v>
      </c>
      <c r="T47" s="100">
        <v>2</v>
      </c>
      <c r="U47" s="100">
        <v>0</v>
      </c>
      <c r="V47" s="100">
        <v>0</v>
      </c>
      <c r="W47" s="100">
        <v>0</v>
      </c>
      <c r="X47" s="59" t="s">
        <v>39</v>
      </c>
      <c r="Y47" s="20"/>
    </row>
    <row r="48" spans="1:25" s="105" customFormat="1" ht="16.5" customHeight="1">
      <c r="A48" s="124" t="s">
        <v>226</v>
      </c>
      <c r="B48" s="142"/>
      <c r="C48" s="103">
        <f t="shared" si="2"/>
        <v>25</v>
      </c>
      <c r="D48" s="104">
        <f aca="true" t="shared" si="13" ref="D48:W48">SUM(D49:D52)</f>
        <v>14</v>
      </c>
      <c r="E48" s="104">
        <f t="shared" si="13"/>
        <v>11</v>
      </c>
      <c r="F48" s="104">
        <f t="shared" si="13"/>
        <v>4</v>
      </c>
      <c r="G48" s="104">
        <f t="shared" si="13"/>
        <v>6</v>
      </c>
      <c r="H48" s="104">
        <f t="shared" si="13"/>
        <v>0</v>
      </c>
      <c r="I48" s="104">
        <f t="shared" si="13"/>
        <v>1</v>
      </c>
      <c r="J48" s="104">
        <f t="shared" si="13"/>
        <v>0</v>
      </c>
      <c r="K48" s="104">
        <f t="shared" si="13"/>
        <v>0</v>
      </c>
      <c r="L48" s="104">
        <f t="shared" si="13"/>
        <v>0</v>
      </c>
      <c r="M48" s="104">
        <f t="shared" si="13"/>
        <v>0</v>
      </c>
      <c r="N48" s="104">
        <f t="shared" si="13"/>
        <v>0</v>
      </c>
      <c r="O48" s="104">
        <f t="shared" si="13"/>
        <v>0</v>
      </c>
      <c r="P48" s="104">
        <f t="shared" si="13"/>
        <v>6</v>
      </c>
      <c r="Q48" s="104">
        <f t="shared" si="13"/>
        <v>3</v>
      </c>
      <c r="R48" s="104">
        <f t="shared" si="13"/>
        <v>0</v>
      </c>
      <c r="S48" s="104">
        <f t="shared" si="13"/>
        <v>0</v>
      </c>
      <c r="T48" s="104">
        <f t="shared" si="13"/>
        <v>3</v>
      </c>
      <c r="U48" s="104">
        <f t="shared" si="13"/>
        <v>1</v>
      </c>
      <c r="V48" s="104">
        <f t="shared" si="13"/>
        <v>1</v>
      </c>
      <c r="W48" s="104">
        <f t="shared" si="13"/>
        <v>0</v>
      </c>
      <c r="X48" s="117" t="s">
        <v>226</v>
      </c>
      <c r="Y48" s="143"/>
    </row>
    <row r="49" spans="1:25" ht="16.5" customHeight="1">
      <c r="A49" s="61"/>
      <c r="B49" s="63" t="s">
        <v>40</v>
      </c>
      <c r="C49" s="108">
        <f t="shared" si="2"/>
        <v>16</v>
      </c>
      <c r="D49" s="99">
        <f aca="true" t="shared" si="14" ref="D49:E52">F49+H49+J49+L49+N49+P49+R49+T49+V49</f>
        <v>11</v>
      </c>
      <c r="E49" s="99">
        <f t="shared" si="14"/>
        <v>5</v>
      </c>
      <c r="F49" s="100">
        <v>2</v>
      </c>
      <c r="G49" s="100">
        <v>3</v>
      </c>
      <c r="H49" s="100">
        <v>0</v>
      </c>
      <c r="I49" s="100">
        <v>1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6</v>
      </c>
      <c r="Q49" s="100">
        <v>1</v>
      </c>
      <c r="R49" s="100">
        <v>0</v>
      </c>
      <c r="S49" s="100">
        <v>0</v>
      </c>
      <c r="T49" s="100">
        <v>2</v>
      </c>
      <c r="U49" s="100">
        <v>0</v>
      </c>
      <c r="V49" s="100">
        <v>1</v>
      </c>
      <c r="W49" s="100">
        <v>0</v>
      </c>
      <c r="X49" s="59" t="s">
        <v>40</v>
      </c>
      <c r="Y49" s="20"/>
    </row>
    <row r="50" spans="1:25" ht="16.5" customHeight="1">
      <c r="A50" s="61"/>
      <c r="B50" s="63" t="s">
        <v>41</v>
      </c>
      <c r="C50" s="108">
        <f t="shared" si="2"/>
        <v>1</v>
      </c>
      <c r="D50" s="99">
        <f t="shared" si="14"/>
        <v>0</v>
      </c>
      <c r="E50" s="99">
        <f t="shared" si="14"/>
        <v>1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1</v>
      </c>
      <c r="R50" s="100">
        <v>0</v>
      </c>
      <c r="S50" s="100">
        <v>0</v>
      </c>
      <c r="T50" s="100">
        <v>0</v>
      </c>
      <c r="U50" s="100">
        <v>0</v>
      </c>
      <c r="V50" s="100">
        <v>0</v>
      </c>
      <c r="W50" s="100">
        <v>0</v>
      </c>
      <c r="X50" s="59" t="s">
        <v>41</v>
      </c>
      <c r="Y50" s="20"/>
    </row>
    <row r="51" spans="1:25" ht="16.5" customHeight="1">
      <c r="A51" s="61"/>
      <c r="B51" s="63" t="s">
        <v>42</v>
      </c>
      <c r="C51" s="108">
        <f t="shared" si="2"/>
        <v>8</v>
      </c>
      <c r="D51" s="99">
        <f t="shared" si="14"/>
        <v>3</v>
      </c>
      <c r="E51" s="99">
        <f t="shared" si="14"/>
        <v>5</v>
      </c>
      <c r="F51" s="100">
        <v>2</v>
      </c>
      <c r="G51" s="100">
        <v>3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1</v>
      </c>
      <c r="R51" s="100">
        <v>0</v>
      </c>
      <c r="S51" s="100">
        <v>0</v>
      </c>
      <c r="T51" s="100">
        <v>1</v>
      </c>
      <c r="U51" s="100">
        <v>1</v>
      </c>
      <c r="V51" s="100">
        <v>0</v>
      </c>
      <c r="W51" s="100">
        <v>0</v>
      </c>
      <c r="X51" s="59" t="s">
        <v>42</v>
      </c>
      <c r="Y51" s="20"/>
    </row>
    <row r="52" spans="1:25" ht="16.5" customHeight="1">
      <c r="A52" s="61"/>
      <c r="B52" s="63" t="s">
        <v>43</v>
      </c>
      <c r="C52" s="108">
        <f t="shared" si="2"/>
        <v>0</v>
      </c>
      <c r="D52" s="99">
        <f t="shared" si="14"/>
        <v>0</v>
      </c>
      <c r="E52" s="99">
        <f t="shared" si="14"/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0</v>
      </c>
      <c r="T52" s="100">
        <v>0</v>
      </c>
      <c r="U52" s="100">
        <v>0</v>
      </c>
      <c r="V52" s="100">
        <v>0</v>
      </c>
      <c r="W52" s="100">
        <v>0</v>
      </c>
      <c r="X52" s="59" t="s">
        <v>43</v>
      </c>
      <c r="Y52" s="20"/>
    </row>
    <row r="53" spans="1:25" s="111" customFormat="1" ht="16.5" customHeight="1">
      <c r="A53" s="124" t="s">
        <v>227</v>
      </c>
      <c r="B53" s="142"/>
      <c r="C53" s="103">
        <f t="shared" si="2"/>
        <v>39</v>
      </c>
      <c r="D53" s="104">
        <f aca="true" t="shared" si="15" ref="D53:W53">SUM(D54:D55)</f>
        <v>27</v>
      </c>
      <c r="E53" s="104">
        <f t="shared" si="15"/>
        <v>12</v>
      </c>
      <c r="F53" s="104">
        <f t="shared" si="15"/>
        <v>6</v>
      </c>
      <c r="G53" s="104">
        <f t="shared" si="15"/>
        <v>3</v>
      </c>
      <c r="H53" s="104">
        <f t="shared" si="15"/>
        <v>0</v>
      </c>
      <c r="I53" s="104">
        <f t="shared" si="15"/>
        <v>0</v>
      </c>
      <c r="J53" s="104">
        <f t="shared" si="15"/>
        <v>0</v>
      </c>
      <c r="K53" s="104">
        <f t="shared" si="15"/>
        <v>0</v>
      </c>
      <c r="L53" s="104">
        <f t="shared" si="15"/>
        <v>0</v>
      </c>
      <c r="M53" s="104">
        <f t="shared" si="15"/>
        <v>0</v>
      </c>
      <c r="N53" s="104">
        <f t="shared" si="15"/>
        <v>0</v>
      </c>
      <c r="O53" s="104">
        <f t="shared" si="15"/>
        <v>1</v>
      </c>
      <c r="P53" s="104">
        <f t="shared" si="15"/>
        <v>13</v>
      </c>
      <c r="Q53" s="104">
        <f t="shared" si="15"/>
        <v>2</v>
      </c>
      <c r="R53" s="104">
        <f t="shared" si="15"/>
        <v>0</v>
      </c>
      <c r="S53" s="104">
        <f t="shared" si="15"/>
        <v>0</v>
      </c>
      <c r="T53" s="104">
        <f t="shared" si="15"/>
        <v>3</v>
      </c>
      <c r="U53" s="104">
        <f t="shared" si="15"/>
        <v>1</v>
      </c>
      <c r="V53" s="104">
        <f t="shared" si="15"/>
        <v>5</v>
      </c>
      <c r="W53" s="104">
        <f t="shared" si="15"/>
        <v>5</v>
      </c>
      <c r="X53" s="117" t="s">
        <v>227</v>
      </c>
      <c r="Y53" s="143"/>
    </row>
    <row r="54" spans="1:25" ht="16.5" customHeight="1">
      <c r="A54" s="61"/>
      <c r="B54" s="63" t="s">
        <v>44</v>
      </c>
      <c r="C54" s="108">
        <f t="shared" si="2"/>
        <v>32</v>
      </c>
      <c r="D54" s="99">
        <f>F54+H54+J54+L54+N54+P54+R54+T54+V54</f>
        <v>22</v>
      </c>
      <c r="E54" s="99">
        <f>G54+I54+K54+M54+O54+Q54+S54+U54+W54</f>
        <v>10</v>
      </c>
      <c r="F54" s="100">
        <v>3</v>
      </c>
      <c r="G54" s="100">
        <v>2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1</v>
      </c>
      <c r="P54" s="100">
        <v>12</v>
      </c>
      <c r="Q54" s="100">
        <v>2</v>
      </c>
      <c r="R54" s="100">
        <v>0</v>
      </c>
      <c r="S54" s="100">
        <v>0</v>
      </c>
      <c r="T54" s="100">
        <v>2</v>
      </c>
      <c r="U54" s="100">
        <v>0</v>
      </c>
      <c r="V54" s="100">
        <v>5</v>
      </c>
      <c r="W54" s="100">
        <v>5</v>
      </c>
      <c r="X54" s="59" t="s">
        <v>44</v>
      </c>
      <c r="Y54" s="20"/>
    </row>
    <row r="55" spans="1:25" s="2" customFormat="1" ht="16.5" customHeight="1">
      <c r="A55" s="61"/>
      <c r="B55" s="63" t="s">
        <v>56</v>
      </c>
      <c r="C55" s="108">
        <f t="shared" si="2"/>
        <v>7</v>
      </c>
      <c r="D55" s="99">
        <f>F55+H55+J55+L55+N55+P55+R55+T55+V55</f>
        <v>5</v>
      </c>
      <c r="E55" s="99">
        <f>G55+I55+K55+M55+O55+Q55+S55+U55+W55</f>
        <v>2</v>
      </c>
      <c r="F55" s="100">
        <v>3</v>
      </c>
      <c r="G55" s="100">
        <v>1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1</v>
      </c>
      <c r="Q55" s="100">
        <v>0</v>
      </c>
      <c r="R55" s="100">
        <v>0</v>
      </c>
      <c r="S55" s="100">
        <v>0</v>
      </c>
      <c r="T55" s="100">
        <v>1</v>
      </c>
      <c r="U55" s="100">
        <v>1</v>
      </c>
      <c r="V55" s="100">
        <v>0</v>
      </c>
      <c r="W55" s="100">
        <v>0</v>
      </c>
      <c r="X55" s="59" t="s">
        <v>56</v>
      </c>
      <c r="Y55" s="20"/>
    </row>
    <row r="56" spans="1:25" s="105" customFormat="1" ht="16.5" customHeight="1">
      <c r="A56" s="124" t="s">
        <v>228</v>
      </c>
      <c r="B56" s="125"/>
      <c r="C56" s="103">
        <f t="shared" si="2"/>
        <v>37</v>
      </c>
      <c r="D56" s="104">
        <f aca="true" t="shared" si="16" ref="D56:W56">SUM(D57:D58)</f>
        <v>25</v>
      </c>
      <c r="E56" s="104">
        <f t="shared" si="16"/>
        <v>12</v>
      </c>
      <c r="F56" s="104">
        <f t="shared" si="16"/>
        <v>7</v>
      </c>
      <c r="G56" s="104">
        <f t="shared" si="16"/>
        <v>6</v>
      </c>
      <c r="H56" s="104">
        <f t="shared" si="16"/>
        <v>0</v>
      </c>
      <c r="I56" s="104">
        <f t="shared" si="16"/>
        <v>1</v>
      </c>
      <c r="J56" s="104">
        <f t="shared" si="16"/>
        <v>0</v>
      </c>
      <c r="K56" s="104">
        <f t="shared" si="16"/>
        <v>0</v>
      </c>
      <c r="L56" s="104">
        <f t="shared" si="16"/>
        <v>0</v>
      </c>
      <c r="M56" s="104">
        <f t="shared" si="16"/>
        <v>0</v>
      </c>
      <c r="N56" s="104">
        <f t="shared" si="16"/>
        <v>0</v>
      </c>
      <c r="O56" s="104">
        <f t="shared" si="16"/>
        <v>0</v>
      </c>
      <c r="P56" s="104">
        <f t="shared" si="16"/>
        <v>8</v>
      </c>
      <c r="Q56" s="104">
        <f t="shared" si="16"/>
        <v>4</v>
      </c>
      <c r="R56" s="104">
        <f t="shared" si="16"/>
        <v>0</v>
      </c>
      <c r="S56" s="104">
        <f t="shared" si="16"/>
        <v>0</v>
      </c>
      <c r="T56" s="104">
        <f t="shared" si="16"/>
        <v>5</v>
      </c>
      <c r="U56" s="104">
        <f t="shared" si="16"/>
        <v>1</v>
      </c>
      <c r="V56" s="104">
        <f t="shared" si="16"/>
        <v>5</v>
      </c>
      <c r="W56" s="104">
        <f t="shared" si="16"/>
        <v>0</v>
      </c>
      <c r="X56" s="117" t="s">
        <v>228</v>
      </c>
      <c r="Y56" s="118"/>
    </row>
    <row r="57" spans="1:25" ht="16.5" customHeight="1">
      <c r="A57" s="62"/>
      <c r="B57" s="63" t="s">
        <v>45</v>
      </c>
      <c r="C57" s="108">
        <f t="shared" si="2"/>
        <v>7</v>
      </c>
      <c r="D57" s="99">
        <f>F57+H57+J57+L57+N57+P57+R57+T57+V57</f>
        <v>4</v>
      </c>
      <c r="E57" s="99">
        <f>G57+I57+K57+M57+O57+Q57+S57+U57+W57</f>
        <v>3</v>
      </c>
      <c r="F57" s="100">
        <v>2</v>
      </c>
      <c r="G57" s="100">
        <v>2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1</v>
      </c>
      <c r="R57" s="100">
        <v>0</v>
      </c>
      <c r="S57" s="100">
        <v>0</v>
      </c>
      <c r="T57" s="100">
        <v>2</v>
      </c>
      <c r="U57" s="100">
        <v>0</v>
      </c>
      <c r="V57" s="100">
        <v>0</v>
      </c>
      <c r="W57" s="100">
        <v>0</v>
      </c>
      <c r="X57" s="59" t="s">
        <v>45</v>
      </c>
      <c r="Y57" s="20"/>
    </row>
    <row r="58" spans="1:25" ht="16.5" customHeight="1">
      <c r="A58" s="62"/>
      <c r="B58" s="63" t="s">
        <v>205</v>
      </c>
      <c r="C58" s="108">
        <f t="shared" si="2"/>
        <v>30</v>
      </c>
      <c r="D58" s="99">
        <f>F58+H58+J58+L58+N58+P58+R58+T58+V58</f>
        <v>21</v>
      </c>
      <c r="E58" s="99">
        <f>G58+I58+K58+M58+O58+Q58+S58+U58+W58</f>
        <v>9</v>
      </c>
      <c r="F58" s="100">
        <v>5</v>
      </c>
      <c r="G58" s="100">
        <v>4</v>
      </c>
      <c r="H58" s="100">
        <v>0</v>
      </c>
      <c r="I58" s="100">
        <v>1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8</v>
      </c>
      <c r="Q58" s="100">
        <v>3</v>
      </c>
      <c r="R58" s="100">
        <v>0</v>
      </c>
      <c r="S58" s="100">
        <v>0</v>
      </c>
      <c r="T58" s="100">
        <v>3</v>
      </c>
      <c r="U58" s="100">
        <v>1</v>
      </c>
      <c r="V58" s="100">
        <v>5</v>
      </c>
      <c r="W58" s="100">
        <v>0</v>
      </c>
      <c r="X58" s="59" t="s">
        <v>205</v>
      </c>
      <c r="Y58" s="20"/>
    </row>
    <row r="59" spans="1:25" s="105" customFormat="1" ht="16.5" customHeight="1">
      <c r="A59" s="124" t="s">
        <v>229</v>
      </c>
      <c r="B59" s="142"/>
      <c r="C59" s="103">
        <f t="shared" si="2"/>
        <v>7</v>
      </c>
      <c r="D59" s="104">
        <f aca="true" t="shared" si="17" ref="D59:W59">D60</f>
        <v>3</v>
      </c>
      <c r="E59" s="104">
        <f t="shared" si="17"/>
        <v>4</v>
      </c>
      <c r="F59" s="104">
        <f t="shared" si="17"/>
        <v>2</v>
      </c>
      <c r="G59" s="104">
        <f t="shared" si="17"/>
        <v>2</v>
      </c>
      <c r="H59" s="104">
        <f t="shared" si="17"/>
        <v>0</v>
      </c>
      <c r="I59" s="104">
        <f t="shared" si="17"/>
        <v>1</v>
      </c>
      <c r="J59" s="104">
        <f t="shared" si="17"/>
        <v>0</v>
      </c>
      <c r="K59" s="104">
        <f t="shared" si="17"/>
        <v>0</v>
      </c>
      <c r="L59" s="104">
        <f t="shared" si="17"/>
        <v>0</v>
      </c>
      <c r="M59" s="104">
        <f t="shared" si="17"/>
        <v>0</v>
      </c>
      <c r="N59" s="104">
        <f t="shared" si="17"/>
        <v>0</v>
      </c>
      <c r="O59" s="104">
        <f t="shared" si="17"/>
        <v>0</v>
      </c>
      <c r="P59" s="104">
        <f t="shared" si="17"/>
        <v>0</v>
      </c>
      <c r="Q59" s="104">
        <f t="shared" si="17"/>
        <v>1</v>
      </c>
      <c r="R59" s="104">
        <f t="shared" si="17"/>
        <v>0</v>
      </c>
      <c r="S59" s="104">
        <f t="shared" si="17"/>
        <v>0</v>
      </c>
      <c r="T59" s="104">
        <f t="shared" si="17"/>
        <v>1</v>
      </c>
      <c r="U59" s="104">
        <f t="shared" si="17"/>
        <v>0</v>
      </c>
      <c r="V59" s="104">
        <f t="shared" si="17"/>
        <v>0</v>
      </c>
      <c r="W59" s="104">
        <f t="shared" si="17"/>
        <v>0</v>
      </c>
      <c r="X59" s="117" t="s">
        <v>229</v>
      </c>
      <c r="Y59" s="143"/>
    </row>
    <row r="60" spans="1:25" ht="16.5" customHeight="1">
      <c r="A60" s="62"/>
      <c r="B60" s="63" t="s">
        <v>46</v>
      </c>
      <c r="C60" s="108">
        <f t="shared" si="2"/>
        <v>7</v>
      </c>
      <c r="D60" s="99">
        <f>F60+H60+J60+L60+N60+P60+R60+T60+V60</f>
        <v>3</v>
      </c>
      <c r="E60" s="99">
        <f>G60+I60+K60+M60+O60+Q60+S60+U60+W60</f>
        <v>4</v>
      </c>
      <c r="F60" s="100">
        <v>2</v>
      </c>
      <c r="G60" s="100">
        <v>2</v>
      </c>
      <c r="H60" s="100">
        <v>0</v>
      </c>
      <c r="I60" s="100">
        <v>1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0">
        <v>0</v>
      </c>
      <c r="P60" s="100">
        <v>0</v>
      </c>
      <c r="Q60" s="100">
        <v>1</v>
      </c>
      <c r="R60" s="100">
        <v>0</v>
      </c>
      <c r="S60" s="100">
        <v>0</v>
      </c>
      <c r="T60" s="100">
        <v>1</v>
      </c>
      <c r="U60" s="100">
        <v>0</v>
      </c>
      <c r="V60" s="100">
        <v>0</v>
      </c>
      <c r="W60" s="100">
        <v>0</v>
      </c>
      <c r="X60" s="59" t="s">
        <v>46</v>
      </c>
      <c r="Y60" s="20"/>
    </row>
    <row r="61" spans="1:25" s="111" customFormat="1" ht="16.5" customHeight="1">
      <c r="A61" s="124" t="s">
        <v>230</v>
      </c>
      <c r="B61" s="125"/>
      <c r="C61" s="103">
        <f t="shared" si="2"/>
        <v>19</v>
      </c>
      <c r="D61" s="104">
        <f aca="true" t="shared" si="18" ref="D61:W61">SUM(D62:D63)</f>
        <v>13</v>
      </c>
      <c r="E61" s="104">
        <f t="shared" si="18"/>
        <v>6</v>
      </c>
      <c r="F61" s="104">
        <f t="shared" si="18"/>
        <v>4</v>
      </c>
      <c r="G61" s="104">
        <f t="shared" si="18"/>
        <v>4</v>
      </c>
      <c r="H61" s="104">
        <f t="shared" si="18"/>
        <v>0</v>
      </c>
      <c r="I61" s="104">
        <f t="shared" si="18"/>
        <v>0</v>
      </c>
      <c r="J61" s="104">
        <f t="shared" si="18"/>
        <v>0</v>
      </c>
      <c r="K61" s="104">
        <f t="shared" si="18"/>
        <v>0</v>
      </c>
      <c r="L61" s="104">
        <f t="shared" si="18"/>
        <v>0</v>
      </c>
      <c r="M61" s="104">
        <f t="shared" si="18"/>
        <v>0</v>
      </c>
      <c r="N61" s="104">
        <f t="shared" si="18"/>
        <v>0</v>
      </c>
      <c r="O61" s="104">
        <f t="shared" si="18"/>
        <v>0</v>
      </c>
      <c r="P61" s="104">
        <f t="shared" si="18"/>
        <v>4</v>
      </c>
      <c r="Q61" s="104">
        <f t="shared" si="18"/>
        <v>2</v>
      </c>
      <c r="R61" s="104">
        <f t="shared" si="18"/>
        <v>0</v>
      </c>
      <c r="S61" s="104">
        <f t="shared" si="18"/>
        <v>0</v>
      </c>
      <c r="T61" s="104">
        <f t="shared" si="18"/>
        <v>4</v>
      </c>
      <c r="U61" s="104">
        <f t="shared" si="18"/>
        <v>0</v>
      </c>
      <c r="V61" s="104">
        <f t="shared" si="18"/>
        <v>1</v>
      </c>
      <c r="W61" s="104">
        <f t="shared" si="18"/>
        <v>0</v>
      </c>
      <c r="X61" s="117" t="s">
        <v>230</v>
      </c>
      <c r="Y61" s="118"/>
    </row>
    <row r="62" spans="1:25" ht="16.5" customHeight="1">
      <c r="A62" s="62"/>
      <c r="B62" s="63" t="s">
        <v>206</v>
      </c>
      <c r="C62" s="108">
        <f t="shared" si="2"/>
        <v>10</v>
      </c>
      <c r="D62" s="99">
        <f>F62+H62+J62+L62+N62+P62+R62+T62+V62</f>
        <v>7</v>
      </c>
      <c r="E62" s="99">
        <f>G62+I62+K62+M62+O62+Q62+S62+U62+W62</f>
        <v>3</v>
      </c>
      <c r="F62" s="100">
        <v>2</v>
      </c>
      <c r="G62" s="100">
        <v>2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2</v>
      </c>
      <c r="Q62" s="100">
        <v>1</v>
      </c>
      <c r="R62" s="100">
        <v>0</v>
      </c>
      <c r="S62" s="100">
        <v>0</v>
      </c>
      <c r="T62" s="100">
        <v>2</v>
      </c>
      <c r="U62" s="100">
        <v>0</v>
      </c>
      <c r="V62" s="100">
        <v>1</v>
      </c>
      <c r="W62" s="100">
        <v>0</v>
      </c>
      <c r="X62" s="59" t="s">
        <v>206</v>
      </c>
      <c r="Y62" s="20"/>
    </row>
    <row r="63" spans="1:25" s="2" customFormat="1" ht="16.5" customHeight="1">
      <c r="A63" s="62"/>
      <c r="B63" s="63" t="s">
        <v>207</v>
      </c>
      <c r="C63" s="108">
        <f t="shared" si="2"/>
        <v>9</v>
      </c>
      <c r="D63" s="99">
        <f>F63+H63+J63+L63+N63+P63+R63+T63+V63</f>
        <v>6</v>
      </c>
      <c r="E63" s="99">
        <f>G63+I63+K63+M63+O63+Q63+S63+U63+W63</f>
        <v>3</v>
      </c>
      <c r="F63" s="100">
        <v>2</v>
      </c>
      <c r="G63" s="100">
        <v>2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2</v>
      </c>
      <c r="Q63" s="100">
        <v>1</v>
      </c>
      <c r="R63" s="100">
        <v>0</v>
      </c>
      <c r="S63" s="100">
        <v>0</v>
      </c>
      <c r="T63" s="100">
        <v>2</v>
      </c>
      <c r="U63" s="100">
        <v>0</v>
      </c>
      <c r="V63" s="100">
        <v>0</v>
      </c>
      <c r="W63" s="100">
        <v>0</v>
      </c>
      <c r="X63" s="59" t="s">
        <v>207</v>
      </c>
      <c r="Y63" s="20"/>
    </row>
    <row r="64" spans="1:25" s="2" customFormat="1" ht="16.5" customHeight="1">
      <c r="A64" s="72"/>
      <c r="B64" s="11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89"/>
      <c r="Y64" s="72"/>
    </row>
    <row r="65" spans="2:23" ht="11.25" customHeight="1">
      <c r="B65" s="3"/>
      <c r="C65" s="3"/>
      <c r="D65" s="3"/>
      <c r="E65" s="3"/>
      <c r="F65" s="3"/>
      <c r="G65" s="3"/>
      <c r="H65" s="3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2:23" ht="11.25" customHeight="1">
      <c r="B66" s="3"/>
      <c r="C66" s="3"/>
      <c r="D66" s="3"/>
      <c r="E66" s="3"/>
      <c r="F66" s="3"/>
      <c r="G66" s="3"/>
      <c r="H66" s="3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2:8" ht="11.25" customHeight="1">
      <c r="B67" s="3"/>
      <c r="C67" s="3"/>
      <c r="D67" s="3"/>
      <c r="E67" s="3"/>
      <c r="F67" s="2"/>
      <c r="G67" s="2"/>
      <c r="H67" s="2"/>
    </row>
    <row r="68" spans="2:5" ht="11.25" customHeight="1">
      <c r="B68" s="162"/>
      <c r="C68" s="162"/>
      <c r="D68" s="162"/>
      <c r="E68" s="162"/>
    </row>
    <row r="69" spans="2:5" ht="11.25" customHeight="1">
      <c r="B69" s="162"/>
      <c r="C69" s="162"/>
      <c r="D69" s="162"/>
      <c r="E69" s="162"/>
    </row>
    <row r="70" spans="2:5" ht="11.25" customHeight="1">
      <c r="B70" s="162"/>
      <c r="C70" s="162"/>
      <c r="D70" s="162"/>
      <c r="E70" s="162"/>
    </row>
    <row r="71" spans="2:5" ht="11.25" customHeight="1">
      <c r="B71" s="162"/>
      <c r="C71" s="162"/>
      <c r="D71" s="162"/>
      <c r="E71" s="162"/>
    </row>
    <row r="72" spans="2:5" ht="11.25" customHeight="1">
      <c r="B72" s="162"/>
      <c r="C72" s="162"/>
      <c r="D72" s="162"/>
      <c r="E72" s="162"/>
    </row>
    <row r="73" spans="2:5" ht="11.25" customHeight="1">
      <c r="B73" s="162"/>
      <c r="C73" s="162"/>
      <c r="D73" s="162"/>
      <c r="E73" s="162"/>
    </row>
    <row r="74" spans="2:5" ht="11.25" customHeight="1">
      <c r="B74" s="162"/>
      <c r="C74" s="162"/>
      <c r="D74" s="162"/>
      <c r="E74" s="162"/>
    </row>
    <row r="75" spans="2:5" ht="11.25" customHeight="1">
      <c r="B75" s="162"/>
      <c r="C75" s="162"/>
      <c r="D75" s="162"/>
      <c r="E75" s="162"/>
    </row>
    <row r="76" spans="2:5" ht="11.25" customHeight="1">
      <c r="B76" s="162"/>
      <c r="C76" s="162"/>
      <c r="D76" s="162"/>
      <c r="E76" s="162"/>
    </row>
    <row r="77" spans="2:5" ht="11.25" customHeight="1">
      <c r="B77" s="162"/>
      <c r="C77" s="162"/>
      <c r="D77" s="162"/>
      <c r="E77" s="162"/>
    </row>
    <row r="78" spans="2:5" ht="11.25" customHeight="1">
      <c r="B78" s="162"/>
      <c r="C78" s="162"/>
      <c r="D78" s="162"/>
      <c r="E78" s="162"/>
    </row>
    <row r="79" spans="2:5" ht="11.25" customHeight="1">
      <c r="B79" s="162"/>
      <c r="C79" s="162"/>
      <c r="D79" s="162"/>
      <c r="E79" s="162"/>
    </row>
    <row r="80" spans="2:5" ht="11.25" customHeight="1">
      <c r="B80" s="162"/>
      <c r="C80" s="162"/>
      <c r="D80" s="162"/>
      <c r="E80" s="162"/>
    </row>
  </sheetData>
  <mergeCells count="34">
    <mergeCell ref="A59:B59"/>
    <mergeCell ref="X59:Y59"/>
    <mergeCell ref="A61:B61"/>
    <mergeCell ref="X61:Y61"/>
    <mergeCell ref="A1:M1"/>
    <mergeCell ref="X48:Y48"/>
    <mergeCell ref="X12:Y12"/>
    <mergeCell ref="X31:Y31"/>
    <mergeCell ref="X34:Y34"/>
    <mergeCell ref="X39:Y39"/>
    <mergeCell ref="X41:Y41"/>
    <mergeCell ref="X44:Y44"/>
    <mergeCell ref="A41:B41"/>
    <mergeCell ref="A44:B44"/>
    <mergeCell ref="X53:Y53"/>
    <mergeCell ref="X56:Y56"/>
    <mergeCell ref="A48:B48"/>
    <mergeCell ref="A53:B53"/>
    <mergeCell ref="A56:B56"/>
    <mergeCell ref="A12:B12"/>
    <mergeCell ref="A31:B31"/>
    <mergeCell ref="A34:B34"/>
    <mergeCell ref="A39:B39"/>
    <mergeCell ref="C4:E4"/>
    <mergeCell ref="L4:M4"/>
    <mergeCell ref="F4:K4"/>
    <mergeCell ref="J5:K5"/>
    <mergeCell ref="T4:U4"/>
    <mergeCell ref="V4:W4"/>
    <mergeCell ref="F5:G5"/>
    <mergeCell ref="H5:I5"/>
    <mergeCell ref="R4:S4"/>
    <mergeCell ref="P4:Q4"/>
    <mergeCell ref="N4:O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2006-02-16T05:17:27Z</cp:lastPrinted>
  <dcterms:created xsi:type="dcterms:W3CDTF">2003-10-02T07:37:54Z</dcterms:created>
  <dcterms:modified xsi:type="dcterms:W3CDTF">2007-02-21T04:57:44Z</dcterms:modified>
  <cp:category/>
  <cp:version/>
  <cp:contentType/>
  <cp:contentStatus/>
</cp:coreProperties>
</file>