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6332pj\Desktop\H29志津川データ修正(修正後共有へ)\HP資料\H29\"/>
    </mc:Choice>
  </mc:AlternateContent>
  <bookViews>
    <workbookView xWindow="0" yWindow="0" windowWidth="20490" windowHeight="7785" tabRatio="757" activeTab="12"/>
  </bookViews>
  <sheets>
    <sheet name="総括表" sheetId="13" r:id="rId1"/>
    <sheet name="１月" sheetId="1" r:id="rId2"/>
    <sheet name="２月" sheetId="2" r:id="rId3"/>
    <sheet name="３月" sheetId="3" r:id="rId4"/>
    <sheet name="４月" sheetId="4" r:id="rId5"/>
    <sheet name="５月" sheetId="5" r:id="rId6"/>
    <sheet name="６月" sheetId="6" r:id="rId7"/>
    <sheet name="７月" sheetId="7" r:id="rId8"/>
    <sheet name="８月" sheetId="8" r:id="rId9"/>
    <sheet name="９月" sheetId="9" r:id="rId10"/>
    <sheet name="１０月" sheetId="10" r:id="rId11"/>
    <sheet name="１１月" sheetId="11" r:id="rId12"/>
    <sheet name="１２月" sheetId="12" r:id="rId13"/>
  </sheets>
  <definedNames>
    <definedName name="_xlnm.Print_Area" localSheetId="0">総括表!$A$1:$R$143</definedName>
  </definedNames>
  <calcPr calcId="162913"/>
</workbook>
</file>

<file path=xl/calcChain.xml><?xml version="1.0" encoding="utf-8"?>
<calcChain xmlns="http://schemas.openxmlformats.org/spreadsheetml/2006/main">
  <c r="F39" i="12" l="1"/>
  <c r="Q39" i="12" s="1"/>
  <c r="J39" i="12"/>
  <c r="D137" i="9" l="1"/>
  <c r="E23" i="12" l="1"/>
  <c r="G88" i="11"/>
  <c r="P88" i="3" l="1"/>
  <c r="H76" i="3" l="1"/>
  <c r="H77" i="3"/>
  <c r="F96" i="2" l="1"/>
  <c r="D76" i="2" l="1"/>
  <c r="D77" i="2"/>
  <c r="M112" i="13" l="1"/>
  <c r="F136" i="2" l="1"/>
  <c r="F135" i="2"/>
  <c r="F134" i="2"/>
  <c r="F133" i="2"/>
  <c r="F132" i="2"/>
  <c r="F131" i="2"/>
  <c r="F130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3" i="2"/>
  <c r="F102" i="2"/>
  <c r="F101" i="2"/>
  <c r="F100" i="2"/>
  <c r="F99" i="2"/>
  <c r="F98" i="2"/>
  <c r="F97" i="2"/>
  <c r="F95" i="2"/>
  <c r="F94" i="2"/>
  <c r="F93" i="2"/>
  <c r="F92" i="2"/>
  <c r="F91" i="2"/>
  <c r="F90" i="2"/>
  <c r="F87" i="2"/>
  <c r="F86" i="2"/>
  <c r="F85" i="2"/>
  <c r="F84" i="2"/>
  <c r="F83" i="2"/>
  <c r="F82" i="2"/>
  <c r="F81" i="2"/>
  <c r="F80" i="2"/>
  <c r="F79" i="2"/>
  <c r="F78" i="2"/>
  <c r="F68" i="2"/>
  <c r="F67" i="2"/>
  <c r="F66" i="2"/>
  <c r="F65" i="2"/>
  <c r="F64" i="2"/>
  <c r="F63" i="2"/>
  <c r="F62" i="2"/>
  <c r="F61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6" i="2"/>
  <c r="F35" i="2"/>
  <c r="F34" i="2"/>
  <c r="F33" i="2"/>
  <c r="F32" i="2"/>
  <c r="F31" i="2"/>
  <c r="F28" i="2"/>
  <c r="F27" i="2"/>
  <c r="F26" i="2"/>
  <c r="F25" i="2"/>
  <c r="F22" i="2"/>
  <c r="F21" i="2"/>
  <c r="F20" i="2"/>
  <c r="F19" i="2"/>
  <c r="F18" i="2"/>
  <c r="F17" i="2"/>
  <c r="F16" i="2"/>
  <c r="F15" i="2"/>
  <c r="F14" i="2"/>
  <c r="F13" i="2"/>
  <c r="F12" i="2"/>
  <c r="F11" i="2"/>
  <c r="F8" i="2"/>
  <c r="F7" i="2"/>
  <c r="F6" i="2"/>
  <c r="F5" i="2"/>
  <c r="F136" i="3"/>
  <c r="F135" i="3"/>
  <c r="F134" i="3"/>
  <c r="F133" i="3"/>
  <c r="F132" i="3"/>
  <c r="F131" i="3"/>
  <c r="F130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7" i="3"/>
  <c r="F86" i="3"/>
  <c r="F85" i="3"/>
  <c r="F84" i="3"/>
  <c r="F83" i="3"/>
  <c r="F82" i="3"/>
  <c r="F81" i="3"/>
  <c r="F80" i="3"/>
  <c r="F79" i="3"/>
  <c r="F78" i="3"/>
  <c r="F68" i="3"/>
  <c r="F67" i="3"/>
  <c r="F66" i="3"/>
  <c r="F65" i="3"/>
  <c r="F64" i="3"/>
  <c r="F63" i="3"/>
  <c r="F62" i="3"/>
  <c r="F61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6" i="3"/>
  <c r="F35" i="3"/>
  <c r="F34" i="3"/>
  <c r="F33" i="3"/>
  <c r="F32" i="3"/>
  <c r="F31" i="3"/>
  <c r="F28" i="3"/>
  <c r="F27" i="3"/>
  <c r="F26" i="3"/>
  <c r="F25" i="3"/>
  <c r="F22" i="3"/>
  <c r="F21" i="3"/>
  <c r="F20" i="3"/>
  <c r="F19" i="3"/>
  <c r="F18" i="3"/>
  <c r="F17" i="3"/>
  <c r="F16" i="3"/>
  <c r="F15" i="3"/>
  <c r="F14" i="3"/>
  <c r="F13" i="3"/>
  <c r="F12" i="3"/>
  <c r="F11" i="3"/>
  <c r="F8" i="3"/>
  <c r="F7" i="3"/>
  <c r="F6" i="3"/>
  <c r="F5" i="3"/>
  <c r="F136" i="4"/>
  <c r="F135" i="4"/>
  <c r="F134" i="4"/>
  <c r="F133" i="4"/>
  <c r="F132" i="4"/>
  <c r="F131" i="4"/>
  <c r="F130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7" i="4"/>
  <c r="F86" i="4"/>
  <c r="F85" i="4"/>
  <c r="F84" i="4"/>
  <c r="F83" i="4"/>
  <c r="F82" i="4"/>
  <c r="F81" i="4"/>
  <c r="F80" i="4"/>
  <c r="F79" i="4"/>
  <c r="F78" i="4"/>
  <c r="F68" i="4"/>
  <c r="F67" i="4"/>
  <c r="F66" i="4"/>
  <c r="F65" i="4"/>
  <c r="F64" i="4"/>
  <c r="F63" i="4"/>
  <c r="F62" i="4"/>
  <c r="F61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6" i="4"/>
  <c r="F35" i="4"/>
  <c r="F34" i="4"/>
  <c r="F33" i="4"/>
  <c r="F32" i="4"/>
  <c r="F31" i="4"/>
  <c r="F28" i="4"/>
  <c r="F27" i="4"/>
  <c r="F26" i="4"/>
  <c r="F25" i="4"/>
  <c r="F22" i="4"/>
  <c r="F21" i="4"/>
  <c r="F20" i="4"/>
  <c r="F19" i="4"/>
  <c r="F18" i="4"/>
  <c r="F17" i="4"/>
  <c r="F16" i="4"/>
  <c r="F15" i="4"/>
  <c r="F14" i="4"/>
  <c r="F13" i="4"/>
  <c r="F12" i="4"/>
  <c r="F11" i="4"/>
  <c r="F8" i="4"/>
  <c r="F7" i="4"/>
  <c r="F6" i="4"/>
  <c r="F5" i="4"/>
  <c r="F136" i="5"/>
  <c r="F135" i="5"/>
  <c r="F134" i="5"/>
  <c r="F133" i="5"/>
  <c r="F132" i="5"/>
  <c r="F131" i="5"/>
  <c r="F130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7" i="5"/>
  <c r="F86" i="5"/>
  <c r="F85" i="5"/>
  <c r="F84" i="5"/>
  <c r="F83" i="5"/>
  <c r="F82" i="5"/>
  <c r="F81" i="5"/>
  <c r="F80" i="5"/>
  <c r="F79" i="5"/>
  <c r="F78" i="5"/>
  <c r="F68" i="5"/>
  <c r="F67" i="5"/>
  <c r="F66" i="5"/>
  <c r="F65" i="5"/>
  <c r="F64" i="5"/>
  <c r="F63" i="5"/>
  <c r="F62" i="5"/>
  <c r="F61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28" i="5"/>
  <c r="F27" i="5"/>
  <c r="F26" i="5"/>
  <c r="F25" i="5"/>
  <c r="F22" i="5"/>
  <c r="F21" i="5"/>
  <c r="F20" i="5"/>
  <c r="F19" i="5"/>
  <c r="F18" i="5"/>
  <c r="F17" i="5"/>
  <c r="F16" i="5"/>
  <c r="F15" i="5"/>
  <c r="F14" i="5"/>
  <c r="F13" i="5"/>
  <c r="F12" i="5"/>
  <c r="F11" i="5"/>
  <c r="F8" i="5"/>
  <c r="F7" i="5"/>
  <c r="F6" i="5"/>
  <c r="F5" i="5"/>
  <c r="F136" i="6"/>
  <c r="F135" i="6"/>
  <c r="F134" i="6"/>
  <c r="F133" i="6"/>
  <c r="F132" i="6"/>
  <c r="F131" i="6"/>
  <c r="F130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7" i="6"/>
  <c r="F86" i="6"/>
  <c r="F85" i="6"/>
  <c r="F84" i="6"/>
  <c r="F83" i="6"/>
  <c r="F82" i="6"/>
  <c r="F81" i="6"/>
  <c r="F80" i="6"/>
  <c r="F79" i="6"/>
  <c r="F78" i="6"/>
  <c r="F68" i="6"/>
  <c r="F67" i="6"/>
  <c r="F66" i="6"/>
  <c r="F65" i="6"/>
  <c r="F64" i="6"/>
  <c r="F63" i="6"/>
  <c r="F62" i="6"/>
  <c r="F61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6" i="6"/>
  <c r="F35" i="6"/>
  <c r="F34" i="6"/>
  <c r="F33" i="6"/>
  <c r="F32" i="6"/>
  <c r="F31" i="6"/>
  <c r="F28" i="6"/>
  <c r="F27" i="6"/>
  <c r="F26" i="6"/>
  <c r="F25" i="6"/>
  <c r="F22" i="6"/>
  <c r="F21" i="6"/>
  <c r="F20" i="6"/>
  <c r="F19" i="6"/>
  <c r="F18" i="6"/>
  <c r="F17" i="6"/>
  <c r="F16" i="6"/>
  <c r="F15" i="6"/>
  <c r="F14" i="6"/>
  <c r="F13" i="6"/>
  <c r="F12" i="6"/>
  <c r="F11" i="6"/>
  <c r="F8" i="6"/>
  <c r="F7" i="6"/>
  <c r="F6" i="6"/>
  <c r="F5" i="6"/>
  <c r="F136" i="7"/>
  <c r="F135" i="7"/>
  <c r="F134" i="7"/>
  <c r="F133" i="7"/>
  <c r="F132" i="7"/>
  <c r="F131" i="7"/>
  <c r="F130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7" i="7"/>
  <c r="F86" i="7"/>
  <c r="F85" i="7"/>
  <c r="F84" i="7"/>
  <c r="F83" i="7"/>
  <c r="F82" i="7"/>
  <c r="F81" i="7"/>
  <c r="F80" i="7"/>
  <c r="F79" i="7"/>
  <c r="F78" i="7"/>
  <c r="F68" i="7"/>
  <c r="F67" i="7"/>
  <c r="F66" i="7"/>
  <c r="F65" i="7"/>
  <c r="F64" i="7"/>
  <c r="F63" i="7"/>
  <c r="F62" i="7"/>
  <c r="F61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6" i="7"/>
  <c r="F35" i="7"/>
  <c r="F34" i="7"/>
  <c r="F33" i="7"/>
  <c r="F32" i="7"/>
  <c r="F31" i="7"/>
  <c r="F28" i="7"/>
  <c r="F27" i="7"/>
  <c r="F26" i="7"/>
  <c r="F25" i="7"/>
  <c r="F22" i="7"/>
  <c r="F21" i="7"/>
  <c r="F20" i="7"/>
  <c r="F19" i="7"/>
  <c r="F18" i="7"/>
  <c r="F17" i="7"/>
  <c r="F16" i="7"/>
  <c r="F15" i="7"/>
  <c r="F14" i="7"/>
  <c r="F13" i="7"/>
  <c r="F12" i="7"/>
  <c r="F11" i="7"/>
  <c r="F8" i="7"/>
  <c r="F7" i="7"/>
  <c r="F6" i="7"/>
  <c r="F5" i="7"/>
  <c r="F136" i="8"/>
  <c r="F135" i="8"/>
  <c r="F134" i="8"/>
  <c r="F133" i="8"/>
  <c r="F132" i="8"/>
  <c r="F131" i="8"/>
  <c r="F130" i="8"/>
  <c r="F137" i="8" s="1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7" i="8"/>
  <c r="F86" i="8"/>
  <c r="F85" i="8"/>
  <c r="F84" i="8"/>
  <c r="F83" i="8"/>
  <c r="F82" i="8"/>
  <c r="F81" i="8"/>
  <c r="F80" i="8"/>
  <c r="F79" i="8"/>
  <c r="F78" i="8"/>
  <c r="F68" i="8"/>
  <c r="F67" i="8"/>
  <c r="F66" i="8"/>
  <c r="F65" i="8"/>
  <c r="F64" i="8"/>
  <c r="F63" i="8"/>
  <c r="F62" i="8"/>
  <c r="F61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6" i="8"/>
  <c r="F35" i="8"/>
  <c r="F34" i="8"/>
  <c r="F33" i="8"/>
  <c r="F32" i="8"/>
  <c r="F31" i="8"/>
  <c r="F28" i="8"/>
  <c r="F27" i="8"/>
  <c r="F26" i="8"/>
  <c r="F25" i="8"/>
  <c r="F22" i="8"/>
  <c r="F21" i="8"/>
  <c r="F20" i="8"/>
  <c r="F19" i="8"/>
  <c r="F18" i="8"/>
  <c r="F17" i="8"/>
  <c r="F16" i="8"/>
  <c r="F15" i="8"/>
  <c r="F14" i="8"/>
  <c r="F13" i="8"/>
  <c r="F12" i="8"/>
  <c r="F11" i="8"/>
  <c r="F8" i="8"/>
  <c r="F7" i="8"/>
  <c r="F6" i="8"/>
  <c r="F5" i="8"/>
  <c r="F136" i="9"/>
  <c r="F135" i="9"/>
  <c r="F134" i="9"/>
  <c r="F133" i="9"/>
  <c r="F132" i="9"/>
  <c r="F131" i="9"/>
  <c r="F130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7" i="9"/>
  <c r="F86" i="9"/>
  <c r="F85" i="9"/>
  <c r="F84" i="9"/>
  <c r="F83" i="9"/>
  <c r="F82" i="9"/>
  <c r="F81" i="9"/>
  <c r="F80" i="9"/>
  <c r="F79" i="9"/>
  <c r="F78" i="9"/>
  <c r="F68" i="9"/>
  <c r="F67" i="9"/>
  <c r="F66" i="9"/>
  <c r="F65" i="9"/>
  <c r="F64" i="9"/>
  <c r="F63" i="9"/>
  <c r="F62" i="9"/>
  <c r="F61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6" i="9"/>
  <c r="F35" i="9"/>
  <c r="F34" i="9"/>
  <c r="F33" i="9"/>
  <c r="F32" i="9"/>
  <c r="F31" i="9"/>
  <c r="F28" i="9"/>
  <c r="F27" i="9"/>
  <c r="F26" i="9"/>
  <c r="F25" i="9"/>
  <c r="F22" i="9"/>
  <c r="F21" i="9"/>
  <c r="F20" i="9"/>
  <c r="F19" i="9"/>
  <c r="F18" i="9"/>
  <c r="F17" i="9"/>
  <c r="F16" i="9"/>
  <c r="F15" i="9"/>
  <c r="F14" i="9"/>
  <c r="F13" i="9"/>
  <c r="F12" i="9"/>
  <c r="F11" i="9"/>
  <c r="F8" i="9"/>
  <c r="F7" i="9"/>
  <c r="F6" i="9"/>
  <c r="F5" i="9"/>
  <c r="F136" i="10"/>
  <c r="F135" i="10"/>
  <c r="F134" i="10"/>
  <c r="F133" i="10"/>
  <c r="F132" i="10"/>
  <c r="F131" i="10"/>
  <c r="F130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7" i="10"/>
  <c r="F86" i="10"/>
  <c r="F85" i="10"/>
  <c r="F84" i="10"/>
  <c r="F83" i="10"/>
  <c r="F82" i="10"/>
  <c r="F81" i="10"/>
  <c r="F80" i="10"/>
  <c r="F79" i="10"/>
  <c r="F78" i="10"/>
  <c r="F68" i="10"/>
  <c r="F67" i="10"/>
  <c r="F66" i="10"/>
  <c r="F65" i="10"/>
  <c r="F64" i="10"/>
  <c r="F63" i="10"/>
  <c r="F62" i="10"/>
  <c r="F61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6" i="10"/>
  <c r="F35" i="10"/>
  <c r="F34" i="10"/>
  <c r="F33" i="10"/>
  <c r="F32" i="10"/>
  <c r="F31" i="10"/>
  <c r="F28" i="10"/>
  <c r="F27" i="10"/>
  <c r="F26" i="10"/>
  <c r="F25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8" i="10"/>
  <c r="F7" i="10"/>
  <c r="F6" i="10"/>
  <c r="F5" i="10"/>
  <c r="F136" i="11"/>
  <c r="F135" i="11"/>
  <c r="F134" i="11"/>
  <c r="F133" i="11"/>
  <c r="F132" i="11"/>
  <c r="F131" i="11"/>
  <c r="F130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7" i="11"/>
  <c r="F86" i="11"/>
  <c r="F85" i="11"/>
  <c r="F84" i="11"/>
  <c r="F83" i="11"/>
  <c r="F82" i="11"/>
  <c r="F81" i="11"/>
  <c r="F80" i="11"/>
  <c r="F79" i="11"/>
  <c r="F78" i="11"/>
  <c r="F68" i="11"/>
  <c r="F67" i="11"/>
  <c r="F66" i="11"/>
  <c r="F65" i="11"/>
  <c r="F64" i="11"/>
  <c r="F63" i="11"/>
  <c r="F62" i="11"/>
  <c r="F61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6" i="11"/>
  <c r="F35" i="11"/>
  <c r="F34" i="11"/>
  <c r="F33" i="11"/>
  <c r="F32" i="11"/>
  <c r="F31" i="11"/>
  <c r="F28" i="11"/>
  <c r="F27" i="11"/>
  <c r="F26" i="11"/>
  <c r="F25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8" i="11"/>
  <c r="F7" i="11"/>
  <c r="F6" i="11"/>
  <c r="F5" i="11"/>
  <c r="F136" i="12"/>
  <c r="F135" i="12"/>
  <c r="F134" i="12"/>
  <c r="F133" i="12"/>
  <c r="F132" i="12"/>
  <c r="F131" i="12"/>
  <c r="F130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7" i="12"/>
  <c r="F86" i="12"/>
  <c r="F85" i="12"/>
  <c r="F84" i="12"/>
  <c r="F83" i="12"/>
  <c r="F82" i="12"/>
  <c r="F81" i="12"/>
  <c r="F80" i="12"/>
  <c r="F79" i="12"/>
  <c r="F78" i="12"/>
  <c r="F68" i="12"/>
  <c r="F67" i="12"/>
  <c r="F66" i="12"/>
  <c r="F65" i="12"/>
  <c r="F64" i="12"/>
  <c r="F63" i="12"/>
  <c r="F62" i="12"/>
  <c r="F61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6" i="12"/>
  <c r="F35" i="12"/>
  <c r="F34" i="12"/>
  <c r="F33" i="12"/>
  <c r="F32" i="12"/>
  <c r="F31" i="12"/>
  <c r="F28" i="12"/>
  <c r="F27" i="12"/>
  <c r="F26" i="12"/>
  <c r="F25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8" i="12"/>
  <c r="F7" i="12"/>
  <c r="F6" i="12"/>
  <c r="F5" i="12"/>
  <c r="F136" i="1"/>
  <c r="F135" i="1"/>
  <c r="F134" i="1"/>
  <c r="F133" i="1"/>
  <c r="F132" i="1"/>
  <c r="F131" i="1"/>
  <c r="F130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7" i="1"/>
  <c r="F86" i="1"/>
  <c r="F85" i="1"/>
  <c r="F84" i="1"/>
  <c r="F83" i="1"/>
  <c r="F82" i="1"/>
  <c r="F81" i="1"/>
  <c r="F80" i="1"/>
  <c r="F79" i="1"/>
  <c r="F78" i="1"/>
  <c r="F68" i="1"/>
  <c r="F67" i="1"/>
  <c r="F66" i="1"/>
  <c r="F65" i="1"/>
  <c r="F64" i="1"/>
  <c r="F63" i="1"/>
  <c r="F62" i="1"/>
  <c r="F61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6" i="1"/>
  <c r="F35" i="1"/>
  <c r="F34" i="1"/>
  <c r="F33" i="1"/>
  <c r="F32" i="1"/>
  <c r="F31" i="1"/>
  <c r="F28" i="1"/>
  <c r="F27" i="1"/>
  <c r="F26" i="1"/>
  <c r="F25" i="1"/>
  <c r="F22" i="1"/>
  <c r="F21" i="1"/>
  <c r="F20" i="1"/>
  <c r="F19" i="1"/>
  <c r="F18" i="1"/>
  <c r="F17" i="1"/>
  <c r="F16" i="1"/>
  <c r="F15" i="1"/>
  <c r="F14" i="1"/>
  <c r="F13" i="1"/>
  <c r="F12" i="1"/>
  <c r="F11" i="1"/>
  <c r="F8" i="1"/>
  <c r="F7" i="1"/>
  <c r="F6" i="1"/>
  <c r="F5" i="1"/>
  <c r="G5" i="13"/>
  <c r="H5" i="13"/>
  <c r="I5" i="13"/>
  <c r="K5" i="13"/>
  <c r="L5" i="13"/>
  <c r="M5" i="13"/>
  <c r="N5" i="13"/>
  <c r="O5" i="13"/>
  <c r="P5" i="13"/>
  <c r="G6" i="13"/>
  <c r="H6" i="13"/>
  <c r="I6" i="13"/>
  <c r="K6" i="13"/>
  <c r="L6" i="13"/>
  <c r="M6" i="13"/>
  <c r="N6" i="13"/>
  <c r="O6" i="13"/>
  <c r="P6" i="13"/>
  <c r="G7" i="13"/>
  <c r="H7" i="13"/>
  <c r="I7" i="13"/>
  <c r="I9" i="13" s="1"/>
  <c r="K7" i="13"/>
  <c r="L7" i="13"/>
  <c r="M7" i="13"/>
  <c r="N7" i="13"/>
  <c r="N9" i="13" s="1"/>
  <c r="O7" i="13"/>
  <c r="P7" i="13"/>
  <c r="G8" i="13"/>
  <c r="H8" i="13"/>
  <c r="I8" i="13"/>
  <c r="K8" i="13"/>
  <c r="L8" i="13"/>
  <c r="M8" i="13"/>
  <c r="N8" i="13"/>
  <c r="O8" i="13"/>
  <c r="P8" i="13"/>
  <c r="P139" i="2"/>
  <c r="O139" i="2"/>
  <c r="N139" i="2"/>
  <c r="M139" i="2"/>
  <c r="L139" i="2"/>
  <c r="K139" i="2"/>
  <c r="I139" i="2"/>
  <c r="H139" i="2"/>
  <c r="G139" i="2"/>
  <c r="E139" i="2"/>
  <c r="P137" i="2"/>
  <c r="O137" i="2"/>
  <c r="N137" i="2"/>
  <c r="M137" i="2"/>
  <c r="L137" i="2"/>
  <c r="K137" i="2"/>
  <c r="I137" i="2"/>
  <c r="H137" i="2"/>
  <c r="G137" i="2"/>
  <c r="E137" i="2"/>
  <c r="P139" i="3"/>
  <c r="O139" i="3"/>
  <c r="N139" i="3"/>
  <c r="M139" i="3"/>
  <c r="L139" i="3"/>
  <c r="I139" i="3"/>
  <c r="P137" i="3"/>
  <c r="O137" i="3"/>
  <c r="N137" i="3"/>
  <c r="M137" i="3"/>
  <c r="L137" i="3"/>
  <c r="I137" i="3"/>
  <c r="P139" i="4"/>
  <c r="O139" i="4"/>
  <c r="N139" i="4"/>
  <c r="M139" i="4"/>
  <c r="L139" i="4"/>
  <c r="K139" i="4"/>
  <c r="I139" i="4"/>
  <c r="H139" i="4"/>
  <c r="G139" i="4"/>
  <c r="E139" i="4"/>
  <c r="D139" i="4"/>
  <c r="P137" i="4"/>
  <c r="O137" i="4"/>
  <c r="N137" i="4"/>
  <c r="M137" i="4"/>
  <c r="L137" i="4"/>
  <c r="K137" i="4"/>
  <c r="I137" i="4"/>
  <c r="H137" i="4"/>
  <c r="G137" i="4"/>
  <c r="E137" i="4"/>
  <c r="D137" i="4"/>
  <c r="P139" i="5"/>
  <c r="O139" i="5"/>
  <c r="N139" i="5"/>
  <c r="M139" i="5"/>
  <c r="L139" i="5"/>
  <c r="K139" i="5"/>
  <c r="I139" i="5"/>
  <c r="H139" i="5"/>
  <c r="G139" i="5"/>
  <c r="D139" i="5"/>
  <c r="P137" i="5"/>
  <c r="O137" i="5"/>
  <c r="N137" i="5"/>
  <c r="M137" i="5"/>
  <c r="L137" i="5"/>
  <c r="K137" i="5"/>
  <c r="I137" i="5"/>
  <c r="H137" i="5"/>
  <c r="G137" i="5"/>
  <c r="D137" i="5"/>
  <c r="P139" i="6"/>
  <c r="O139" i="6"/>
  <c r="N139" i="6"/>
  <c r="M139" i="6"/>
  <c r="L139" i="6"/>
  <c r="K139" i="6"/>
  <c r="I139" i="6"/>
  <c r="H139" i="6"/>
  <c r="G139" i="6"/>
  <c r="E139" i="6"/>
  <c r="D139" i="6"/>
  <c r="P137" i="6"/>
  <c r="O137" i="6"/>
  <c r="N137" i="6"/>
  <c r="M137" i="6"/>
  <c r="L137" i="6"/>
  <c r="K137" i="6"/>
  <c r="I137" i="6"/>
  <c r="H137" i="6"/>
  <c r="G137" i="6"/>
  <c r="E137" i="6"/>
  <c r="D137" i="6"/>
  <c r="P139" i="7"/>
  <c r="O139" i="7"/>
  <c r="N139" i="7"/>
  <c r="M139" i="7"/>
  <c r="L139" i="7"/>
  <c r="K139" i="7"/>
  <c r="I139" i="7"/>
  <c r="H139" i="7"/>
  <c r="G139" i="7"/>
  <c r="E139" i="7"/>
  <c r="D139" i="7"/>
  <c r="P137" i="7"/>
  <c r="O137" i="7"/>
  <c r="N137" i="7"/>
  <c r="M137" i="7"/>
  <c r="L137" i="7"/>
  <c r="K137" i="7"/>
  <c r="I137" i="7"/>
  <c r="H137" i="7"/>
  <c r="G137" i="7"/>
  <c r="E137" i="7"/>
  <c r="D137" i="7"/>
  <c r="P139" i="8"/>
  <c r="O139" i="8"/>
  <c r="N139" i="8"/>
  <c r="M139" i="8"/>
  <c r="L139" i="8"/>
  <c r="K139" i="8"/>
  <c r="I139" i="8"/>
  <c r="H139" i="8"/>
  <c r="G139" i="8"/>
  <c r="E139" i="8"/>
  <c r="D139" i="8"/>
  <c r="P137" i="8"/>
  <c r="O137" i="8"/>
  <c r="N137" i="8"/>
  <c r="M137" i="8"/>
  <c r="L137" i="8"/>
  <c r="K137" i="8"/>
  <c r="I137" i="8"/>
  <c r="H137" i="8"/>
  <c r="G137" i="8"/>
  <c r="E137" i="8"/>
  <c r="D137" i="8"/>
  <c r="P139" i="9"/>
  <c r="O139" i="9"/>
  <c r="N139" i="9"/>
  <c r="M139" i="9"/>
  <c r="L139" i="9"/>
  <c r="K139" i="9"/>
  <c r="I139" i="9"/>
  <c r="H139" i="9"/>
  <c r="G139" i="9"/>
  <c r="E139" i="9"/>
  <c r="D139" i="9"/>
  <c r="P137" i="9"/>
  <c r="O137" i="9"/>
  <c r="N137" i="9"/>
  <c r="M137" i="9"/>
  <c r="L137" i="9"/>
  <c r="K137" i="9"/>
  <c r="I137" i="9"/>
  <c r="H137" i="9"/>
  <c r="G137" i="9"/>
  <c r="E137" i="9"/>
  <c r="P139" i="10"/>
  <c r="O139" i="10"/>
  <c r="N139" i="10"/>
  <c r="M139" i="10"/>
  <c r="L139" i="10"/>
  <c r="K139" i="10"/>
  <c r="I139" i="10"/>
  <c r="H139" i="10"/>
  <c r="G139" i="10"/>
  <c r="E139" i="10"/>
  <c r="D139" i="10"/>
  <c r="P137" i="10"/>
  <c r="O137" i="10"/>
  <c r="N137" i="10"/>
  <c r="M137" i="10"/>
  <c r="L137" i="10"/>
  <c r="K137" i="10"/>
  <c r="I137" i="10"/>
  <c r="H137" i="10"/>
  <c r="G137" i="10"/>
  <c r="E137" i="10"/>
  <c r="D137" i="10"/>
  <c r="P139" i="11"/>
  <c r="O139" i="11"/>
  <c r="N139" i="11"/>
  <c r="M139" i="11"/>
  <c r="L139" i="11"/>
  <c r="K139" i="11"/>
  <c r="I139" i="11"/>
  <c r="H139" i="11"/>
  <c r="G139" i="11"/>
  <c r="E139" i="11"/>
  <c r="D139" i="11"/>
  <c r="P137" i="11"/>
  <c r="O137" i="11"/>
  <c r="N137" i="11"/>
  <c r="M137" i="11"/>
  <c r="L137" i="11"/>
  <c r="K137" i="11"/>
  <c r="I137" i="11"/>
  <c r="H137" i="11"/>
  <c r="G137" i="11"/>
  <c r="E137" i="11"/>
  <c r="D137" i="11"/>
  <c r="P139" i="12"/>
  <c r="O139" i="12"/>
  <c r="N139" i="12"/>
  <c r="M139" i="12"/>
  <c r="L139" i="12"/>
  <c r="K139" i="12"/>
  <c r="I139" i="12"/>
  <c r="H139" i="12"/>
  <c r="G139" i="12"/>
  <c r="E139" i="12"/>
  <c r="D139" i="12"/>
  <c r="P137" i="12"/>
  <c r="O137" i="12"/>
  <c r="N137" i="12"/>
  <c r="M137" i="12"/>
  <c r="L137" i="12"/>
  <c r="K137" i="12"/>
  <c r="I137" i="12"/>
  <c r="H137" i="12"/>
  <c r="G137" i="12"/>
  <c r="E137" i="12"/>
  <c r="D137" i="12"/>
  <c r="P139" i="1"/>
  <c r="N139" i="1"/>
  <c r="M139" i="1"/>
  <c r="L139" i="1"/>
  <c r="I139" i="1"/>
  <c r="P137" i="1"/>
  <c r="N137" i="1"/>
  <c r="M137" i="1"/>
  <c r="L137" i="1"/>
  <c r="I137" i="1"/>
  <c r="P129" i="2"/>
  <c r="O129" i="2"/>
  <c r="N129" i="2"/>
  <c r="M129" i="2"/>
  <c r="L129" i="2"/>
  <c r="K129" i="2"/>
  <c r="I129" i="2"/>
  <c r="H129" i="2"/>
  <c r="G129" i="2"/>
  <c r="E129" i="2"/>
  <c r="P128" i="2"/>
  <c r="O128" i="2"/>
  <c r="N128" i="2"/>
  <c r="M128" i="2"/>
  <c r="L128" i="2"/>
  <c r="K128" i="2"/>
  <c r="I128" i="2"/>
  <c r="H128" i="2"/>
  <c r="G128" i="2"/>
  <c r="E128" i="2"/>
  <c r="P129" i="3"/>
  <c r="O129" i="3"/>
  <c r="N129" i="3"/>
  <c r="M129" i="3"/>
  <c r="L129" i="3"/>
  <c r="I129" i="3"/>
  <c r="P128" i="3"/>
  <c r="O128" i="3"/>
  <c r="N128" i="3"/>
  <c r="M128" i="3"/>
  <c r="L128" i="3"/>
  <c r="I128" i="3"/>
  <c r="P129" i="4"/>
  <c r="O129" i="4"/>
  <c r="N129" i="4"/>
  <c r="M129" i="4"/>
  <c r="L129" i="4"/>
  <c r="I129" i="4"/>
  <c r="P128" i="4"/>
  <c r="O128" i="4"/>
  <c r="N128" i="4"/>
  <c r="M128" i="4"/>
  <c r="L128" i="4"/>
  <c r="I128" i="4"/>
  <c r="P129" i="5"/>
  <c r="O129" i="5"/>
  <c r="N129" i="5"/>
  <c r="M129" i="5"/>
  <c r="L129" i="5"/>
  <c r="I129" i="5"/>
  <c r="P128" i="5"/>
  <c r="O128" i="5"/>
  <c r="N128" i="5"/>
  <c r="M128" i="5"/>
  <c r="L128" i="5"/>
  <c r="I128" i="5"/>
  <c r="P129" i="6"/>
  <c r="O129" i="6"/>
  <c r="N129" i="6"/>
  <c r="M129" i="6"/>
  <c r="L129" i="6"/>
  <c r="I129" i="6"/>
  <c r="P128" i="6"/>
  <c r="O128" i="6"/>
  <c r="N128" i="6"/>
  <c r="M128" i="6"/>
  <c r="L128" i="6"/>
  <c r="I128" i="6"/>
  <c r="P129" i="7"/>
  <c r="O129" i="7"/>
  <c r="N129" i="7"/>
  <c r="M129" i="7"/>
  <c r="L129" i="7"/>
  <c r="I129" i="7"/>
  <c r="P128" i="7"/>
  <c r="O128" i="7"/>
  <c r="N128" i="7"/>
  <c r="M128" i="7"/>
  <c r="L128" i="7"/>
  <c r="I128" i="7"/>
  <c r="P129" i="8"/>
  <c r="O129" i="8"/>
  <c r="N129" i="8"/>
  <c r="M129" i="8"/>
  <c r="L129" i="8"/>
  <c r="I129" i="8"/>
  <c r="P128" i="8"/>
  <c r="O128" i="8"/>
  <c r="N128" i="8"/>
  <c r="M128" i="8"/>
  <c r="L128" i="8"/>
  <c r="I128" i="8"/>
  <c r="P129" i="9"/>
  <c r="O129" i="9"/>
  <c r="N129" i="9"/>
  <c r="M129" i="9"/>
  <c r="L129" i="9"/>
  <c r="K129" i="9"/>
  <c r="I129" i="9"/>
  <c r="H129" i="9"/>
  <c r="G129" i="9"/>
  <c r="E129" i="9"/>
  <c r="D129" i="9"/>
  <c r="P128" i="9"/>
  <c r="O128" i="9"/>
  <c r="N128" i="9"/>
  <c r="M128" i="9"/>
  <c r="L128" i="9"/>
  <c r="K128" i="9"/>
  <c r="I128" i="9"/>
  <c r="H128" i="9"/>
  <c r="G128" i="9"/>
  <c r="E128" i="9"/>
  <c r="D128" i="9"/>
  <c r="P129" i="10"/>
  <c r="O129" i="10"/>
  <c r="N129" i="10"/>
  <c r="M129" i="10"/>
  <c r="L129" i="10"/>
  <c r="K129" i="10"/>
  <c r="I129" i="10"/>
  <c r="H129" i="10"/>
  <c r="G129" i="10"/>
  <c r="E129" i="10"/>
  <c r="D129" i="10"/>
  <c r="P128" i="10"/>
  <c r="O128" i="10"/>
  <c r="N128" i="10"/>
  <c r="M128" i="10"/>
  <c r="L128" i="10"/>
  <c r="K128" i="10"/>
  <c r="I128" i="10"/>
  <c r="H128" i="10"/>
  <c r="G128" i="10"/>
  <c r="E128" i="10"/>
  <c r="D128" i="10"/>
  <c r="P129" i="11"/>
  <c r="O129" i="11"/>
  <c r="N129" i="11"/>
  <c r="M129" i="11"/>
  <c r="L129" i="11"/>
  <c r="K129" i="11"/>
  <c r="I129" i="11"/>
  <c r="H129" i="11"/>
  <c r="G129" i="11"/>
  <c r="E129" i="11"/>
  <c r="D129" i="11"/>
  <c r="P128" i="11"/>
  <c r="O128" i="11"/>
  <c r="N128" i="11"/>
  <c r="M128" i="11"/>
  <c r="L128" i="11"/>
  <c r="K128" i="11"/>
  <c r="I128" i="11"/>
  <c r="H128" i="11"/>
  <c r="G128" i="11"/>
  <c r="E128" i="11"/>
  <c r="D128" i="11"/>
  <c r="P129" i="12"/>
  <c r="O129" i="12"/>
  <c r="N129" i="12"/>
  <c r="M129" i="12"/>
  <c r="L129" i="12"/>
  <c r="K129" i="12"/>
  <c r="I129" i="12"/>
  <c r="H129" i="12"/>
  <c r="G129" i="12"/>
  <c r="E129" i="12"/>
  <c r="D129" i="12"/>
  <c r="P128" i="12"/>
  <c r="O128" i="12"/>
  <c r="N128" i="12"/>
  <c r="M128" i="12"/>
  <c r="L128" i="12"/>
  <c r="K128" i="12"/>
  <c r="I128" i="12"/>
  <c r="H128" i="12"/>
  <c r="G128" i="12"/>
  <c r="E128" i="12"/>
  <c r="D128" i="12"/>
  <c r="P129" i="1"/>
  <c r="N129" i="1"/>
  <c r="M129" i="1"/>
  <c r="L129" i="1"/>
  <c r="I129" i="1"/>
  <c r="P128" i="1"/>
  <c r="N128" i="1"/>
  <c r="M128" i="1"/>
  <c r="L128" i="1"/>
  <c r="I128" i="1"/>
  <c r="P89" i="2"/>
  <c r="O89" i="2"/>
  <c r="N89" i="2"/>
  <c r="M89" i="2"/>
  <c r="L89" i="2"/>
  <c r="K89" i="2"/>
  <c r="I89" i="2"/>
  <c r="H89" i="2"/>
  <c r="G89" i="2"/>
  <c r="E89" i="2"/>
  <c r="P88" i="2"/>
  <c r="O88" i="2"/>
  <c r="N88" i="2"/>
  <c r="M88" i="2"/>
  <c r="L88" i="2"/>
  <c r="K88" i="2"/>
  <c r="I88" i="2"/>
  <c r="H88" i="2"/>
  <c r="G88" i="2"/>
  <c r="E88" i="2"/>
  <c r="P89" i="3"/>
  <c r="O89" i="3"/>
  <c r="N89" i="3"/>
  <c r="M89" i="3"/>
  <c r="L89" i="3"/>
  <c r="I89" i="3"/>
  <c r="O88" i="3"/>
  <c r="N88" i="3"/>
  <c r="M88" i="3"/>
  <c r="L88" i="3"/>
  <c r="I88" i="3"/>
  <c r="P89" i="4"/>
  <c r="O89" i="4"/>
  <c r="N89" i="4"/>
  <c r="M89" i="4"/>
  <c r="L89" i="4"/>
  <c r="I89" i="4"/>
  <c r="P88" i="4"/>
  <c r="O88" i="4"/>
  <c r="N88" i="4"/>
  <c r="M88" i="4"/>
  <c r="L88" i="4"/>
  <c r="I88" i="4"/>
  <c r="P89" i="5"/>
  <c r="O89" i="5"/>
  <c r="N89" i="5"/>
  <c r="M89" i="5"/>
  <c r="L89" i="5"/>
  <c r="I89" i="5"/>
  <c r="P88" i="5"/>
  <c r="O88" i="5"/>
  <c r="N88" i="5"/>
  <c r="M88" i="5"/>
  <c r="L88" i="5"/>
  <c r="I88" i="5"/>
  <c r="P89" i="6"/>
  <c r="O89" i="6"/>
  <c r="N89" i="6"/>
  <c r="M89" i="6"/>
  <c r="L89" i="6"/>
  <c r="I89" i="6"/>
  <c r="P88" i="6"/>
  <c r="O88" i="6"/>
  <c r="N88" i="6"/>
  <c r="M88" i="6"/>
  <c r="L88" i="6"/>
  <c r="I88" i="6"/>
  <c r="P89" i="7"/>
  <c r="O89" i="7"/>
  <c r="N89" i="7"/>
  <c r="M89" i="7"/>
  <c r="L89" i="7"/>
  <c r="I89" i="7"/>
  <c r="P88" i="7"/>
  <c r="O88" i="7"/>
  <c r="N88" i="7"/>
  <c r="M88" i="7"/>
  <c r="L88" i="7"/>
  <c r="I88" i="7"/>
  <c r="P89" i="8"/>
  <c r="O89" i="8"/>
  <c r="N89" i="8"/>
  <c r="M89" i="8"/>
  <c r="L89" i="8"/>
  <c r="I89" i="8"/>
  <c r="P88" i="8"/>
  <c r="O88" i="8"/>
  <c r="N88" i="8"/>
  <c r="M88" i="8"/>
  <c r="L88" i="8"/>
  <c r="I88" i="8"/>
  <c r="P89" i="9"/>
  <c r="O89" i="9"/>
  <c r="N89" i="9"/>
  <c r="M89" i="9"/>
  <c r="L89" i="9"/>
  <c r="K89" i="9"/>
  <c r="I89" i="9"/>
  <c r="H89" i="9"/>
  <c r="G89" i="9"/>
  <c r="E89" i="9"/>
  <c r="D89" i="9"/>
  <c r="P88" i="9"/>
  <c r="O88" i="9"/>
  <c r="N88" i="9"/>
  <c r="M88" i="9"/>
  <c r="L88" i="9"/>
  <c r="K88" i="9"/>
  <c r="I88" i="9"/>
  <c r="H88" i="9"/>
  <c r="G88" i="9"/>
  <c r="E88" i="9"/>
  <c r="D88" i="9"/>
  <c r="P89" i="10"/>
  <c r="O89" i="10"/>
  <c r="N89" i="10"/>
  <c r="M89" i="10"/>
  <c r="L89" i="10"/>
  <c r="K89" i="10"/>
  <c r="I89" i="10"/>
  <c r="H89" i="10"/>
  <c r="G89" i="10"/>
  <c r="E89" i="10"/>
  <c r="D89" i="10"/>
  <c r="P88" i="10"/>
  <c r="O88" i="10"/>
  <c r="N88" i="10"/>
  <c r="M88" i="10"/>
  <c r="L88" i="10"/>
  <c r="K88" i="10"/>
  <c r="I88" i="10"/>
  <c r="H88" i="10"/>
  <c r="G88" i="10"/>
  <c r="E88" i="10"/>
  <c r="D88" i="10"/>
  <c r="P89" i="11"/>
  <c r="O89" i="11"/>
  <c r="N89" i="11"/>
  <c r="M89" i="11"/>
  <c r="L89" i="11"/>
  <c r="K89" i="11"/>
  <c r="I89" i="11"/>
  <c r="H89" i="11"/>
  <c r="G89" i="11"/>
  <c r="E89" i="11"/>
  <c r="D89" i="11"/>
  <c r="P88" i="11"/>
  <c r="O88" i="11"/>
  <c r="N88" i="11"/>
  <c r="M88" i="11"/>
  <c r="L88" i="11"/>
  <c r="K88" i="11"/>
  <c r="I88" i="11"/>
  <c r="H88" i="11"/>
  <c r="E88" i="11"/>
  <c r="D88" i="11"/>
  <c r="P89" i="12"/>
  <c r="O89" i="12"/>
  <c r="N89" i="12"/>
  <c r="M89" i="12"/>
  <c r="L89" i="12"/>
  <c r="K89" i="12"/>
  <c r="I89" i="12"/>
  <c r="H89" i="12"/>
  <c r="G89" i="12"/>
  <c r="E89" i="12"/>
  <c r="D89" i="12"/>
  <c r="P88" i="12"/>
  <c r="O88" i="12"/>
  <c r="N88" i="12"/>
  <c r="M88" i="12"/>
  <c r="L88" i="12"/>
  <c r="K88" i="12"/>
  <c r="I88" i="12"/>
  <c r="H88" i="12"/>
  <c r="G88" i="12"/>
  <c r="E88" i="12"/>
  <c r="D88" i="12"/>
  <c r="P89" i="1"/>
  <c r="N89" i="1"/>
  <c r="M89" i="1"/>
  <c r="L89" i="1"/>
  <c r="I89" i="1"/>
  <c r="P88" i="1"/>
  <c r="N88" i="1"/>
  <c r="M88" i="1"/>
  <c r="L88" i="1"/>
  <c r="I88" i="1"/>
  <c r="P77" i="2"/>
  <c r="O77" i="2"/>
  <c r="N77" i="2"/>
  <c r="M77" i="2"/>
  <c r="L77" i="2"/>
  <c r="K77" i="2"/>
  <c r="I77" i="2"/>
  <c r="H77" i="2"/>
  <c r="G77" i="2"/>
  <c r="E77" i="2"/>
  <c r="P76" i="2"/>
  <c r="O76" i="2"/>
  <c r="N76" i="2"/>
  <c r="M76" i="2"/>
  <c r="L76" i="2"/>
  <c r="K76" i="2"/>
  <c r="I76" i="2"/>
  <c r="H76" i="2"/>
  <c r="G76" i="2"/>
  <c r="E76" i="2"/>
  <c r="P77" i="3"/>
  <c r="O77" i="3"/>
  <c r="N77" i="3"/>
  <c r="M77" i="3"/>
  <c r="L77" i="3"/>
  <c r="K77" i="3"/>
  <c r="I77" i="3"/>
  <c r="G77" i="3"/>
  <c r="E77" i="3"/>
  <c r="D77" i="3"/>
  <c r="P76" i="3"/>
  <c r="O76" i="3"/>
  <c r="N76" i="3"/>
  <c r="M76" i="3"/>
  <c r="L76" i="3"/>
  <c r="K76" i="3"/>
  <c r="I76" i="3"/>
  <c r="G76" i="3"/>
  <c r="E76" i="3"/>
  <c r="D76" i="3"/>
  <c r="P77" i="4"/>
  <c r="O77" i="4"/>
  <c r="N77" i="4"/>
  <c r="M77" i="4"/>
  <c r="L77" i="4"/>
  <c r="K77" i="4"/>
  <c r="I77" i="4"/>
  <c r="H77" i="4"/>
  <c r="G77" i="4"/>
  <c r="E77" i="4"/>
  <c r="D77" i="4"/>
  <c r="P76" i="4"/>
  <c r="O76" i="4"/>
  <c r="N76" i="4"/>
  <c r="M76" i="4"/>
  <c r="L76" i="4"/>
  <c r="K76" i="4"/>
  <c r="I76" i="4"/>
  <c r="H76" i="4"/>
  <c r="G76" i="4"/>
  <c r="E76" i="4"/>
  <c r="D76" i="4"/>
  <c r="P77" i="5"/>
  <c r="O77" i="5"/>
  <c r="N77" i="5"/>
  <c r="M77" i="5"/>
  <c r="L77" i="5"/>
  <c r="K77" i="5"/>
  <c r="I77" i="5"/>
  <c r="H77" i="5"/>
  <c r="G77" i="5"/>
  <c r="E77" i="5"/>
  <c r="D77" i="5"/>
  <c r="P76" i="5"/>
  <c r="O76" i="5"/>
  <c r="N76" i="5"/>
  <c r="M76" i="5"/>
  <c r="L76" i="5"/>
  <c r="K76" i="5"/>
  <c r="I76" i="5"/>
  <c r="H76" i="5"/>
  <c r="G76" i="5"/>
  <c r="E76" i="5"/>
  <c r="D76" i="5"/>
  <c r="P77" i="6"/>
  <c r="O77" i="6"/>
  <c r="N77" i="6"/>
  <c r="M77" i="6"/>
  <c r="L77" i="6"/>
  <c r="K77" i="6"/>
  <c r="I77" i="6"/>
  <c r="H77" i="6"/>
  <c r="G77" i="6"/>
  <c r="E77" i="6"/>
  <c r="D77" i="6"/>
  <c r="P76" i="6"/>
  <c r="O76" i="6"/>
  <c r="N76" i="6"/>
  <c r="M76" i="6"/>
  <c r="L76" i="6"/>
  <c r="K76" i="6"/>
  <c r="I76" i="6"/>
  <c r="H76" i="6"/>
  <c r="G76" i="6"/>
  <c r="E76" i="6"/>
  <c r="D76" i="6"/>
  <c r="P77" i="7"/>
  <c r="O77" i="7"/>
  <c r="N77" i="7"/>
  <c r="M77" i="7"/>
  <c r="L77" i="7"/>
  <c r="K77" i="7"/>
  <c r="I77" i="7"/>
  <c r="H77" i="7"/>
  <c r="G77" i="7"/>
  <c r="E77" i="7"/>
  <c r="D77" i="7"/>
  <c r="P76" i="7"/>
  <c r="O76" i="7"/>
  <c r="N76" i="7"/>
  <c r="M76" i="7"/>
  <c r="L76" i="7"/>
  <c r="K76" i="7"/>
  <c r="I76" i="7"/>
  <c r="H76" i="7"/>
  <c r="G76" i="7"/>
  <c r="E76" i="7"/>
  <c r="D76" i="7"/>
  <c r="P77" i="8"/>
  <c r="O77" i="8"/>
  <c r="N77" i="8"/>
  <c r="M77" i="8"/>
  <c r="L77" i="8"/>
  <c r="K77" i="8"/>
  <c r="I77" i="8"/>
  <c r="H77" i="8"/>
  <c r="G77" i="8"/>
  <c r="E77" i="8"/>
  <c r="D77" i="8"/>
  <c r="P76" i="8"/>
  <c r="O76" i="8"/>
  <c r="N76" i="8"/>
  <c r="M76" i="8"/>
  <c r="L76" i="8"/>
  <c r="K76" i="8"/>
  <c r="I76" i="8"/>
  <c r="H76" i="8"/>
  <c r="G76" i="8"/>
  <c r="E76" i="8"/>
  <c r="D76" i="8"/>
  <c r="P77" i="9"/>
  <c r="O77" i="9"/>
  <c r="N77" i="9"/>
  <c r="M77" i="9"/>
  <c r="L77" i="9"/>
  <c r="K77" i="9"/>
  <c r="I77" i="9"/>
  <c r="H77" i="9"/>
  <c r="G77" i="9"/>
  <c r="E77" i="9"/>
  <c r="D77" i="9"/>
  <c r="P76" i="9"/>
  <c r="O76" i="9"/>
  <c r="N76" i="9"/>
  <c r="M76" i="9"/>
  <c r="L76" i="9"/>
  <c r="K76" i="9"/>
  <c r="I76" i="9"/>
  <c r="H76" i="9"/>
  <c r="G76" i="9"/>
  <c r="E76" i="9"/>
  <c r="D76" i="9"/>
  <c r="P77" i="10"/>
  <c r="O77" i="10"/>
  <c r="N77" i="10"/>
  <c r="M77" i="10"/>
  <c r="L77" i="10"/>
  <c r="K77" i="10"/>
  <c r="I77" i="10"/>
  <c r="H77" i="10"/>
  <c r="G77" i="10"/>
  <c r="E77" i="10"/>
  <c r="D77" i="10"/>
  <c r="P76" i="10"/>
  <c r="O76" i="10"/>
  <c r="N76" i="10"/>
  <c r="M76" i="10"/>
  <c r="L76" i="10"/>
  <c r="K76" i="10"/>
  <c r="I76" i="10"/>
  <c r="H76" i="10"/>
  <c r="G76" i="10"/>
  <c r="E76" i="10"/>
  <c r="D76" i="10"/>
  <c r="P77" i="11"/>
  <c r="O77" i="11"/>
  <c r="N77" i="11"/>
  <c r="M77" i="11"/>
  <c r="L77" i="11"/>
  <c r="K77" i="11"/>
  <c r="I77" i="11"/>
  <c r="H77" i="11"/>
  <c r="G77" i="11"/>
  <c r="E77" i="11"/>
  <c r="D77" i="11"/>
  <c r="P76" i="11"/>
  <c r="O76" i="11"/>
  <c r="N76" i="11"/>
  <c r="M76" i="11"/>
  <c r="L76" i="11"/>
  <c r="K76" i="11"/>
  <c r="I76" i="11"/>
  <c r="H76" i="11"/>
  <c r="G76" i="11"/>
  <c r="E76" i="11"/>
  <c r="D76" i="11"/>
  <c r="P77" i="12"/>
  <c r="O77" i="12"/>
  <c r="N77" i="12"/>
  <c r="M77" i="12"/>
  <c r="L77" i="12"/>
  <c r="K77" i="12"/>
  <c r="I77" i="12"/>
  <c r="H77" i="12"/>
  <c r="G77" i="12"/>
  <c r="E77" i="12"/>
  <c r="D77" i="12"/>
  <c r="P76" i="12"/>
  <c r="O76" i="12"/>
  <c r="N76" i="12"/>
  <c r="M76" i="12"/>
  <c r="L76" i="12"/>
  <c r="K76" i="12"/>
  <c r="I76" i="12"/>
  <c r="H76" i="12"/>
  <c r="G76" i="12"/>
  <c r="E76" i="12"/>
  <c r="D76" i="12"/>
  <c r="P77" i="1"/>
  <c r="N77" i="1"/>
  <c r="M77" i="1"/>
  <c r="L77" i="1"/>
  <c r="I77" i="1"/>
  <c r="P76" i="1"/>
  <c r="N76" i="1"/>
  <c r="M76" i="1"/>
  <c r="L76" i="1"/>
  <c r="I76" i="1"/>
  <c r="P60" i="2"/>
  <c r="O60" i="2"/>
  <c r="N60" i="2"/>
  <c r="M60" i="2"/>
  <c r="L60" i="2"/>
  <c r="K60" i="2"/>
  <c r="I60" i="2"/>
  <c r="H60" i="2"/>
  <c r="G60" i="2"/>
  <c r="E60" i="2"/>
  <c r="P59" i="2"/>
  <c r="O59" i="2"/>
  <c r="N59" i="2"/>
  <c r="M59" i="2"/>
  <c r="L59" i="2"/>
  <c r="K59" i="2"/>
  <c r="I59" i="2"/>
  <c r="H59" i="2"/>
  <c r="G59" i="2"/>
  <c r="E59" i="2"/>
  <c r="P60" i="3"/>
  <c r="O60" i="3"/>
  <c r="N60" i="3"/>
  <c r="M60" i="3"/>
  <c r="L60" i="3"/>
  <c r="I60" i="3"/>
  <c r="P59" i="3"/>
  <c r="O59" i="3"/>
  <c r="N59" i="3"/>
  <c r="M59" i="3"/>
  <c r="L59" i="3"/>
  <c r="I59" i="3"/>
  <c r="P60" i="4"/>
  <c r="O60" i="4"/>
  <c r="N60" i="4"/>
  <c r="M60" i="4"/>
  <c r="L60" i="4"/>
  <c r="I60" i="4"/>
  <c r="P59" i="4"/>
  <c r="O59" i="4"/>
  <c r="N59" i="4"/>
  <c r="M59" i="4"/>
  <c r="L59" i="4"/>
  <c r="I59" i="4"/>
  <c r="P60" i="5"/>
  <c r="O60" i="5"/>
  <c r="N60" i="5"/>
  <c r="M60" i="5"/>
  <c r="L60" i="5"/>
  <c r="I60" i="5"/>
  <c r="P59" i="5"/>
  <c r="O59" i="5"/>
  <c r="N59" i="5"/>
  <c r="M59" i="5"/>
  <c r="L59" i="5"/>
  <c r="I59" i="5"/>
  <c r="P60" i="6"/>
  <c r="O60" i="6"/>
  <c r="N60" i="6"/>
  <c r="M60" i="6"/>
  <c r="L60" i="6"/>
  <c r="I60" i="6"/>
  <c r="P59" i="6"/>
  <c r="O59" i="6"/>
  <c r="N59" i="6"/>
  <c r="M59" i="6"/>
  <c r="L59" i="6"/>
  <c r="I59" i="6"/>
  <c r="P60" i="7"/>
  <c r="O60" i="7"/>
  <c r="N60" i="7"/>
  <c r="M60" i="7"/>
  <c r="L60" i="7"/>
  <c r="I60" i="7"/>
  <c r="P59" i="7"/>
  <c r="O59" i="7"/>
  <c r="N59" i="7"/>
  <c r="M59" i="7"/>
  <c r="L59" i="7"/>
  <c r="I59" i="7"/>
  <c r="P60" i="8"/>
  <c r="O60" i="8"/>
  <c r="N60" i="8"/>
  <c r="M60" i="8"/>
  <c r="L60" i="8"/>
  <c r="I60" i="8"/>
  <c r="P59" i="8"/>
  <c r="O59" i="8"/>
  <c r="N59" i="8"/>
  <c r="M59" i="8"/>
  <c r="L59" i="8"/>
  <c r="I59" i="8"/>
  <c r="P60" i="9"/>
  <c r="O60" i="9"/>
  <c r="N60" i="9"/>
  <c r="M60" i="9"/>
  <c r="L60" i="9"/>
  <c r="K60" i="9"/>
  <c r="I60" i="9"/>
  <c r="H60" i="9"/>
  <c r="G60" i="9"/>
  <c r="E60" i="9"/>
  <c r="D60" i="9"/>
  <c r="P59" i="9"/>
  <c r="O59" i="9"/>
  <c r="N59" i="9"/>
  <c r="M59" i="9"/>
  <c r="L59" i="9"/>
  <c r="K59" i="9"/>
  <c r="I59" i="9"/>
  <c r="H59" i="9"/>
  <c r="G59" i="9"/>
  <c r="E59" i="9"/>
  <c r="D59" i="9"/>
  <c r="P60" i="10"/>
  <c r="O60" i="10"/>
  <c r="N60" i="10"/>
  <c r="M60" i="10"/>
  <c r="L60" i="10"/>
  <c r="K60" i="10"/>
  <c r="I60" i="10"/>
  <c r="H60" i="10"/>
  <c r="G60" i="10"/>
  <c r="E60" i="10"/>
  <c r="D60" i="10"/>
  <c r="P59" i="10"/>
  <c r="O59" i="10"/>
  <c r="N59" i="10"/>
  <c r="M59" i="10"/>
  <c r="L59" i="10"/>
  <c r="K59" i="10"/>
  <c r="I59" i="10"/>
  <c r="H59" i="10"/>
  <c r="G59" i="10"/>
  <c r="E59" i="10"/>
  <c r="D59" i="10"/>
  <c r="P60" i="11"/>
  <c r="O60" i="11"/>
  <c r="N60" i="11"/>
  <c r="M60" i="11"/>
  <c r="L60" i="11"/>
  <c r="K60" i="11"/>
  <c r="I60" i="11"/>
  <c r="H60" i="11"/>
  <c r="G60" i="11"/>
  <c r="E60" i="11"/>
  <c r="D60" i="11"/>
  <c r="P59" i="11"/>
  <c r="O59" i="11"/>
  <c r="N59" i="11"/>
  <c r="M59" i="11"/>
  <c r="L59" i="11"/>
  <c r="K59" i="11"/>
  <c r="I59" i="11"/>
  <c r="H59" i="11"/>
  <c r="G59" i="11"/>
  <c r="E59" i="11"/>
  <c r="D59" i="11"/>
  <c r="P60" i="12"/>
  <c r="O60" i="12"/>
  <c r="N60" i="12"/>
  <c r="M60" i="12"/>
  <c r="L60" i="12"/>
  <c r="K60" i="12"/>
  <c r="I60" i="12"/>
  <c r="H60" i="12"/>
  <c r="G60" i="12"/>
  <c r="E60" i="12"/>
  <c r="D60" i="12"/>
  <c r="P59" i="12"/>
  <c r="O59" i="12"/>
  <c r="N59" i="12"/>
  <c r="M59" i="12"/>
  <c r="L59" i="12"/>
  <c r="K59" i="12"/>
  <c r="I59" i="12"/>
  <c r="H59" i="12"/>
  <c r="G59" i="12"/>
  <c r="E59" i="12"/>
  <c r="D59" i="12"/>
  <c r="P60" i="1"/>
  <c r="N60" i="1"/>
  <c r="M60" i="1"/>
  <c r="L60" i="1"/>
  <c r="I60" i="1"/>
  <c r="P59" i="1"/>
  <c r="N59" i="1"/>
  <c r="M59" i="1"/>
  <c r="L59" i="1"/>
  <c r="I59" i="1"/>
  <c r="P38" i="2"/>
  <c r="O38" i="2"/>
  <c r="N38" i="2"/>
  <c r="M38" i="2"/>
  <c r="L38" i="2"/>
  <c r="K38" i="2"/>
  <c r="I38" i="2"/>
  <c r="H38" i="2"/>
  <c r="G38" i="2"/>
  <c r="E38" i="2"/>
  <c r="P37" i="2"/>
  <c r="O37" i="2"/>
  <c r="N37" i="2"/>
  <c r="M37" i="2"/>
  <c r="L37" i="2"/>
  <c r="K37" i="2"/>
  <c r="I37" i="2"/>
  <c r="H37" i="2"/>
  <c r="G37" i="2"/>
  <c r="E37" i="2"/>
  <c r="P38" i="3"/>
  <c r="O38" i="3"/>
  <c r="N38" i="3"/>
  <c r="M38" i="3"/>
  <c r="L38" i="3"/>
  <c r="I38" i="3"/>
  <c r="P37" i="3"/>
  <c r="O37" i="3"/>
  <c r="N37" i="3"/>
  <c r="M37" i="3"/>
  <c r="L37" i="3"/>
  <c r="I37" i="3"/>
  <c r="P38" i="4"/>
  <c r="O38" i="4"/>
  <c r="N38" i="4"/>
  <c r="M38" i="4"/>
  <c r="L38" i="4"/>
  <c r="I38" i="4"/>
  <c r="P37" i="4"/>
  <c r="O37" i="4"/>
  <c r="N37" i="4"/>
  <c r="M37" i="4"/>
  <c r="L37" i="4"/>
  <c r="I37" i="4"/>
  <c r="P38" i="5"/>
  <c r="O38" i="5"/>
  <c r="N38" i="5"/>
  <c r="M38" i="5"/>
  <c r="L38" i="5"/>
  <c r="I38" i="5"/>
  <c r="P37" i="5"/>
  <c r="O37" i="5"/>
  <c r="N37" i="5"/>
  <c r="M37" i="5"/>
  <c r="L37" i="5"/>
  <c r="I37" i="5"/>
  <c r="P38" i="6"/>
  <c r="O38" i="6"/>
  <c r="N38" i="6"/>
  <c r="M38" i="6"/>
  <c r="L38" i="6"/>
  <c r="I38" i="6"/>
  <c r="P37" i="6"/>
  <c r="O37" i="6"/>
  <c r="N37" i="6"/>
  <c r="M37" i="6"/>
  <c r="L37" i="6"/>
  <c r="I37" i="6"/>
  <c r="P38" i="7"/>
  <c r="O38" i="7"/>
  <c r="N38" i="7"/>
  <c r="M38" i="7"/>
  <c r="L38" i="7"/>
  <c r="I38" i="7"/>
  <c r="P37" i="7"/>
  <c r="O37" i="7"/>
  <c r="N37" i="7"/>
  <c r="M37" i="7"/>
  <c r="L37" i="7"/>
  <c r="I37" i="7"/>
  <c r="P38" i="8"/>
  <c r="O38" i="8"/>
  <c r="N38" i="8"/>
  <c r="M38" i="8"/>
  <c r="L38" i="8"/>
  <c r="I38" i="8"/>
  <c r="P37" i="8"/>
  <c r="O37" i="8"/>
  <c r="N37" i="8"/>
  <c r="M37" i="8"/>
  <c r="L37" i="8"/>
  <c r="I37" i="8"/>
  <c r="P38" i="9"/>
  <c r="O38" i="9"/>
  <c r="N38" i="9"/>
  <c r="M38" i="9"/>
  <c r="L38" i="9"/>
  <c r="K38" i="9"/>
  <c r="I38" i="9"/>
  <c r="H38" i="9"/>
  <c r="G38" i="9"/>
  <c r="E38" i="9"/>
  <c r="D38" i="9"/>
  <c r="P37" i="9"/>
  <c r="O37" i="9"/>
  <c r="N37" i="9"/>
  <c r="M37" i="9"/>
  <c r="L37" i="9"/>
  <c r="K37" i="9"/>
  <c r="I37" i="9"/>
  <c r="H37" i="9"/>
  <c r="G37" i="9"/>
  <c r="E37" i="9"/>
  <c r="D37" i="9"/>
  <c r="P38" i="10"/>
  <c r="O38" i="10"/>
  <c r="N38" i="10"/>
  <c r="M38" i="10"/>
  <c r="L38" i="10"/>
  <c r="K38" i="10"/>
  <c r="I38" i="10"/>
  <c r="H38" i="10"/>
  <c r="G38" i="10"/>
  <c r="E38" i="10"/>
  <c r="D38" i="10"/>
  <c r="P37" i="10"/>
  <c r="O37" i="10"/>
  <c r="N37" i="10"/>
  <c r="M37" i="10"/>
  <c r="L37" i="10"/>
  <c r="K37" i="10"/>
  <c r="I37" i="10"/>
  <c r="H37" i="10"/>
  <c r="G37" i="10"/>
  <c r="E37" i="10"/>
  <c r="D37" i="10"/>
  <c r="P38" i="11"/>
  <c r="O38" i="11"/>
  <c r="N38" i="11"/>
  <c r="M38" i="11"/>
  <c r="L38" i="11"/>
  <c r="K38" i="11"/>
  <c r="I38" i="11"/>
  <c r="H38" i="11"/>
  <c r="G38" i="11"/>
  <c r="E38" i="11"/>
  <c r="D38" i="11"/>
  <c r="P37" i="11"/>
  <c r="O37" i="11"/>
  <c r="N37" i="11"/>
  <c r="M37" i="11"/>
  <c r="L37" i="11"/>
  <c r="K37" i="11"/>
  <c r="I37" i="11"/>
  <c r="H37" i="11"/>
  <c r="G37" i="11"/>
  <c r="E37" i="11"/>
  <c r="D37" i="11"/>
  <c r="P38" i="12"/>
  <c r="O38" i="12"/>
  <c r="N38" i="12"/>
  <c r="M38" i="12"/>
  <c r="L38" i="12"/>
  <c r="K38" i="12"/>
  <c r="I38" i="12"/>
  <c r="H38" i="12"/>
  <c r="G38" i="12"/>
  <c r="E38" i="12"/>
  <c r="D38" i="12"/>
  <c r="P37" i="12"/>
  <c r="O37" i="12"/>
  <c r="N37" i="12"/>
  <c r="M37" i="12"/>
  <c r="L37" i="12"/>
  <c r="K37" i="12"/>
  <c r="I37" i="12"/>
  <c r="H37" i="12"/>
  <c r="G37" i="12"/>
  <c r="E37" i="12"/>
  <c r="D37" i="12"/>
  <c r="P38" i="1"/>
  <c r="N38" i="1"/>
  <c r="M38" i="1"/>
  <c r="L38" i="1"/>
  <c r="I38" i="1"/>
  <c r="P37" i="1"/>
  <c r="N37" i="1"/>
  <c r="M37" i="1"/>
  <c r="L37" i="1"/>
  <c r="I37" i="1"/>
  <c r="P30" i="2"/>
  <c r="O30" i="2"/>
  <c r="N30" i="2"/>
  <c r="M30" i="2"/>
  <c r="L30" i="2"/>
  <c r="K30" i="2"/>
  <c r="I30" i="2"/>
  <c r="H30" i="2"/>
  <c r="G30" i="2"/>
  <c r="E30" i="2"/>
  <c r="P29" i="2"/>
  <c r="O29" i="2"/>
  <c r="N29" i="2"/>
  <c r="M29" i="2"/>
  <c r="L29" i="2"/>
  <c r="K29" i="2"/>
  <c r="I29" i="2"/>
  <c r="H29" i="2"/>
  <c r="G29" i="2"/>
  <c r="E29" i="2"/>
  <c r="P30" i="3"/>
  <c r="O30" i="3"/>
  <c r="N30" i="3"/>
  <c r="M30" i="3"/>
  <c r="L30" i="3"/>
  <c r="I30" i="3"/>
  <c r="P29" i="3"/>
  <c r="O29" i="3"/>
  <c r="N29" i="3"/>
  <c r="M29" i="3"/>
  <c r="L29" i="3"/>
  <c r="I29" i="3"/>
  <c r="P30" i="4"/>
  <c r="O30" i="4"/>
  <c r="N30" i="4"/>
  <c r="M30" i="4"/>
  <c r="L30" i="4"/>
  <c r="I30" i="4"/>
  <c r="P29" i="4"/>
  <c r="O29" i="4"/>
  <c r="N29" i="4"/>
  <c r="M29" i="4"/>
  <c r="L29" i="4"/>
  <c r="I29" i="4"/>
  <c r="P30" i="5"/>
  <c r="O30" i="5"/>
  <c r="N30" i="5"/>
  <c r="M30" i="5"/>
  <c r="L30" i="5"/>
  <c r="I30" i="5"/>
  <c r="P29" i="5"/>
  <c r="O29" i="5"/>
  <c r="N29" i="5"/>
  <c r="M29" i="5"/>
  <c r="L29" i="5"/>
  <c r="I29" i="5"/>
  <c r="P30" i="6"/>
  <c r="O30" i="6"/>
  <c r="N30" i="6"/>
  <c r="M30" i="6"/>
  <c r="L30" i="6"/>
  <c r="I30" i="6"/>
  <c r="P29" i="6"/>
  <c r="O29" i="6"/>
  <c r="N29" i="6"/>
  <c r="M29" i="6"/>
  <c r="L29" i="6"/>
  <c r="I29" i="6"/>
  <c r="P30" i="7"/>
  <c r="O30" i="7"/>
  <c r="N30" i="7"/>
  <c r="M30" i="7"/>
  <c r="L30" i="7"/>
  <c r="I30" i="7"/>
  <c r="P29" i="7"/>
  <c r="O29" i="7"/>
  <c r="N29" i="7"/>
  <c r="M29" i="7"/>
  <c r="L29" i="7"/>
  <c r="I29" i="7"/>
  <c r="P30" i="8"/>
  <c r="O30" i="8"/>
  <c r="N30" i="8"/>
  <c r="M30" i="8"/>
  <c r="L30" i="8"/>
  <c r="I30" i="8"/>
  <c r="P29" i="8"/>
  <c r="O29" i="8"/>
  <c r="N29" i="8"/>
  <c r="M29" i="8"/>
  <c r="L29" i="8"/>
  <c r="I29" i="8"/>
  <c r="P30" i="9"/>
  <c r="O30" i="9"/>
  <c r="N30" i="9"/>
  <c r="M30" i="9"/>
  <c r="L30" i="9"/>
  <c r="K30" i="9"/>
  <c r="I30" i="9"/>
  <c r="H30" i="9"/>
  <c r="G30" i="9"/>
  <c r="E30" i="9"/>
  <c r="D30" i="9"/>
  <c r="P29" i="9"/>
  <c r="O29" i="9"/>
  <c r="N29" i="9"/>
  <c r="M29" i="9"/>
  <c r="L29" i="9"/>
  <c r="K29" i="9"/>
  <c r="I29" i="9"/>
  <c r="H29" i="9"/>
  <c r="G29" i="9"/>
  <c r="E29" i="9"/>
  <c r="D29" i="9"/>
  <c r="P30" i="10"/>
  <c r="O30" i="10"/>
  <c r="N30" i="10"/>
  <c r="M30" i="10"/>
  <c r="L30" i="10"/>
  <c r="K30" i="10"/>
  <c r="I30" i="10"/>
  <c r="H30" i="10"/>
  <c r="G30" i="10"/>
  <c r="E30" i="10"/>
  <c r="D30" i="10"/>
  <c r="P29" i="10"/>
  <c r="O29" i="10"/>
  <c r="N29" i="10"/>
  <c r="M29" i="10"/>
  <c r="L29" i="10"/>
  <c r="K29" i="10"/>
  <c r="I29" i="10"/>
  <c r="H29" i="10"/>
  <c r="G29" i="10"/>
  <c r="E29" i="10"/>
  <c r="D29" i="10"/>
  <c r="P30" i="11"/>
  <c r="O30" i="11"/>
  <c r="N30" i="11"/>
  <c r="M30" i="11"/>
  <c r="L30" i="11"/>
  <c r="K30" i="11"/>
  <c r="I30" i="11"/>
  <c r="H30" i="11"/>
  <c r="G30" i="11"/>
  <c r="E30" i="11"/>
  <c r="D30" i="11"/>
  <c r="P29" i="11"/>
  <c r="O29" i="11"/>
  <c r="N29" i="11"/>
  <c r="M29" i="11"/>
  <c r="L29" i="11"/>
  <c r="K29" i="11"/>
  <c r="I29" i="11"/>
  <c r="H29" i="11"/>
  <c r="G29" i="11"/>
  <c r="E29" i="11"/>
  <c r="D29" i="11"/>
  <c r="P30" i="12"/>
  <c r="O30" i="12"/>
  <c r="N30" i="12"/>
  <c r="M30" i="12"/>
  <c r="L30" i="12"/>
  <c r="K30" i="12"/>
  <c r="I30" i="12"/>
  <c r="H30" i="12"/>
  <c r="G30" i="12"/>
  <c r="E30" i="12"/>
  <c r="D30" i="12"/>
  <c r="P29" i="12"/>
  <c r="O29" i="12"/>
  <c r="N29" i="12"/>
  <c r="M29" i="12"/>
  <c r="L29" i="12"/>
  <c r="K29" i="12"/>
  <c r="I29" i="12"/>
  <c r="H29" i="12"/>
  <c r="G29" i="12"/>
  <c r="E29" i="12"/>
  <c r="D29" i="12"/>
  <c r="P30" i="1"/>
  <c r="N30" i="1"/>
  <c r="M30" i="1"/>
  <c r="L30" i="1"/>
  <c r="I30" i="1"/>
  <c r="P29" i="1"/>
  <c r="N29" i="1"/>
  <c r="M29" i="1"/>
  <c r="L29" i="1"/>
  <c r="I29" i="1"/>
  <c r="P24" i="2"/>
  <c r="O24" i="2"/>
  <c r="N24" i="2"/>
  <c r="M24" i="2"/>
  <c r="L24" i="2"/>
  <c r="K24" i="2"/>
  <c r="I24" i="2"/>
  <c r="H24" i="2"/>
  <c r="G24" i="2"/>
  <c r="E24" i="2"/>
  <c r="P23" i="2"/>
  <c r="O23" i="2"/>
  <c r="N23" i="2"/>
  <c r="M23" i="2"/>
  <c r="L23" i="2"/>
  <c r="K23" i="2"/>
  <c r="I23" i="2"/>
  <c r="H23" i="2"/>
  <c r="G23" i="2"/>
  <c r="E23" i="2"/>
  <c r="P24" i="3"/>
  <c r="O24" i="3"/>
  <c r="N24" i="3"/>
  <c r="M24" i="3"/>
  <c r="L24" i="3"/>
  <c r="I24" i="3"/>
  <c r="P23" i="3"/>
  <c r="O23" i="3"/>
  <c r="N23" i="3"/>
  <c r="M23" i="3"/>
  <c r="L23" i="3"/>
  <c r="I23" i="3"/>
  <c r="P24" i="4"/>
  <c r="O24" i="4"/>
  <c r="N24" i="4"/>
  <c r="M24" i="4"/>
  <c r="L24" i="4"/>
  <c r="I24" i="4"/>
  <c r="P23" i="4"/>
  <c r="O23" i="4"/>
  <c r="N23" i="4"/>
  <c r="M23" i="4"/>
  <c r="L23" i="4"/>
  <c r="I23" i="4"/>
  <c r="P24" i="5"/>
  <c r="O24" i="5"/>
  <c r="N24" i="5"/>
  <c r="M24" i="5"/>
  <c r="L24" i="5"/>
  <c r="I24" i="5"/>
  <c r="P23" i="5"/>
  <c r="O23" i="5"/>
  <c r="N23" i="5"/>
  <c r="M23" i="5"/>
  <c r="L23" i="5"/>
  <c r="I23" i="5"/>
  <c r="P24" i="6"/>
  <c r="O24" i="6"/>
  <c r="N24" i="6"/>
  <c r="M24" i="6"/>
  <c r="L24" i="6"/>
  <c r="I24" i="6"/>
  <c r="P23" i="6"/>
  <c r="O23" i="6"/>
  <c r="N23" i="6"/>
  <c r="M23" i="6"/>
  <c r="L23" i="6"/>
  <c r="I23" i="6"/>
  <c r="P24" i="7"/>
  <c r="O24" i="7"/>
  <c r="N24" i="7"/>
  <c r="M24" i="7"/>
  <c r="L24" i="7"/>
  <c r="I24" i="7"/>
  <c r="P23" i="7"/>
  <c r="O23" i="7"/>
  <c r="N23" i="7"/>
  <c r="M23" i="7"/>
  <c r="L23" i="7"/>
  <c r="I23" i="7"/>
  <c r="P24" i="8"/>
  <c r="O24" i="8"/>
  <c r="N24" i="8"/>
  <c r="M24" i="8"/>
  <c r="L24" i="8"/>
  <c r="I24" i="8"/>
  <c r="P23" i="8"/>
  <c r="O23" i="8"/>
  <c r="N23" i="8"/>
  <c r="M23" i="8"/>
  <c r="L23" i="8"/>
  <c r="I23" i="8"/>
  <c r="P24" i="9"/>
  <c r="O24" i="9"/>
  <c r="N24" i="9"/>
  <c r="M24" i="9"/>
  <c r="L24" i="9"/>
  <c r="K24" i="9"/>
  <c r="I24" i="9"/>
  <c r="H24" i="9"/>
  <c r="G24" i="9"/>
  <c r="E24" i="9"/>
  <c r="D24" i="9"/>
  <c r="P23" i="9"/>
  <c r="O23" i="9"/>
  <c r="N23" i="9"/>
  <c r="M23" i="9"/>
  <c r="L23" i="9"/>
  <c r="K23" i="9"/>
  <c r="I23" i="9"/>
  <c r="H23" i="9"/>
  <c r="G23" i="9"/>
  <c r="E23" i="9"/>
  <c r="D23" i="9"/>
  <c r="P24" i="10"/>
  <c r="O24" i="10"/>
  <c r="N24" i="10"/>
  <c r="M24" i="10"/>
  <c r="L24" i="10"/>
  <c r="K24" i="10"/>
  <c r="I24" i="10"/>
  <c r="H24" i="10"/>
  <c r="G24" i="10"/>
  <c r="E24" i="10"/>
  <c r="D24" i="10"/>
  <c r="P23" i="10"/>
  <c r="O23" i="10"/>
  <c r="N23" i="10"/>
  <c r="M23" i="10"/>
  <c r="L23" i="10"/>
  <c r="K23" i="10"/>
  <c r="I23" i="10"/>
  <c r="H23" i="10"/>
  <c r="G23" i="10"/>
  <c r="E23" i="10"/>
  <c r="D23" i="10"/>
  <c r="P24" i="11"/>
  <c r="O24" i="11"/>
  <c r="N24" i="11"/>
  <c r="M24" i="11"/>
  <c r="L24" i="11"/>
  <c r="K24" i="11"/>
  <c r="I24" i="11"/>
  <c r="H24" i="11"/>
  <c r="G24" i="11"/>
  <c r="E24" i="11"/>
  <c r="D24" i="11"/>
  <c r="P23" i="11"/>
  <c r="O23" i="11"/>
  <c r="N23" i="11"/>
  <c r="M23" i="11"/>
  <c r="L23" i="11"/>
  <c r="K23" i="11"/>
  <c r="I23" i="11"/>
  <c r="H23" i="11"/>
  <c r="G23" i="11"/>
  <c r="E23" i="11"/>
  <c r="D23" i="11"/>
  <c r="P24" i="12"/>
  <c r="O24" i="12"/>
  <c r="N24" i="12"/>
  <c r="M24" i="12"/>
  <c r="L24" i="12"/>
  <c r="K24" i="12"/>
  <c r="I24" i="12"/>
  <c r="H24" i="12"/>
  <c r="G24" i="12"/>
  <c r="E24" i="12"/>
  <c r="D24" i="12"/>
  <c r="P23" i="12"/>
  <c r="O23" i="12"/>
  <c r="N23" i="12"/>
  <c r="M23" i="12"/>
  <c r="L23" i="12"/>
  <c r="K23" i="12"/>
  <c r="I23" i="12"/>
  <c r="H23" i="12"/>
  <c r="G23" i="12"/>
  <c r="D23" i="12"/>
  <c r="P24" i="1"/>
  <c r="N24" i="1"/>
  <c r="M24" i="1"/>
  <c r="L24" i="1"/>
  <c r="I24" i="1"/>
  <c r="P23" i="1"/>
  <c r="N23" i="1"/>
  <c r="M23" i="1"/>
  <c r="L23" i="1"/>
  <c r="I23" i="1"/>
  <c r="P10" i="2"/>
  <c r="O10" i="2"/>
  <c r="O105" i="2" s="1"/>
  <c r="N10" i="2"/>
  <c r="M10" i="2"/>
  <c r="L10" i="2"/>
  <c r="K10" i="2"/>
  <c r="K105" i="2" s="1"/>
  <c r="I10" i="2"/>
  <c r="H10" i="2"/>
  <c r="G10" i="2"/>
  <c r="E10" i="2"/>
  <c r="P9" i="2"/>
  <c r="O9" i="2"/>
  <c r="N9" i="2"/>
  <c r="M9" i="2"/>
  <c r="M104" i="2" s="1"/>
  <c r="L9" i="2"/>
  <c r="K9" i="2"/>
  <c r="I9" i="2"/>
  <c r="H9" i="2"/>
  <c r="H104" i="2" s="1"/>
  <c r="G9" i="2"/>
  <c r="E9" i="2"/>
  <c r="P10" i="3"/>
  <c r="O10" i="3"/>
  <c r="N10" i="3"/>
  <c r="M10" i="3"/>
  <c r="L10" i="3"/>
  <c r="I10" i="3"/>
  <c r="I105" i="3" s="1"/>
  <c r="I142" i="3" s="1"/>
  <c r="P9" i="3"/>
  <c r="O9" i="3"/>
  <c r="N9" i="3"/>
  <c r="M9" i="3"/>
  <c r="M104" i="3" s="1"/>
  <c r="L9" i="3"/>
  <c r="I9" i="3"/>
  <c r="P10" i="4"/>
  <c r="O10" i="4"/>
  <c r="O105" i="4" s="1"/>
  <c r="N10" i="4"/>
  <c r="M10" i="4"/>
  <c r="L10" i="4"/>
  <c r="I10" i="4"/>
  <c r="I105" i="4" s="1"/>
  <c r="P9" i="4"/>
  <c r="O9" i="4"/>
  <c r="N9" i="4"/>
  <c r="M9" i="4"/>
  <c r="L9" i="4"/>
  <c r="I9" i="4"/>
  <c r="P10" i="5"/>
  <c r="O10" i="5"/>
  <c r="N10" i="5"/>
  <c r="M10" i="5"/>
  <c r="L10" i="5"/>
  <c r="I10" i="5"/>
  <c r="I105" i="5" s="1"/>
  <c r="I142" i="5" s="1"/>
  <c r="P9" i="5"/>
  <c r="O9" i="5"/>
  <c r="N9" i="5"/>
  <c r="M9" i="5"/>
  <c r="M104" i="5" s="1"/>
  <c r="L9" i="5"/>
  <c r="I9" i="5"/>
  <c r="P10" i="6"/>
  <c r="O10" i="6"/>
  <c r="N10" i="6"/>
  <c r="M10" i="6"/>
  <c r="L10" i="6"/>
  <c r="I10" i="6"/>
  <c r="I105" i="6" s="1"/>
  <c r="P9" i="6"/>
  <c r="O9" i="6"/>
  <c r="N9" i="6"/>
  <c r="M9" i="6"/>
  <c r="M104" i="6" s="1"/>
  <c r="L9" i="6"/>
  <c r="I9" i="6"/>
  <c r="P10" i="7"/>
  <c r="O10" i="7"/>
  <c r="N10" i="7"/>
  <c r="M10" i="7"/>
  <c r="L10" i="7"/>
  <c r="I10" i="7"/>
  <c r="I105" i="7" s="1"/>
  <c r="I142" i="7" s="1"/>
  <c r="P9" i="7"/>
  <c r="O9" i="7"/>
  <c r="N9" i="7"/>
  <c r="M9" i="7"/>
  <c r="L9" i="7"/>
  <c r="I9" i="7"/>
  <c r="P10" i="8"/>
  <c r="O10" i="8"/>
  <c r="N10" i="8"/>
  <c r="M10" i="8"/>
  <c r="L10" i="8"/>
  <c r="I10" i="8"/>
  <c r="I105" i="8" s="1"/>
  <c r="P9" i="8"/>
  <c r="O9" i="8"/>
  <c r="N9" i="8"/>
  <c r="M9" i="8"/>
  <c r="L9" i="8"/>
  <c r="I9" i="8"/>
  <c r="P10" i="9"/>
  <c r="O10" i="9"/>
  <c r="O105" i="9" s="1"/>
  <c r="N10" i="9"/>
  <c r="M10" i="9"/>
  <c r="L10" i="9"/>
  <c r="K10" i="9"/>
  <c r="K105" i="9" s="1"/>
  <c r="I10" i="9"/>
  <c r="H10" i="9"/>
  <c r="G10" i="9"/>
  <c r="E10" i="9"/>
  <c r="D10" i="9"/>
  <c r="P9" i="9"/>
  <c r="O9" i="9"/>
  <c r="N9" i="9"/>
  <c r="M9" i="9"/>
  <c r="L9" i="9"/>
  <c r="K9" i="9"/>
  <c r="I9" i="9"/>
  <c r="I104" i="9" s="1"/>
  <c r="H9" i="9"/>
  <c r="G9" i="9"/>
  <c r="E9" i="9"/>
  <c r="D9" i="9"/>
  <c r="P10" i="10"/>
  <c r="O10" i="10"/>
  <c r="N10" i="10"/>
  <c r="M10" i="10"/>
  <c r="L10" i="10"/>
  <c r="K10" i="10"/>
  <c r="I10" i="10"/>
  <c r="H10" i="10"/>
  <c r="G10" i="10"/>
  <c r="E10" i="10"/>
  <c r="D10" i="10"/>
  <c r="P9" i="10"/>
  <c r="O9" i="10"/>
  <c r="N9" i="10"/>
  <c r="M9" i="10"/>
  <c r="L9" i="10"/>
  <c r="K9" i="10"/>
  <c r="I9" i="10"/>
  <c r="H9" i="10"/>
  <c r="G9" i="10"/>
  <c r="E9" i="10"/>
  <c r="D9" i="10"/>
  <c r="P10" i="11"/>
  <c r="O10" i="11"/>
  <c r="N10" i="11"/>
  <c r="M10" i="11"/>
  <c r="L10" i="11"/>
  <c r="K10" i="11"/>
  <c r="I10" i="11"/>
  <c r="H10" i="11"/>
  <c r="G10" i="11"/>
  <c r="E10" i="11"/>
  <c r="D10" i="11"/>
  <c r="P9" i="11"/>
  <c r="O9" i="11"/>
  <c r="N9" i="11"/>
  <c r="M9" i="11"/>
  <c r="L9" i="11"/>
  <c r="K9" i="11"/>
  <c r="I9" i="11"/>
  <c r="I104" i="11" s="1"/>
  <c r="H9" i="11"/>
  <c r="G9" i="11"/>
  <c r="E9" i="11"/>
  <c r="D9" i="11"/>
  <c r="P10" i="12"/>
  <c r="O10" i="12"/>
  <c r="N10" i="12"/>
  <c r="M10" i="12"/>
  <c r="L10" i="12"/>
  <c r="K10" i="12"/>
  <c r="I10" i="12"/>
  <c r="H10" i="12"/>
  <c r="G10" i="12"/>
  <c r="E10" i="12"/>
  <c r="D10" i="12"/>
  <c r="P9" i="12"/>
  <c r="O9" i="12"/>
  <c r="N9" i="12"/>
  <c r="M9" i="12"/>
  <c r="L9" i="12"/>
  <c r="K9" i="12"/>
  <c r="I9" i="12"/>
  <c r="H9" i="12"/>
  <c r="G9" i="12"/>
  <c r="E9" i="12"/>
  <c r="D9" i="12"/>
  <c r="P10" i="1"/>
  <c r="N10" i="1"/>
  <c r="N105" i="1" s="1"/>
  <c r="M10" i="1"/>
  <c r="L10" i="1"/>
  <c r="I10" i="1"/>
  <c r="P9" i="1"/>
  <c r="P104" i="1" s="1"/>
  <c r="P140" i="1" s="1"/>
  <c r="N9" i="1"/>
  <c r="M9" i="1"/>
  <c r="L9" i="1"/>
  <c r="I9" i="1"/>
  <c r="I104" i="1" s="1"/>
  <c r="O105" i="11" l="1"/>
  <c r="G104" i="10"/>
  <c r="H105" i="10"/>
  <c r="H142" i="10" s="1"/>
  <c r="N104" i="9"/>
  <c r="N140" i="9" s="1"/>
  <c r="E105" i="9"/>
  <c r="E142" i="9" s="1"/>
  <c r="I105" i="1"/>
  <c r="I142" i="1" s="1"/>
  <c r="I105" i="10"/>
  <c r="N104" i="6"/>
  <c r="N140" i="6" s="1"/>
  <c r="I104" i="2"/>
  <c r="L105" i="1"/>
  <c r="I104" i="12"/>
  <c r="L104" i="11"/>
  <c r="L140" i="11" s="1"/>
  <c r="M105" i="11"/>
  <c r="M142" i="11" s="1"/>
  <c r="O105" i="10"/>
  <c r="I104" i="8"/>
  <c r="I104" i="7"/>
  <c r="I104" i="6"/>
  <c r="I140" i="6" s="1"/>
  <c r="M105" i="6"/>
  <c r="M105" i="5"/>
  <c r="O104" i="4"/>
  <c r="O140" i="4" s="1"/>
  <c r="I104" i="3"/>
  <c r="I140" i="3" s="1"/>
  <c r="M105" i="3"/>
  <c r="H105" i="2"/>
  <c r="F38" i="9"/>
  <c r="L104" i="1"/>
  <c r="L140" i="1" s="1"/>
  <c r="P105" i="1"/>
  <c r="H104" i="12"/>
  <c r="H140" i="12" s="1"/>
  <c r="M104" i="12"/>
  <c r="M140" i="12" s="1"/>
  <c r="D105" i="12"/>
  <c r="D142" i="12" s="1"/>
  <c r="I105" i="12"/>
  <c r="E104" i="11"/>
  <c r="E140" i="11" s="1"/>
  <c r="O104" i="11"/>
  <c r="O140" i="11" s="1"/>
  <c r="L105" i="4"/>
  <c r="L142" i="4" s="1"/>
  <c r="P105" i="3"/>
  <c r="L105" i="2"/>
  <c r="M104" i="1"/>
  <c r="M140" i="1" s="1"/>
  <c r="D104" i="12"/>
  <c r="D140" i="12" s="1"/>
  <c r="P104" i="11"/>
  <c r="P140" i="11" s="1"/>
  <c r="I104" i="10"/>
  <c r="O104" i="8"/>
  <c r="O104" i="6"/>
  <c r="I104" i="5"/>
  <c r="I104" i="4"/>
  <c r="M105" i="4"/>
  <c r="M142" i="4" s="1"/>
  <c r="O104" i="3"/>
  <c r="O140" i="3" s="1"/>
  <c r="K104" i="2"/>
  <c r="O104" i="2"/>
  <c r="N104" i="1"/>
  <c r="M105" i="1"/>
  <c r="M142" i="1" s="1"/>
  <c r="E104" i="12"/>
  <c r="K104" i="12"/>
  <c r="K140" i="12" s="1"/>
  <c r="O104" i="12"/>
  <c r="O140" i="12" s="1"/>
  <c r="G105" i="12"/>
  <c r="G142" i="12" s="1"/>
  <c r="L105" i="12"/>
  <c r="P105" i="12"/>
  <c r="P142" i="12" s="1"/>
  <c r="I105" i="11"/>
  <c r="I142" i="11" s="1"/>
  <c r="E104" i="10"/>
  <c r="E140" i="10" s="1"/>
  <c r="K104" i="10"/>
  <c r="O104" i="10"/>
  <c r="O140" i="10" s="1"/>
  <c r="G105" i="10"/>
  <c r="G142" i="10" s="1"/>
  <c r="L105" i="10"/>
  <c r="L142" i="10" s="1"/>
  <c r="P105" i="10"/>
  <c r="H104" i="9"/>
  <c r="H140" i="9" s="1"/>
  <c r="M104" i="9"/>
  <c r="M140" i="9" s="1"/>
  <c r="D105" i="9"/>
  <c r="D142" i="9" s="1"/>
  <c r="I105" i="9"/>
  <c r="I142" i="9" s="1"/>
  <c r="N105" i="9"/>
  <c r="N142" i="9" s="1"/>
  <c r="P104" i="8"/>
  <c r="N105" i="5"/>
  <c r="N142" i="5" s="1"/>
  <c r="L104" i="4"/>
  <c r="P104" i="4"/>
  <c r="N105" i="4"/>
  <c r="P104" i="2"/>
  <c r="P140" i="2" s="1"/>
  <c r="I105" i="2"/>
  <c r="N105" i="2"/>
  <c r="G140" i="7"/>
  <c r="F137" i="11"/>
  <c r="M105" i="8"/>
  <c r="M142" i="8" s="1"/>
  <c r="P105" i="8"/>
  <c r="P142" i="8" s="1"/>
  <c r="L105" i="8"/>
  <c r="L142" i="8" s="1"/>
  <c r="L104" i="8"/>
  <c r="L140" i="8" s="1"/>
  <c r="N104" i="7"/>
  <c r="N140" i="7" s="1"/>
  <c r="N105" i="7"/>
  <c r="N142" i="7" s="1"/>
  <c r="M104" i="7"/>
  <c r="M140" i="7" s="1"/>
  <c r="O105" i="7"/>
  <c r="O142" i="7" s="1"/>
  <c r="N105" i="6"/>
  <c r="N142" i="6" s="1"/>
  <c r="P105" i="6"/>
  <c r="P104" i="6"/>
  <c r="P140" i="6" s="1"/>
  <c r="F60" i="6"/>
  <c r="L105" i="6"/>
  <c r="L104" i="6"/>
  <c r="L140" i="6" s="1"/>
  <c r="O105" i="6"/>
  <c r="P104" i="12"/>
  <c r="P140" i="12" s="1"/>
  <c r="O105" i="12"/>
  <c r="O142" i="12" s="1"/>
  <c r="N104" i="12"/>
  <c r="N140" i="12" s="1"/>
  <c r="N105" i="12"/>
  <c r="N142" i="12" s="1"/>
  <c r="M105" i="12"/>
  <c r="M142" i="12" s="1"/>
  <c r="L104" i="12"/>
  <c r="L140" i="12" s="1"/>
  <c r="K105" i="12"/>
  <c r="H105" i="12"/>
  <c r="H142" i="12" s="1"/>
  <c r="G104" i="12"/>
  <c r="G140" i="12" s="1"/>
  <c r="E105" i="12"/>
  <c r="E142" i="12" s="1"/>
  <c r="P105" i="11"/>
  <c r="P142" i="11" s="1"/>
  <c r="N105" i="11"/>
  <c r="N142" i="11" s="1"/>
  <c r="N104" i="11"/>
  <c r="N140" i="11" s="1"/>
  <c r="M104" i="11"/>
  <c r="M140" i="11" s="1"/>
  <c r="L105" i="11"/>
  <c r="L142" i="11" s="1"/>
  <c r="K104" i="11"/>
  <c r="K140" i="11" s="1"/>
  <c r="K105" i="11"/>
  <c r="K142" i="11" s="1"/>
  <c r="H105" i="11"/>
  <c r="H142" i="11" s="1"/>
  <c r="H104" i="11"/>
  <c r="H140" i="11" s="1"/>
  <c r="G105" i="11"/>
  <c r="G142" i="11" s="1"/>
  <c r="G104" i="11"/>
  <c r="G140" i="11" s="1"/>
  <c r="E105" i="11"/>
  <c r="E142" i="11" s="1"/>
  <c r="D104" i="11"/>
  <c r="D105" i="11"/>
  <c r="D142" i="11" s="1"/>
  <c r="P104" i="10"/>
  <c r="P140" i="10" s="1"/>
  <c r="N104" i="10"/>
  <c r="N105" i="10"/>
  <c r="N142" i="10" s="1"/>
  <c r="M105" i="10"/>
  <c r="M142" i="10" s="1"/>
  <c r="M104" i="10"/>
  <c r="M140" i="10" s="1"/>
  <c r="L104" i="10"/>
  <c r="L140" i="10" s="1"/>
  <c r="K105" i="10"/>
  <c r="K142" i="10" s="1"/>
  <c r="H104" i="10"/>
  <c r="H140" i="10" s="1"/>
  <c r="E105" i="10"/>
  <c r="E142" i="10" s="1"/>
  <c r="D105" i="10"/>
  <c r="D142" i="10" s="1"/>
  <c r="D104" i="10"/>
  <c r="D140" i="10" s="1"/>
  <c r="P105" i="9"/>
  <c r="P142" i="9" s="1"/>
  <c r="P104" i="9"/>
  <c r="P140" i="9" s="1"/>
  <c r="O104" i="9"/>
  <c r="O140" i="9" s="1"/>
  <c r="M105" i="9"/>
  <c r="M142" i="9" s="1"/>
  <c r="L105" i="9"/>
  <c r="L142" i="9" s="1"/>
  <c r="L104" i="9"/>
  <c r="L140" i="9" s="1"/>
  <c r="K104" i="9"/>
  <c r="K140" i="9" s="1"/>
  <c r="H105" i="9"/>
  <c r="H142" i="9" s="1"/>
  <c r="G105" i="9"/>
  <c r="G142" i="9" s="1"/>
  <c r="G104" i="9"/>
  <c r="G140" i="9" s="1"/>
  <c r="E104" i="9"/>
  <c r="E140" i="9" s="1"/>
  <c r="D104" i="9"/>
  <c r="D140" i="9" s="1"/>
  <c r="O105" i="8"/>
  <c r="O142" i="8" s="1"/>
  <c r="N105" i="8"/>
  <c r="N142" i="8" s="1"/>
  <c r="N104" i="8"/>
  <c r="N140" i="8" s="1"/>
  <c r="M104" i="8"/>
  <c r="M140" i="8" s="1"/>
  <c r="H140" i="8"/>
  <c r="E142" i="8"/>
  <c r="D142" i="8"/>
  <c r="D140" i="8"/>
  <c r="F30" i="8"/>
  <c r="P104" i="7"/>
  <c r="P140" i="7" s="1"/>
  <c r="P105" i="7"/>
  <c r="P142" i="7" s="1"/>
  <c r="O104" i="7"/>
  <c r="O140" i="7" s="1"/>
  <c r="M105" i="7"/>
  <c r="M142" i="7" s="1"/>
  <c r="L104" i="7"/>
  <c r="L140" i="7" s="1"/>
  <c r="L105" i="7"/>
  <c r="L142" i="7" s="1"/>
  <c r="K142" i="7"/>
  <c r="H140" i="7"/>
  <c r="D140" i="7"/>
  <c r="H142" i="6"/>
  <c r="L104" i="5"/>
  <c r="L140" i="5" s="1"/>
  <c r="P104" i="5"/>
  <c r="P140" i="5" s="1"/>
  <c r="I10" i="13"/>
  <c r="P105" i="5"/>
  <c r="P142" i="5" s="1"/>
  <c r="O105" i="5"/>
  <c r="O142" i="5" s="1"/>
  <c r="O104" i="5"/>
  <c r="O140" i="5" s="1"/>
  <c r="N104" i="5"/>
  <c r="N140" i="5" s="1"/>
  <c r="L105" i="5"/>
  <c r="K140" i="5"/>
  <c r="H140" i="5"/>
  <c r="G140" i="5"/>
  <c r="E142" i="5"/>
  <c r="E140" i="5"/>
  <c r="D140" i="5"/>
  <c r="N104" i="4"/>
  <c r="N140" i="4" s="1"/>
  <c r="M104" i="4"/>
  <c r="M140" i="4" s="1"/>
  <c r="P105" i="4"/>
  <c r="P142" i="4" s="1"/>
  <c r="L105" i="3"/>
  <c r="L142" i="3" s="1"/>
  <c r="P104" i="3"/>
  <c r="P140" i="3" s="1"/>
  <c r="N105" i="3"/>
  <c r="N142" i="3" s="1"/>
  <c r="N104" i="3"/>
  <c r="N140" i="3" s="1"/>
  <c r="O105" i="3"/>
  <c r="O142" i="3" s="1"/>
  <c r="L104" i="3"/>
  <c r="L140" i="3" s="1"/>
  <c r="N104" i="2"/>
  <c r="N140" i="2" s="1"/>
  <c r="M105" i="2"/>
  <c r="M142" i="2" s="1"/>
  <c r="P105" i="2"/>
  <c r="L104" i="2"/>
  <c r="L140" i="2" s="1"/>
  <c r="F89" i="2"/>
  <c r="E105" i="2"/>
  <c r="E142" i="2" s="1"/>
  <c r="E104" i="2"/>
  <c r="E140" i="2" s="1"/>
  <c r="G105" i="2"/>
  <c r="G142" i="2" s="1"/>
  <c r="G104" i="2"/>
  <c r="G140" i="2" s="1"/>
  <c r="G9" i="13"/>
  <c r="F137" i="2"/>
  <c r="H9" i="13"/>
  <c r="N10" i="13"/>
  <c r="O9" i="13"/>
  <c r="K9" i="13"/>
  <c r="F30" i="7"/>
  <c r="F60" i="4"/>
  <c r="F30" i="2"/>
  <c r="P10" i="13"/>
  <c r="L10" i="13"/>
  <c r="G10" i="13"/>
  <c r="M9" i="13"/>
  <c r="F60" i="12"/>
  <c r="K10" i="13"/>
  <c r="P9" i="13"/>
  <c r="L9" i="13"/>
  <c r="M10" i="13"/>
  <c r="H10" i="13"/>
  <c r="F60" i="10"/>
  <c r="K142" i="12"/>
  <c r="G140" i="4"/>
  <c r="K140" i="8"/>
  <c r="O140" i="8"/>
  <c r="G142" i="8"/>
  <c r="I140" i="1"/>
  <c r="M142" i="5"/>
  <c r="F128" i="3"/>
  <c r="F88" i="2"/>
  <c r="F129" i="2"/>
  <c r="I140" i="10"/>
  <c r="G140" i="8"/>
  <c r="M140" i="5"/>
  <c r="D142" i="5"/>
  <c r="F37" i="12"/>
  <c r="F89" i="12"/>
  <c r="F9" i="11"/>
  <c r="F24" i="11"/>
  <c r="F38" i="11"/>
  <c r="F60" i="11"/>
  <c r="F77" i="11"/>
  <c r="F139" i="11"/>
  <c r="F10" i="10"/>
  <c r="F24" i="10"/>
  <c r="D140" i="6"/>
  <c r="F37" i="10"/>
  <c r="F77" i="10"/>
  <c r="F139" i="10"/>
  <c r="F76" i="8"/>
  <c r="F88" i="8"/>
  <c r="O142" i="11"/>
  <c r="K140" i="7"/>
  <c r="G142" i="7"/>
  <c r="M142" i="6"/>
  <c r="I140" i="5"/>
  <c r="K142" i="4"/>
  <c r="O142" i="4"/>
  <c r="M140" i="2"/>
  <c r="I142" i="2"/>
  <c r="F30" i="12"/>
  <c r="I142" i="10"/>
  <c r="F59" i="10"/>
  <c r="F9" i="3"/>
  <c r="F23" i="3"/>
  <c r="F29" i="3"/>
  <c r="I140" i="9"/>
  <c r="K142" i="8"/>
  <c r="M140" i="6"/>
  <c r="D142" i="6"/>
  <c r="I142" i="6"/>
  <c r="K140" i="4"/>
  <c r="G142" i="4"/>
  <c r="I140" i="2"/>
  <c r="F10" i="1"/>
  <c r="F24" i="1"/>
  <c r="F30" i="1"/>
  <c r="F38" i="1"/>
  <c r="F139" i="1"/>
  <c r="F30" i="10"/>
  <c r="N140" i="1"/>
  <c r="N142" i="1"/>
  <c r="L142" i="12"/>
  <c r="N140" i="10"/>
  <c r="P140" i="8"/>
  <c r="H142" i="8"/>
  <c r="H142" i="7"/>
  <c r="E140" i="6"/>
  <c r="E142" i="6"/>
  <c r="H140" i="4"/>
  <c r="L140" i="4"/>
  <c r="P140" i="4"/>
  <c r="H142" i="4"/>
  <c r="P142" i="3"/>
  <c r="N142" i="2"/>
  <c r="F37" i="1"/>
  <c r="F76" i="1"/>
  <c r="F88" i="1"/>
  <c r="F137" i="12"/>
  <c r="F10" i="11"/>
  <c r="F23" i="11"/>
  <c r="F29" i="11"/>
  <c r="F128" i="11"/>
  <c r="F9" i="10"/>
  <c r="F29" i="10"/>
  <c r="F76" i="10"/>
  <c r="F9" i="8"/>
  <c r="F23" i="8"/>
  <c r="F29" i="8"/>
  <c r="F60" i="8"/>
  <c r="F89" i="6"/>
  <c r="F137" i="4"/>
  <c r="I140" i="12"/>
  <c r="I142" i="12"/>
  <c r="D140" i="11"/>
  <c r="I140" i="11"/>
  <c r="G140" i="10"/>
  <c r="K140" i="10"/>
  <c r="O142" i="10"/>
  <c r="K142" i="9"/>
  <c r="O142" i="9"/>
  <c r="I140" i="8"/>
  <c r="I142" i="8"/>
  <c r="I140" i="7"/>
  <c r="D142" i="7"/>
  <c r="G140" i="6"/>
  <c r="K140" i="6"/>
  <c r="O140" i="6"/>
  <c r="G142" i="6"/>
  <c r="K142" i="6"/>
  <c r="O142" i="6"/>
  <c r="G142" i="5"/>
  <c r="K142" i="5"/>
  <c r="I140" i="4"/>
  <c r="D142" i="4"/>
  <c r="I142" i="4"/>
  <c r="M140" i="3"/>
  <c r="M142" i="3"/>
  <c r="K140" i="2"/>
  <c r="O140" i="2"/>
  <c r="K142" i="2"/>
  <c r="O142" i="2"/>
  <c r="F60" i="1"/>
  <c r="F77" i="1"/>
  <c r="F89" i="1"/>
  <c r="F129" i="1"/>
  <c r="F10" i="12"/>
  <c r="F24" i="12"/>
  <c r="F59" i="12"/>
  <c r="F77" i="12"/>
  <c r="F139" i="12"/>
  <c r="F30" i="11"/>
  <c r="F89" i="11"/>
  <c r="F129" i="11"/>
  <c r="F89" i="10"/>
  <c r="F9" i="9"/>
  <c r="F23" i="9"/>
  <c r="F128" i="9"/>
  <c r="F137" i="9"/>
  <c r="F30" i="6"/>
  <c r="F137" i="6"/>
  <c r="F59" i="4"/>
  <c r="F77" i="4"/>
  <c r="L142" i="1"/>
  <c r="P142" i="1"/>
  <c r="E140" i="12"/>
  <c r="P142" i="10"/>
  <c r="E140" i="8"/>
  <c r="E140" i="7"/>
  <c r="E142" i="7"/>
  <c r="H140" i="6"/>
  <c r="L142" i="6"/>
  <c r="P142" i="6"/>
  <c r="H142" i="5"/>
  <c r="L142" i="5"/>
  <c r="E140" i="4"/>
  <c r="E142" i="4"/>
  <c r="N142" i="4"/>
  <c r="H140" i="2"/>
  <c r="H142" i="2"/>
  <c r="L142" i="2"/>
  <c r="P142" i="2"/>
  <c r="F9" i="1"/>
  <c r="F23" i="1"/>
  <c r="F29" i="1"/>
  <c r="F128" i="1"/>
  <c r="F137" i="1"/>
  <c r="F9" i="12"/>
  <c r="F23" i="12"/>
  <c r="F29" i="12"/>
  <c r="F76" i="12"/>
  <c r="F88" i="12"/>
  <c r="F128" i="12"/>
  <c r="F128" i="10"/>
  <c r="F137" i="10"/>
  <c r="F10" i="9"/>
  <c r="F24" i="9"/>
  <c r="F30" i="9"/>
  <c r="F139" i="8"/>
  <c r="F10" i="7"/>
  <c r="F89" i="7"/>
  <c r="F129" i="7"/>
  <c r="F139" i="7"/>
  <c r="F37" i="5"/>
  <c r="F76" i="5"/>
  <c r="F88" i="5"/>
  <c r="F37" i="8"/>
  <c r="F128" i="8"/>
  <c r="F37" i="7"/>
  <c r="F59" i="7"/>
  <c r="F76" i="7"/>
  <c r="F88" i="7"/>
  <c r="F23" i="6"/>
  <c r="F88" i="6"/>
  <c r="F129" i="6"/>
  <c r="F60" i="5"/>
  <c r="F77" i="5"/>
  <c r="F89" i="5"/>
  <c r="F129" i="5"/>
  <c r="F139" i="5"/>
  <c r="F10" i="4"/>
  <c r="F24" i="4"/>
  <c r="F23" i="2"/>
  <c r="F38" i="2"/>
  <c r="F37" i="9"/>
  <c r="F59" i="9"/>
  <c r="F76" i="9"/>
  <c r="F88" i="9"/>
  <c r="F38" i="8"/>
  <c r="F89" i="8"/>
  <c r="F129" i="8"/>
  <c r="F24" i="7"/>
  <c r="F38" i="7"/>
  <c r="F60" i="7"/>
  <c r="F77" i="7"/>
  <c r="F10" i="6"/>
  <c r="F37" i="6"/>
  <c r="F59" i="6"/>
  <c r="F77" i="6"/>
  <c r="F128" i="6"/>
  <c r="F9" i="5"/>
  <c r="F37" i="4"/>
  <c r="F128" i="4"/>
  <c r="F37" i="3"/>
  <c r="F76" i="3"/>
  <c r="F88" i="3"/>
  <c r="F129" i="12"/>
  <c r="F37" i="11"/>
  <c r="F76" i="11"/>
  <c r="F88" i="11"/>
  <c r="F23" i="10"/>
  <c r="F38" i="10"/>
  <c r="F88" i="10"/>
  <c r="F129" i="10"/>
  <c r="F60" i="9"/>
  <c r="F77" i="9"/>
  <c r="F89" i="9"/>
  <c r="F129" i="9"/>
  <c r="F139" i="9"/>
  <c r="F10" i="8"/>
  <c r="F59" i="8"/>
  <c r="F77" i="8"/>
  <c r="F9" i="7"/>
  <c r="F23" i="7"/>
  <c r="F128" i="7"/>
  <c r="F137" i="7"/>
  <c r="F9" i="6"/>
  <c r="F29" i="6"/>
  <c r="F76" i="6"/>
  <c r="F139" i="6"/>
  <c r="F10" i="5"/>
  <c r="F24" i="5"/>
  <c r="F30" i="5"/>
  <c r="F38" i="5"/>
  <c r="F30" i="4"/>
  <c r="F89" i="4"/>
  <c r="F129" i="4"/>
  <c r="F24" i="3"/>
  <c r="F38" i="3"/>
  <c r="F60" i="2"/>
  <c r="F60" i="3"/>
  <c r="F77" i="3"/>
  <c r="F139" i="3"/>
  <c r="F10" i="2"/>
  <c r="F24" i="2"/>
  <c r="F37" i="2"/>
  <c r="F59" i="2"/>
  <c r="F77" i="2"/>
  <c r="F128" i="2"/>
  <c r="F137" i="3"/>
  <c r="F9" i="2"/>
  <c r="F29" i="2"/>
  <c r="F76" i="2"/>
  <c r="F139" i="2"/>
  <c r="F23" i="5"/>
  <c r="F29" i="5"/>
  <c r="F128" i="5"/>
  <c r="F137" i="5"/>
  <c r="F9" i="4"/>
  <c r="F23" i="4"/>
  <c r="F29" i="4"/>
  <c r="F76" i="4"/>
  <c r="F88" i="4"/>
  <c r="F139" i="4"/>
  <c r="F10" i="3"/>
  <c r="F30" i="3"/>
  <c r="F89" i="3"/>
  <c r="F129" i="3"/>
  <c r="O10" i="13"/>
  <c r="D140" i="4"/>
  <c r="F59" i="1"/>
  <c r="F29" i="9"/>
  <c r="F24" i="8"/>
  <c r="F38" i="6"/>
  <c r="F59" i="5"/>
  <c r="F38" i="12"/>
  <c r="F59" i="11"/>
  <c r="F29" i="7"/>
  <c r="F24" i="6"/>
  <c r="F38" i="4"/>
  <c r="F59" i="3"/>
  <c r="E136" i="13"/>
  <c r="D136" i="13"/>
  <c r="E135" i="13"/>
  <c r="D135" i="13"/>
  <c r="E134" i="13"/>
  <c r="D134" i="13"/>
  <c r="E133" i="13"/>
  <c r="D133" i="13"/>
  <c r="E132" i="13"/>
  <c r="D132" i="13"/>
  <c r="E131" i="13"/>
  <c r="D131" i="13"/>
  <c r="E130" i="13"/>
  <c r="D130" i="13"/>
  <c r="P136" i="13"/>
  <c r="O136" i="13"/>
  <c r="N136" i="13"/>
  <c r="M136" i="13"/>
  <c r="L136" i="13"/>
  <c r="K136" i="13"/>
  <c r="I136" i="13"/>
  <c r="H136" i="13"/>
  <c r="G136" i="13"/>
  <c r="P135" i="13"/>
  <c r="O135" i="13"/>
  <c r="N135" i="13"/>
  <c r="M135" i="13"/>
  <c r="L135" i="13"/>
  <c r="K135" i="13"/>
  <c r="I135" i="13"/>
  <c r="H135" i="13"/>
  <c r="G135" i="13"/>
  <c r="P134" i="13"/>
  <c r="O134" i="13"/>
  <c r="N134" i="13"/>
  <c r="M134" i="13"/>
  <c r="L134" i="13"/>
  <c r="K134" i="13"/>
  <c r="I134" i="13"/>
  <c r="H134" i="13"/>
  <c r="G134" i="13"/>
  <c r="P133" i="13"/>
  <c r="O133" i="13"/>
  <c r="N133" i="13"/>
  <c r="M133" i="13"/>
  <c r="L133" i="13"/>
  <c r="K133" i="13"/>
  <c r="I133" i="13"/>
  <c r="H133" i="13"/>
  <c r="G133" i="13"/>
  <c r="P132" i="13"/>
  <c r="O132" i="13"/>
  <c r="N132" i="13"/>
  <c r="M132" i="13"/>
  <c r="L132" i="13"/>
  <c r="K132" i="13"/>
  <c r="I132" i="13"/>
  <c r="H132" i="13"/>
  <c r="G132" i="13"/>
  <c r="P131" i="13"/>
  <c r="O131" i="13"/>
  <c r="N131" i="13"/>
  <c r="M131" i="13"/>
  <c r="L131" i="13"/>
  <c r="K131" i="13"/>
  <c r="I131" i="13"/>
  <c r="H131" i="13"/>
  <c r="G131" i="13"/>
  <c r="P130" i="13"/>
  <c r="O130" i="13"/>
  <c r="N130" i="13"/>
  <c r="M130" i="13"/>
  <c r="L130" i="13"/>
  <c r="K130" i="13"/>
  <c r="I130" i="13"/>
  <c r="H130" i="13"/>
  <c r="G130" i="13"/>
  <c r="P127" i="13"/>
  <c r="O127" i="13"/>
  <c r="N127" i="13"/>
  <c r="M127" i="13"/>
  <c r="L127" i="13"/>
  <c r="K127" i="13"/>
  <c r="I127" i="13"/>
  <c r="H127" i="13"/>
  <c r="G127" i="13"/>
  <c r="P126" i="13"/>
  <c r="O126" i="13"/>
  <c r="N126" i="13"/>
  <c r="M126" i="13"/>
  <c r="L126" i="13"/>
  <c r="K126" i="13"/>
  <c r="I126" i="13"/>
  <c r="H126" i="13"/>
  <c r="G126" i="13"/>
  <c r="P125" i="13"/>
  <c r="O125" i="13"/>
  <c r="N125" i="13"/>
  <c r="M125" i="13"/>
  <c r="L125" i="13"/>
  <c r="K125" i="13"/>
  <c r="I125" i="13"/>
  <c r="H125" i="13"/>
  <c r="G125" i="13"/>
  <c r="P124" i="13"/>
  <c r="O124" i="13"/>
  <c r="N124" i="13"/>
  <c r="M124" i="13"/>
  <c r="L124" i="13"/>
  <c r="K124" i="13"/>
  <c r="I124" i="13"/>
  <c r="H124" i="13"/>
  <c r="G124" i="13"/>
  <c r="P123" i="13"/>
  <c r="O123" i="13"/>
  <c r="N123" i="13"/>
  <c r="M123" i="13"/>
  <c r="L123" i="13"/>
  <c r="K123" i="13"/>
  <c r="I123" i="13"/>
  <c r="H123" i="13"/>
  <c r="G123" i="13"/>
  <c r="P122" i="13"/>
  <c r="O122" i="13"/>
  <c r="N122" i="13"/>
  <c r="M122" i="13"/>
  <c r="L122" i="13"/>
  <c r="K122" i="13"/>
  <c r="I122" i="13"/>
  <c r="H122" i="13"/>
  <c r="G122" i="13"/>
  <c r="P121" i="13"/>
  <c r="O121" i="13"/>
  <c r="N121" i="13"/>
  <c r="M121" i="13"/>
  <c r="L121" i="13"/>
  <c r="K121" i="13"/>
  <c r="I121" i="13"/>
  <c r="H121" i="13"/>
  <c r="G121" i="13"/>
  <c r="P120" i="13"/>
  <c r="O120" i="13"/>
  <c r="N120" i="13"/>
  <c r="M120" i="13"/>
  <c r="L120" i="13"/>
  <c r="K120" i="13"/>
  <c r="I120" i="13"/>
  <c r="H120" i="13"/>
  <c r="G120" i="13"/>
  <c r="P119" i="13"/>
  <c r="O119" i="13"/>
  <c r="N119" i="13"/>
  <c r="M119" i="13"/>
  <c r="L119" i="13"/>
  <c r="K119" i="13"/>
  <c r="I119" i="13"/>
  <c r="H119" i="13"/>
  <c r="G119" i="13"/>
  <c r="P118" i="13"/>
  <c r="O118" i="13"/>
  <c r="N118" i="13"/>
  <c r="M118" i="13"/>
  <c r="L118" i="13"/>
  <c r="K118" i="13"/>
  <c r="I118" i="13"/>
  <c r="H118" i="13"/>
  <c r="G118" i="13"/>
  <c r="P117" i="13"/>
  <c r="O117" i="13"/>
  <c r="N117" i="13"/>
  <c r="M117" i="13"/>
  <c r="L117" i="13"/>
  <c r="K117" i="13"/>
  <c r="I117" i="13"/>
  <c r="H117" i="13"/>
  <c r="G117" i="13"/>
  <c r="P116" i="13"/>
  <c r="O116" i="13"/>
  <c r="N116" i="13"/>
  <c r="M116" i="13"/>
  <c r="L116" i="13"/>
  <c r="K116" i="13"/>
  <c r="I116" i="13"/>
  <c r="H116" i="13"/>
  <c r="G116" i="13"/>
  <c r="P115" i="13"/>
  <c r="O115" i="13"/>
  <c r="N115" i="13"/>
  <c r="M115" i="13"/>
  <c r="L115" i="13"/>
  <c r="K115" i="13"/>
  <c r="I115" i="13"/>
  <c r="H115" i="13"/>
  <c r="G115" i="13"/>
  <c r="P114" i="13"/>
  <c r="O114" i="13"/>
  <c r="N114" i="13"/>
  <c r="M114" i="13"/>
  <c r="L114" i="13"/>
  <c r="K114" i="13"/>
  <c r="I114" i="13"/>
  <c r="H114" i="13"/>
  <c r="G114" i="13"/>
  <c r="P113" i="13"/>
  <c r="O113" i="13"/>
  <c r="N113" i="13"/>
  <c r="M113" i="13"/>
  <c r="L113" i="13"/>
  <c r="K113" i="13"/>
  <c r="I113" i="13"/>
  <c r="H113" i="13"/>
  <c r="G113" i="13"/>
  <c r="P112" i="13"/>
  <c r="O112" i="13"/>
  <c r="N112" i="13"/>
  <c r="L112" i="13"/>
  <c r="K112" i="13"/>
  <c r="I112" i="13"/>
  <c r="H112" i="13"/>
  <c r="G112" i="13"/>
  <c r="P111" i="13"/>
  <c r="O111" i="13"/>
  <c r="N111" i="13"/>
  <c r="M111" i="13"/>
  <c r="L111" i="13"/>
  <c r="K111" i="13"/>
  <c r="I111" i="13"/>
  <c r="H111" i="13"/>
  <c r="G111" i="13"/>
  <c r="P110" i="13"/>
  <c r="O110" i="13"/>
  <c r="N110" i="13"/>
  <c r="M110" i="13"/>
  <c r="L110" i="13"/>
  <c r="K110" i="13"/>
  <c r="I110" i="13"/>
  <c r="H110" i="13"/>
  <c r="G110" i="13"/>
  <c r="P109" i="13"/>
  <c r="O109" i="13"/>
  <c r="N109" i="13"/>
  <c r="M109" i="13"/>
  <c r="L109" i="13"/>
  <c r="K109" i="13"/>
  <c r="I109" i="13"/>
  <c r="H109" i="13"/>
  <c r="G109" i="13"/>
  <c r="P108" i="13"/>
  <c r="O108" i="13"/>
  <c r="N108" i="13"/>
  <c r="M108" i="13"/>
  <c r="L108" i="13"/>
  <c r="K108" i="13"/>
  <c r="I108" i="13"/>
  <c r="H108" i="13"/>
  <c r="G108" i="13"/>
  <c r="P107" i="13"/>
  <c r="O107" i="13"/>
  <c r="N107" i="13"/>
  <c r="M107" i="13"/>
  <c r="L107" i="13"/>
  <c r="K107" i="13"/>
  <c r="I107" i="13"/>
  <c r="H107" i="13"/>
  <c r="G107" i="13"/>
  <c r="P106" i="13"/>
  <c r="O106" i="13"/>
  <c r="N106" i="13"/>
  <c r="M106" i="13"/>
  <c r="L106" i="13"/>
  <c r="K106" i="13"/>
  <c r="I106" i="13"/>
  <c r="H106" i="13"/>
  <c r="G106" i="13"/>
  <c r="E127" i="13"/>
  <c r="D127" i="13"/>
  <c r="E126" i="13"/>
  <c r="D126" i="13"/>
  <c r="E125" i="13"/>
  <c r="D125" i="13"/>
  <c r="E124" i="13"/>
  <c r="D124" i="13"/>
  <c r="E123" i="13"/>
  <c r="D123" i="13"/>
  <c r="E122" i="13"/>
  <c r="D122" i="13"/>
  <c r="E121" i="13"/>
  <c r="D121" i="13"/>
  <c r="E120" i="13"/>
  <c r="D120" i="13"/>
  <c r="E119" i="13"/>
  <c r="D119" i="13"/>
  <c r="E118" i="13"/>
  <c r="D118" i="13"/>
  <c r="E117" i="13"/>
  <c r="D117" i="13"/>
  <c r="E116" i="13"/>
  <c r="D116" i="13"/>
  <c r="E115" i="13"/>
  <c r="D115" i="13"/>
  <c r="E114" i="13"/>
  <c r="D114" i="13"/>
  <c r="E113" i="13"/>
  <c r="D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P103" i="13"/>
  <c r="O103" i="13"/>
  <c r="N103" i="13"/>
  <c r="M103" i="13"/>
  <c r="L103" i="13"/>
  <c r="K103" i="13"/>
  <c r="I103" i="13"/>
  <c r="H103" i="13"/>
  <c r="G103" i="13"/>
  <c r="P102" i="13"/>
  <c r="O102" i="13"/>
  <c r="N102" i="13"/>
  <c r="M102" i="13"/>
  <c r="L102" i="13"/>
  <c r="K102" i="13"/>
  <c r="I102" i="13"/>
  <c r="H102" i="13"/>
  <c r="G102" i="13"/>
  <c r="P101" i="13"/>
  <c r="O101" i="13"/>
  <c r="N101" i="13"/>
  <c r="M101" i="13"/>
  <c r="L101" i="13"/>
  <c r="K101" i="13"/>
  <c r="I101" i="13"/>
  <c r="H101" i="13"/>
  <c r="G101" i="13"/>
  <c r="P100" i="13"/>
  <c r="O100" i="13"/>
  <c r="N100" i="13"/>
  <c r="M100" i="13"/>
  <c r="L100" i="13"/>
  <c r="K100" i="13"/>
  <c r="I100" i="13"/>
  <c r="H100" i="13"/>
  <c r="G100" i="13"/>
  <c r="P99" i="13"/>
  <c r="O99" i="13"/>
  <c r="N99" i="13"/>
  <c r="M99" i="13"/>
  <c r="L99" i="13"/>
  <c r="K99" i="13"/>
  <c r="I99" i="13"/>
  <c r="H99" i="13"/>
  <c r="G99" i="13"/>
  <c r="P98" i="13"/>
  <c r="O98" i="13"/>
  <c r="N98" i="13"/>
  <c r="M98" i="13"/>
  <c r="L98" i="13"/>
  <c r="K98" i="13"/>
  <c r="I98" i="13"/>
  <c r="H98" i="13"/>
  <c r="G98" i="13"/>
  <c r="P97" i="13"/>
  <c r="O97" i="13"/>
  <c r="N97" i="13"/>
  <c r="M97" i="13"/>
  <c r="L97" i="13"/>
  <c r="K97" i="13"/>
  <c r="I97" i="13"/>
  <c r="H97" i="13"/>
  <c r="G97" i="13"/>
  <c r="P96" i="13"/>
  <c r="O96" i="13"/>
  <c r="N96" i="13"/>
  <c r="M96" i="13"/>
  <c r="L96" i="13"/>
  <c r="K96" i="13"/>
  <c r="I96" i="13"/>
  <c r="H96" i="13"/>
  <c r="G96" i="13"/>
  <c r="P95" i="13"/>
  <c r="O95" i="13"/>
  <c r="N95" i="13"/>
  <c r="M95" i="13"/>
  <c r="L95" i="13"/>
  <c r="K95" i="13"/>
  <c r="I95" i="13"/>
  <c r="H95" i="13"/>
  <c r="G95" i="13"/>
  <c r="P94" i="13"/>
  <c r="O94" i="13"/>
  <c r="N94" i="13"/>
  <c r="M94" i="13"/>
  <c r="L94" i="13"/>
  <c r="K94" i="13"/>
  <c r="I94" i="13"/>
  <c r="H94" i="13"/>
  <c r="G94" i="13"/>
  <c r="P93" i="13"/>
  <c r="O93" i="13"/>
  <c r="N93" i="13"/>
  <c r="M93" i="13"/>
  <c r="L93" i="13"/>
  <c r="K93" i="13"/>
  <c r="I93" i="13"/>
  <c r="H93" i="13"/>
  <c r="G93" i="13"/>
  <c r="P92" i="13"/>
  <c r="O92" i="13"/>
  <c r="N92" i="13"/>
  <c r="M92" i="13"/>
  <c r="L92" i="13"/>
  <c r="K92" i="13"/>
  <c r="I92" i="13"/>
  <c r="H92" i="13"/>
  <c r="G92" i="13"/>
  <c r="P91" i="13"/>
  <c r="O91" i="13"/>
  <c r="N91" i="13"/>
  <c r="M91" i="13"/>
  <c r="L91" i="13"/>
  <c r="K91" i="13"/>
  <c r="I91" i="13"/>
  <c r="H91" i="13"/>
  <c r="G91" i="13"/>
  <c r="P90" i="13"/>
  <c r="O90" i="13"/>
  <c r="N90" i="13"/>
  <c r="M90" i="13"/>
  <c r="L90" i="13"/>
  <c r="K90" i="13"/>
  <c r="I90" i="13"/>
  <c r="H90" i="13"/>
  <c r="G90" i="13"/>
  <c r="P87" i="13"/>
  <c r="O87" i="13"/>
  <c r="N87" i="13"/>
  <c r="M87" i="13"/>
  <c r="L87" i="13"/>
  <c r="K87" i="13"/>
  <c r="I87" i="13"/>
  <c r="H87" i="13"/>
  <c r="G87" i="13"/>
  <c r="P86" i="13"/>
  <c r="O86" i="13"/>
  <c r="N86" i="13"/>
  <c r="M86" i="13"/>
  <c r="L86" i="13"/>
  <c r="K86" i="13"/>
  <c r="I86" i="13"/>
  <c r="H86" i="13"/>
  <c r="G86" i="13"/>
  <c r="P85" i="13"/>
  <c r="O85" i="13"/>
  <c r="N85" i="13"/>
  <c r="M85" i="13"/>
  <c r="L85" i="13"/>
  <c r="K85" i="13"/>
  <c r="I85" i="13"/>
  <c r="H85" i="13"/>
  <c r="G85" i="13"/>
  <c r="P84" i="13"/>
  <c r="O84" i="13"/>
  <c r="N84" i="13"/>
  <c r="M84" i="13"/>
  <c r="L84" i="13"/>
  <c r="K84" i="13"/>
  <c r="I84" i="13"/>
  <c r="H84" i="13"/>
  <c r="G84" i="13"/>
  <c r="P83" i="13"/>
  <c r="O83" i="13"/>
  <c r="N83" i="13"/>
  <c r="M83" i="13"/>
  <c r="L83" i="13"/>
  <c r="K83" i="13"/>
  <c r="I83" i="13"/>
  <c r="H83" i="13"/>
  <c r="G83" i="13"/>
  <c r="P82" i="13"/>
  <c r="O82" i="13"/>
  <c r="N82" i="13"/>
  <c r="M82" i="13"/>
  <c r="L82" i="13"/>
  <c r="K82" i="13"/>
  <c r="I82" i="13"/>
  <c r="H82" i="13"/>
  <c r="G82" i="13"/>
  <c r="P81" i="13"/>
  <c r="O81" i="13"/>
  <c r="N81" i="13"/>
  <c r="M81" i="13"/>
  <c r="L81" i="13"/>
  <c r="K81" i="13"/>
  <c r="I81" i="13"/>
  <c r="H81" i="13"/>
  <c r="G81" i="13"/>
  <c r="P80" i="13"/>
  <c r="O80" i="13"/>
  <c r="N80" i="13"/>
  <c r="M80" i="13"/>
  <c r="L80" i="13"/>
  <c r="K80" i="13"/>
  <c r="I80" i="13"/>
  <c r="H80" i="13"/>
  <c r="G80" i="13"/>
  <c r="P79" i="13"/>
  <c r="O79" i="13"/>
  <c r="N79" i="13"/>
  <c r="M79" i="13"/>
  <c r="L79" i="13"/>
  <c r="K79" i="13"/>
  <c r="I79" i="13"/>
  <c r="H79" i="13"/>
  <c r="G79" i="13"/>
  <c r="P78" i="13"/>
  <c r="O78" i="13"/>
  <c r="N78" i="13"/>
  <c r="M78" i="13"/>
  <c r="L78" i="13"/>
  <c r="K78" i="13"/>
  <c r="I78" i="13"/>
  <c r="H78" i="13"/>
  <c r="G78" i="13"/>
  <c r="E87" i="13"/>
  <c r="D87" i="13"/>
  <c r="E86" i="13"/>
  <c r="D86" i="13"/>
  <c r="E85" i="13"/>
  <c r="D85" i="13"/>
  <c r="E84" i="13"/>
  <c r="D84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I68" i="13"/>
  <c r="H68" i="13"/>
  <c r="G68" i="13"/>
  <c r="I67" i="13"/>
  <c r="H67" i="13"/>
  <c r="G67" i="13"/>
  <c r="I66" i="13"/>
  <c r="H66" i="13"/>
  <c r="G66" i="13"/>
  <c r="I65" i="13"/>
  <c r="H65" i="13"/>
  <c r="G65" i="13"/>
  <c r="I64" i="13"/>
  <c r="H64" i="13"/>
  <c r="G64" i="13"/>
  <c r="I63" i="13"/>
  <c r="H63" i="13"/>
  <c r="G63" i="13"/>
  <c r="I62" i="13"/>
  <c r="H62" i="13"/>
  <c r="G62" i="13"/>
  <c r="I61" i="13"/>
  <c r="H61" i="13"/>
  <c r="G61" i="13"/>
  <c r="P68" i="13"/>
  <c r="O68" i="13"/>
  <c r="N68" i="13"/>
  <c r="M68" i="13"/>
  <c r="L68" i="13"/>
  <c r="K68" i="13"/>
  <c r="P67" i="13"/>
  <c r="O67" i="13"/>
  <c r="N67" i="13"/>
  <c r="M67" i="13"/>
  <c r="L67" i="13"/>
  <c r="K67" i="13"/>
  <c r="P66" i="13"/>
  <c r="O66" i="13"/>
  <c r="N66" i="13"/>
  <c r="M66" i="13"/>
  <c r="L66" i="13"/>
  <c r="K66" i="13"/>
  <c r="P65" i="13"/>
  <c r="O65" i="13"/>
  <c r="N65" i="13"/>
  <c r="M65" i="13"/>
  <c r="L65" i="13"/>
  <c r="K65" i="13"/>
  <c r="P64" i="13"/>
  <c r="O64" i="13"/>
  <c r="N64" i="13"/>
  <c r="M64" i="13"/>
  <c r="L64" i="13"/>
  <c r="K64" i="13"/>
  <c r="P63" i="13"/>
  <c r="O63" i="13"/>
  <c r="N63" i="13"/>
  <c r="M63" i="13"/>
  <c r="L63" i="13"/>
  <c r="K63" i="13"/>
  <c r="P62" i="13"/>
  <c r="P77" i="13" s="1"/>
  <c r="O62" i="13"/>
  <c r="O77" i="13" s="1"/>
  <c r="N62" i="13"/>
  <c r="N77" i="13" s="1"/>
  <c r="M62" i="13"/>
  <c r="L62" i="13"/>
  <c r="K62" i="13"/>
  <c r="P61" i="13"/>
  <c r="P76" i="13" s="1"/>
  <c r="O61" i="13"/>
  <c r="O76" i="13" s="1"/>
  <c r="N61" i="13"/>
  <c r="N76" i="13" s="1"/>
  <c r="M61" i="13"/>
  <c r="M76" i="13" s="1"/>
  <c r="L61" i="13"/>
  <c r="K61" i="13"/>
  <c r="P58" i="13"/>
  <c r="O58" i="13"/>
  <c r="N58" i="13"/>
  <c r="M58" i="13"/>
  <c r="L58" i="13"/>
  <c r="K58" i="13"/>
  <c r="P57" i="13"/>
  <c r="O57" i="13"/>
  <c r="N57" i="13"/>
  <c r="M57" i="13"/>
  <c r="L57" i="13"/>
  <c r="K57" i="13"/>
  <c r="P56" i="13"/>
  <c r="O56" i="13"/>
  <c r="N56" i="13"/>
  <c r="M56" i="13"/>
  <c r="M60" i="13" s="1"/>
  <c r="L56" i="13"/>
  <c r="K56" i="13"/>
  <c r="P55" i="13"/>
  <c r="O55" i="13"/>
  <c r="N55" i="13"/>
  <c r="M55" i="13"/>
  <c r="M59" i="13" s="1"/>
  <c r="L55" i="13"/>
  <c r="K55" i="13"/>
  <c r="P54" i="13"/>
  <c r="O54" i="13"/>
  <c r="N54" i="13"/>
  <c r="M54" i="13"/>
  <c r="L54" i="13"/>
  <c r="K54" i="13"/>
  <c r="P53" i="13"/>
  <c r="O53" i="13"/>
  <c r="N53" i="13"/>
  <c r="M53" i="13"/>
  <c r="L53" i="13"/>
  <c r="K53" i="13"/>
  <c r="P52" i="13"/>
  <c r="O52" i="13"/>
  <c r="N52" i="13"/>
  <c r="M52" i="13"/>
  <c r="L52" i="13"/>
  <c r="K52" i="13"/>
  <c r="P51" i="13"/>
  <c r="O51" i="13"/>
  <c r="N51" i="13"/>
  <c r="M51" i="13"/>
  <c r="L51" i="13"/>
  <c r="K51" i="13"/>
  <c r="P50" i="13"/>
  <c r="O50" i="13"/>
  <c r="N50" i="13"/>
  <c r="M50" i="13"/>
  <c r="L50" i="13"/>
  <c r="K50" i="13"/>
  <c r="P49" i="13"/>
  <c r="O49" i="13"/>
  <c r="N49" i="13"/>
  <c r="M49" i="13"/>
  <c r="L49" i="13"/>
  <c r="K49" i="13"/>
  <c r="P48" i="13"/>
  <c r="O48" i="13"/>
  <c r="N48" i="13"/>
  <c r="M48" i="13"/>
  <c r="L48" i="13"/>
  <c r="K48" i="13"/>
  <c r="P47" i="13"/>
  <c r="O47" i="13"/>
  <c r="N47" i="13"/>
  <c r="M47" i="13"/>
  <c r="L47" i="13"/>
  <c r="K47" i="13"/>
  <c r="P46" i="13"/>
  <c r="O46" i="13"/>
  <c r="N46" i="13"/>
  <c r="M46" i="13"/>
  <c r="L46" i="13"/>
  <c r="K46" i="13"/>
  <c r="P45" i="13"/>
  <c r="O45" i="13"/>
  <c r="N45" i="13"/>
  <c r="M45" i="13"/>
  <c r="L45" i="13"/>
  <c r="K45" i="13"/>
  <c r="P44" i="13"/>
  <c r="O44" i="13"/>
  <c r="N44" i="13"/>
  <c r="M44" i="13"/>
  <c r="L44" i="13"/>
  <c r="K44" i="13"/>
  <c r="P43" i="13"/>
  <c r="O43" i="13"/>
  <c r="N43" i="13"/>
  <c r="M43" i="13"/>
  <c r="L43" i="13"/>
  <c r="K43" i="13"/>
  <c r="P42" i="13"/>
  <c r="O42" i="13"/>
  <c r="N42" i="13"/>
  <c r="M42" i="13"/>
  <c r="L42" i="13"/>
  <c r="K42" i="13"/>
  <c r="P41" i="13"/>
  <c r="O41" i="13"/>
  <c r="N41" i="13"/>
  <c r="M41" i="13"/>
  <c r="L41" i="13"/>
  <c r="K41" i="13"/>
  <c r="P40" i="13"/>
  <c r="O40" i="13"/>
  <c r="N40" i="13"/>
  <c r="M40" i="13"/>
  <c r="L40" i="13"/>
  <c r="K40" i="13"/>
  <c r="P39" i="13"/>
  <c r="O39" i="13"/>
  <c r="N39" i="13"/>
  <c r="M39" i="13"/>
  <c r="L39" i="13"/>
  <c r="K39" i="13"/>
  <c r="I58" i="13"/>
  <c r="H58" i="13"/>
  <c r="G58" i="13"/>
  <c r="I57" i="13"/>
  <c r="H57" i="13"/>
  <c r="G57" i="13"/>
  <c r="I56" i="13"/>
  <c r="H56" i="13"/>
  <c r="G56" i="13"/>
  <c r="I55" i="13"/>
  <c r="H55" i="13"/>
  <c r="G55" i="13"/>
  <c r="I54" i="13"/>
  <c r="H54" i="13"/>
  <c r="G54" i="13"/>
  <c r="I53" i="13"/>
  <c r="H53" i="13"/>
  <c r="G53" i="13"/>
  <c r="I52" i="13"/>
  <c r="H52" i="13"/>
  <c r="G52" i="13"/>
  <c r="I51" i="13"/>
  <c r="H51" i="13"/>
  <c r="G51" i="13"/>
  <c r="I50" i="13"/>
  <c r="H50" i="13"/>
  <c r="G50" i="13"/>
  <c r="I49" i="13"/>
  <c r="H49" i="13"/>
  <c r="G49" i="13"/>
  <c r="I48" i="13"/>
  <c r="H48" i="13"/>
  <c r="G48" i="13"/>
  <c r="I47" i="13"/>
  <c r="H47" i="13"/>
  <c r="G47" i="13"/>
  <c r="I46" i="13"/>
  <c r="H46" i="13"/>
  <c r="G46" i="13"/>
  <c r="I45" i="13"/>
  <c r="H45" i="13"/>
  <c r="G45" i="13"/>
  <c r="I44" i="13"/>
  <c r="H44" i="13"/>
  <c r="G44" i="13"/>
  <c r="I43" i="13"/>
  <c r="H43" i="13"/>
  <c r="G43" i="13"/>
  <c r="I42" i="13"/>
  <c r="H42" i="13"/>
  <c r="G42" i="13"/>
  <c r="I41" i="13"/>
  <c r="H41" i="13"/>
  <c r="G41" i="13"/>
  <c r="I40" i="13"/>
  <c r="H40" i="13"/>
  <c r="G40" i="13"/>
  <c r="I39" i="13"/>
  <c r="H39" i="13"/>
  <c r="G3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P36" i="13"/>
  <c r="O36" i="13"/>
  <c r="N36" i="13"/>
  <c r="M36" i="13"/>
  <c r="L36" i="13"/>
  <c r="K36" i="13"/>
  <c r="P35" i="13"/>
  <c r="O35" i="13"/>
  <c r="N35" i="13"/>
  <c r="M35" i="13"/>
  <c r="L35" i="13"/>
  <c r="K35" i="13"/>
  <c r="P34" i="13"/>
  <c r="O34" i="13"/>
  <c r="N34" i="13"/>
  <c r="M34" i="13"/>
  <c r="L34" i="13"/>
  <c r="K34" i="13"/>
  <c r="P33" i="13"/>
  <c r="O33" i="13"/>
  <c r="N33" i="13"/>
  <c r="M33" i="13"/>
  <c r="L33" i="13"/>
  <c r="K33" i="13"/>
  <c r="P32" i="13"/>
  <c r="O32" i="13"/>
  <c r="O38" i="13" s="1"/>
  <c r="N32" i="13"/>
  <c r="M32" i="13"/>
  <c r="L32" i="13"/>
  <c r="K32" i="13"/>
  <c r="P31" i="13"/>
  <c r="O31" i="13"/>
  <c r="N31" i="13"/>
  <c r="M31" i="13"/>
  <c r="M37" i="13" s="1"/>
  <c r="L31" i="13"/>
  <c r="K31" i="13"/>
  <c r="I36" i="13"/>
  <c r="H36" i="13"/>
  <c r="G36" i="13"/>
  <c r="I35" i="13"/>
  <c r="H35" i="13"/>
  <c r="G35" i="13"/>
  <c r="I34" i="13"/>
  <c r="H34" i="13"/>
  <c r="G34" i="13"/>
  <c r="I33" i="13"/>
  <c r="H33" i="13"/>
  <c r="G33" i="13"/>
  <c r="I32" i="13"/>
  <c r="H32" i="13"/>
  <c r="G32" i="13"/>
  <c r="I31" i="13"/>
  <c r="H31" i="13"/>
  <c r="G31" i="13"/>
  <c r="E36" i="13"/>
  <c r="E35" i="13"/>
  <c r="E34" i="13"/>
  <c r="E33" i="13"/>
  <c r="E32" i="13"/>
  <c r="E31" i="13"/>
  <c r="D36" i="13"/>
  <c r="D35" i="13"/>
  <c r="D34" i="13"/>
  <c r="D33" i="13"/>
  <c r="D32" i="13"/>
  <c r="D31" i="13"/>
  <c r="P28" i="13"/>
  <c r="O28" i="13"/>
  <c r="N28" i="13"/>
  <c r="M28" i="13"/>
  <c r="L28" i="13"/>
  <c r="K28" i="13"/>
  <c r="P27" i="13"/>
  <c r="O27" i="13"/>
  <c r="N27" i="13"/>
  <c r="M27" i="13"/>
  <c r="L27" i="13"/>
  <c r="K27" i="13"/>
  <c r="P26" i="13"/>
  <c r="P30" i="13" s="1"/>
  <c r="O26" i="13"/>
  <c r="O30" i="13" s="1"/>
  <c r="N26" i="13"/>
  <c r="N30" i="13" s="1"/>
  <c r="M26" i="13"/>
  <c r="M30" i="13" s="1"/>
  <c r="L26" i="13"/>
  <c r="K26" i="13"/>
  <c r="P25" i="13"/>
  <c r="P29" i="13" s="1"/>
  <c r="O25" i="13"/>
  <c r="O29" i="13" s="1"/>
  <c r="N25" i="13"/>
  <c r="N29" i="13" s="1"/>
  <c r="M25" i="13"/>
  <c r="M29" i="13" s="1"/>
  <c r="L25" i="13"/>
  <c r="K25" i="13"/>
  <c r="K29" i="13" s="1"/>
  <c r="H28" i="13"/>
  <c r="G28" i="13"/>
  <c r="H27" i="13"/>
  <c r="G27" i="13"/>
  <c r="H26" i="13"/>
  <c r="G26" i="13"/>
  <c r="H25" i="13"/>
  <c r="G25" i="13"/>
  <c r="E28" i="13"/>
  <c r="D28" i="13"/>
  <c r="E27" i="13"/>
  <c r="D27" i="13"/>
  <c r="E26" i="13"/>
  <c r="D26" i="13"/>
  <c r="E25" i="13"/>
  <c r="D25" i="13"/>
  <c r="P22" i="13"/>
  <c r="O22" i="13"/>
  <c r="N22" i="13"/>
  <c r="M22" i="13"/>
  <c r="L22" i="13"/>
  <c r="K22" i="13"/>
  <c r="P21" i="13"/>
  <c r="O21" i="13"/>
  <c r="N21" i="13"/>
  <c r="M21" i="13"/>
  <c r="L21" i="13"/>
  <c r="K21" i="13"/>
  <c r="P20" i="13"/>
  <c r="O20" i="13"/>
  <c r="N20" i="13"/>
  <c r="M20" i="13"/>
  <c r="L20" i="13"/>
  <c r="K20" i="13"/>
  <c r="P19" i="13"/>
  <c r="O19" i="13"/>
  <c r="N19" i="13"/>
  <c r="M19" i="13"/>
  <c r="L19" i="13"/>
  <c r="K19" i="13"/>
  <c r="P18" i="13"/>
  <c r="O18" i="13"/>
  <c r="N18" i="13"/>
  <c r="M18" i="13"/>
  <c r="L18" i="13"/>
  <c r="K18" i="13"/>
  <c r="P17" i="13"/>
  <c r="O17" i="13"/>
  <c r="N17" i="13"/>
  <c r="M17" i="13"/>
  <c r="L17" i="13"/>
  <c r="K17" i="13"/>
  <c r="P16" i="13"/>
  <c r="O16" i="13"/>
  <c r="N16" i="13"/>
  <c r="M16" i="13"/>
  <c r="L16" i="13"/>
  <c r="K16" i="13"/>
  <c r="P15" i="13"/>
  <c r="O15" i="13"/>
  <c r="N15" i="13"/>
  <c r="M15" i="13"/>
  <c r="L15" i="13"/>
  <c r="K15" i="13"/>
  <c r="P14" i="13"/>
  <c r="O14" i="13"/>
  <c r="O24" i="13" s="1"/>
  <c r="N14" i="13"/>
  <c r="M14" i="13"/>
  <c r="M24" i="13" s="1"/>
  <c r="L14" i="13"/>
  <c r="K14" i="13"/>
  <c r="P13" i="13"/>
  <c r="O13" i="13"/>
  <c r="O23" i="13" s="1"/>
  <c r="N13" i="13"/>
  <c r="M13" i="13"/>
  <c r="M23" i="13" s="1"/>
  <c r="L13" i="13"/>
  <c r="K13" i="13"/>
  <c r="P12" i="13"/>
  <c r="O12" i="13"/>
  <c r="N12" i="13"/>
  <c r="M12" i="13"/>
  <c r="L12" i="13"/>
  <c r="K12" i="13"/>
  <c r="P11" i="13"/>
  <c r="O11" i="13"/>
  <c r="N11" i="13"/>
  <c r="M11" i="13"/>
  <c r="L11" i="13"/>
  <c r="K11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8" i="13"/>
  <c r="E7" i="13"/>
  <c r="E6" i="13"/>
  <c r="E5" i="13"/>
  <c r="D8" i="13"/>
  <c r="D7" i="13"/>
  <c r="D6" i="13"/>
  <c r="D5" i="13"/>
  <c r="E137" i="13"/>
  <c r="M38" i="13" l="1"/>
  <c r="P24" i="13"/>
  <c r="K30" i="13"/>
  <c r="N59" i="13"/>
  <c r="O59" i="13"/>
  <c r="F104" i="12"/>
  <c r="F140" i="12" s="1"/>
  <c r="P23" i="13"/>
  <c r="K23" i="13"/>
  <c r="N60" i="13"/>
  <c r="N24" i="13"/>
  <c r="N23" i="13"/>
  <c r="H30" i="13"/>
  <c r="P60" i="13"/>
  <c r="D60" i="13"/>
  <c r="L30" i="13"/>
  <c r="N38" i="13"/>
  <c r="F6" i="13"/>
  <c r="O37" i="13"/>
  <c r="E30" i="13"/>
  <c r="N37" i="13"/>
  <c r="P38" i="13"/>
  <c r="P37" i="13"/>
  <c r="L76" i="13"/>
  <c r="F8" i="13"/>
  <c r="G29" i="13"/>
  <c r="K59" i="13"/>
  <c r="K24" i="13"/>
  <c r="O60" i="13"/>
  <c r="K77" i="13"/>
  <c r="G30" i="13"/>
  <c r="E129" i="13"/>
  <c r="E89" i="13"/>
  <c r="E77" i="13"/>
  <c r="E23" i="13"/>
  <c r="D89" i="13"/>
  <c r="L77" i="13"/>
  <c r="L60" i="13"/>
  <c r="L38" i="13"/>
  <c r="L29" i="13"/>
  <c r="L23" i="13"/>
  <c r="D77" i="13"/>
  <c r="D59" i="13"/>
  <c r="P59" i="13"/>
  <c r="O89" i="13"/>
  <c r="O105" i="13" s="1"/>
  <c r="L59" i="13"/>
  <c r="L37" i="13"/>
  <c r="L24" i="13"/>
  <c r="K76" i="13"/>
  <c r="K60" i="13"/>
  <c r="K38" i="13"/>
  <c r="K37" i="13"/>
  <c r="E128" i="13"/>
  <c r="E88" i="13"/>
  <c r="E76" i="13"/>
  <c r="D137" i="13"/>
  <c r="D129" i="13"/>
  <c r="D128" i="13"/>
  <c r="D88" i="13"/>
  <c r="D76" i="13"/>
  <c r="D23" i="13"/>
  <c r="E29" i="13"/>
  <c r="E60" i="13"/>
  <c r="F7" i="13"/>
  <c r="D24" i="13"/>
  <c r="E24" i="13"/>
  <c r="E59" i="13"/>
  <c r="F87" i="13"/>
  <c r="F103" i="13"/>
  <c r="F109" i="13"/>
  <c r="F123" i="13"/>
  <c r="N88" i="13"/>
  <c r="M89" i="13"/>
  <c r="H137" i="13"/>
  <c r="M137" i="13"/>
  <c r="O137" i="13"/>
  <c r="F20" i="13"/>
  <c r="F105" i="2"/>
  <c r="F142" i="2" s="1"/>
  <c r="F104" i="2"/>
  <c r="F140" i="2" s="1"/>
  <c r="F104" i="3"/>
  <c r="F140" i="3" s="1"/>
  <c r="F105" i="9"/>
  <c r="F142" i="9" s="1"/>
  <c r="F105" i="10"/>
  <c r="F142" i="10" s="1"/>
  <c r="F79" i="13"/>
  <c r="F105" i="4"/>
  <c r="F142" i="4" s="1"/>
  <c r="F105" i="12"/>
  <c r="F142" i="12" s="1"/>
  <c r="F105" i="8"/>
  <c r="F142" i="8" s="1"/>
  <c r="F104" i="6"/>
  <c r="F140" i="6" s="1"/>
  <c r="F104" i="10"/>
  <c r="F140" i="10" s="1"/>
  <c r="F105" i="11"/>
  <c r="F142" i="11" s="1"/>
  <c r="F104" i="8"/>
  <c r="F140" i="8" s="1"/>
  <c r="H88" i="13"/>
  <c r="M88" i="13"/>
  <c r="M104" i="13" s="1"/>
  <c r="G89" i="13"/>
  <c r="L89" i="13"/>
  <c r="P89" i="13"/>
  <c r="L129" i="13"/>
  <c r="G137" i="13"/>
  <c r="L137" i="13"/>
  <c r="P137" i="13"/>
  <c r="N137" i="13"/>
  <c r="F136" i="13"/>
  <c r="F105" i="6"/>
  <c r="F142" i="6" s="1"/>
  <c r="F105" i="5"/>
  <c r="F142" i="5" s="1"/>
  <c r="F104" i="9"/>
  <c r="F140" i="9" s="1"/>
  <c r="K88" i="13"/>
  <c r="O88" i="13"/>
  <c r="I89" i="13"/>
  <c r="N89" i="13"/>
  <c r="F104" i="7"/>
  <c r="F140" i="7" s="1"/>
  <c r="F104" i="4"/>
  <c r="F140" i="4" s="1"/>
  <c r="F32" i="13"/>
  <c r="F36" i="13"/>
  <c r="F34" i="13"/>
  <c r="G38" i="13"/>
  <c r="G60" i="13"/>
  <c r="H59" i="13"/>
  <c r="I60" i="13"/>
  <c r="G77" i="13"/>
  <c r="H76" i="13"/>
  <c r="L88" i="13"/>
  <c r="P88" i="13"/>
  <c r="K89" i="13"/>
  <c r="K137" i="13"/>
  <c r="F132" i="13"/>
  <c r="F134" i="13"/>
  <c r="F81" i="13"/>
  <c r="F83" i="13"/>
  <c r="F85" i="13"/>
  <c r="F91" i="13"/>
  <c r="F95" i="13"/>
  <c r="F99" i="13"/>
  <c r="F115" i="13"/>
  <c r="F119" i="13"/>
  <c r="F105" i="1"/>
  <c r="F142" i="1" s="1"/>
  <c r="F104" i="5"/>
  <c r="F140" i="5" s="1"/>
  <c r="F105" i="3"/>
  <c r="F142" i="3" s="1"/>
  <c r="F105" i="7"/>
  <c r="F142" i="7" s="1"/>
  <c r="F5" i="13"/>
  <c r="D29" i="13"/>
  <c r="O129" i="13"/>
  <c r="H29" i="13"/>
  <c r="F130" i="13"/>
  <c r="F80" i="13"/>
  <c r="F82" i="13"/>
  <c r="F84" i="13"/>
  <c r="F86" i="13"/>
  <c r="F90" i="13"/>
  <c r="F92" i="13"/>
  <c r="F94" i="13"/>
  <c r="F96" i="13"/>
  <c r="F98" i="13"/>
  <c r="F100" i="13"/>
  <c r="F102" i="13"/>
  <c r="F108" i="13"/>
  <c r="F110" i="13"/>
  <c r="F112" i="13"/>
  <c r="F114" i="13"/>
  <c r="F116" i="13"/>
  <c r="F118" i="13"/>
  <c r="F120" i="13"/>
  <c r="F122" i="13"/>
  <c r="F124" i="13"/>
  <c r="F126" i="13"/>
  <c r="L128" i="13"/>
  <c r="P128" i="13"/>
  <c r="N129" i="13"/>
  <c r="N139" i="13"/>
  <c r="E139" i="13"/>
  <c r="F127" i="13"/>
  <c r="N128" i="13"/>
  <c r="P129" i="13"/>
  <c r="F104" i="11"/>
  <c r="F140" i="11" s="1"/>
  <c r="F104" i="1"/>
  <c r="F140" i="1" s="1"/>
  <c r="F12" i="13"/>
  <c r="M128" i="13"/>
  <c r="G129" i="13"/>
  <c r="K129" i="13"/>
  <c r="E9" i="13"/>
  <c r="F44" i="13"/>
  <c r="F52" i="13"/>
  <c r="I59" i="13"/>
  <c r="I139" i="13"/>
  <c r="M139" i="13"/>
  <c r="K139" i="13"/>
  <c r="O139" i="13"/>
  <c r="D139" i="13"/>
  <c r="F133" i="13"/>
  <c r="F135" i="13"/>
  <c r="F40" i="13"/>
  <c r="F48" i="13"/>
  <c r="F66" i="13"/>
  <c r="O128" i="13"/>
  <c r="M129" i="13"/>
  <c r="D9" i="13"/>
  <c r="F42" i="13"/>
  <c r="F46" i="13"/>
  <c r="F50" i="13"/>
  <c r="F54" i="13"/>
  <c r="F58" i="13"/>
  <c r="F64" i="13"/>
  <c r="F68" i="13"/>
  <c r="K128" i="13"/>
  <c r="F62" i="13"/>
  <c r="H23" i="13"/>
  <c r="I24" i="13"/>
  <c r="E38" i="13"/>
  <c r="F93" i="13"/>
  <c r="F97" i="13"/>
  <c r="F101" i="13"/>
  <c r="F111" i="13"/>
  <c r="F113" i="13"/>
  <c r="F117" i="13"/>
  <c r="F121" i="13"/>
  <c r="F125" i="13"/>
  <c r="L139" i="13"/>
  <c r="P139" i="13"/>
  <c r="F56" i="13"/>
  <c r="D38" i="13"/>
  <c r="H37" i="13"/>
  <c r="I38" i="13"/>
  <c r="I77" i="13"/>
  <c r="F11" i="13"/>
  <c r="F13" i="13"/>
  <c r="F15" i="13"/>
  <c r="F17" i="13"/>
  <c r="F19" i="13"/>
  <c r="F21" i="13"/>
  <c r="F25" i="13"/>
  <c r="F27" i="13"/>
  <c r="F16" i="13"/>
  <c r="F18" i="13"/>
  <c r="F22" i="13"/>
  <c r="F26" i="13"/>
  <c r="F28" i="13"/>
  <c r="I37" i="13"/>
  <c r="G37" i="13"/>
  <c r="H38" i="13"/>
  <c r="F39" i="13"/>
  <c r="F41" i="13"/>
  <c r="F43" i="13"/>
  <c r="F45" i="13"/>
  <c r="F47" i="13"/>
  <c r="F49" i="13"/>
  <c r="F51" i="13"/>
  <c r="F53" i="13"/>
  <c r="F55" i="13"/>
  <c r="F57" i="13"/>
  <c r="G59" i="13"/>
  <c r="H60" i="13"/>
  <c r="G76" i="13"/>
  <c r="H77" i="13"/>
  <c r="I76" i="13"/>
  <c r="G139" i="13"/>
  <c r="F107" i="13"/>
  <c r="E37" i="13"/>
  <c r="D30" i="13"/>
  <c r="G24" i="13"/>
  <c r="H128" i="13"/>
  <c r="I129" i="13"/>
  <c r="F14" i="13"/>
  <c r="F78" i="13"/>
  <c r="F131" i="13"/>
  <c r="F61" i="13"/>
  <c r="F63" i="13"/>
  <c r="F65" i="13"/>
  <c r="F67" i="13"/>
  <c r="E10" i="13"/>
  <c r="I23" i="13"/>
  <c r="G23" i="13"/>
  <c r="H24" i="13"/>
  <c r="F35" i="13"/>
  <c r="F33" i="13"/>
  <c r="I88" i="13"/>
  <c r="G88" i="13"/>
  <c r="H89" i="13"/>
  <c r="I128" i="13"/>
  <c r="G128" i="13"/>
  <c r="H129" i="13"/>
  <c r="I137" i="13"/>
  <c r="H139" i="13"/>
  <c r="F106" i="13"/>
  <c r="M77" i="13"/>
  <c r="F31" i="13"/>
  <c r="D37" i="13"/>
  <c r="D10" i="13"/>
  <c r="F10" i="13" l="1"/>
  <c r="O104" i="13"/>
  <c r="O140" i="13" s="1"/>
  <c r="N105" i="13"/>
  <c r="N142" i="13" s="1"/>
  <c r="P105" i="13"/>
  <c r="P142" i="13" s="1"/>
  <c r="N104" i="13"/>
  <c r="N140" i="13" s="1"/>
  <c r="F9" i="13"/>
  <c r="P104" i="13"/>
  <c r="P140" i="13" s="1"/>
  <c r="L105" i="13"/>
  <c r="L142" i="13" s="1"/>
  <c r="L104" i="13"/>
  <c r="L140" i="13" s="1"/>
  <c r="K105" i="13"/>
  <c r="K142" i="13" s="1"/>
  <c r="K104" i="13"/>
  <c r="K140" i="13" s="1"/>
  <c r="F137" i="13"/>
  <c r="M105" i="13"/>
  <c r="M142" i="13" s="1"/>
  <c r="F59" i="13"/>
  <c r="F89" i="13"/>
  <c r="F38" i="13"/>
  <c r="G105" i="13"/>
  <c r="G142" i="13" s="1"/>
  <c r="E104" i="13"/>
  <c r="E140" i="13" s="1"/>
  <c r="F88" i="13"/>
  <c r="F29" i="13"/>
  <c r="H104" i="13"/>
  <c r="H140" i="13" s="1"/>
  <c r="F30" i="13"/>
  <c r="O142" i="13"/>
  <c r="F23" i="13"/>
  <c r="F129" i="13"/>
  <c r="F24" i="13"/>
  <c r="E105" i="13"/>
  <c r="E142" i="13" s="1"/>
  <c r="F60" i="13"/>
  <c r="F77" i="13"/>
  <c r="M140" i="13"/>
  <c r="G104" i="13"/>
  <c r="G140" i="13" s="1"/>
  <c r="F37" i="13"/>
  <c r="D104" i="13"/>
  <c r="D140" i="13" s="1"/>
  <c r="H105" i="13"/>
  <c r="H142" i="13" s="1"/>
  <c r="D105" i="13"/>
  <c r="D142" i="13" s="1"/>
  <c r="F139" i="13"/>
  <c r="F76" i="13"/>
  <c r="F128" i="13"/>
  <c r="F105" i="13" l="1"/>
  <c r="F142" i="13" s="1"/>
  <c r="F104" i="13"/>
  <c r="F140" i="13" s="1"/>
  <c r="J5" i="1" l="1"/>
  <c r="J136" i="1"/>
  <c r="J135" i="1"/>
  <c r="J134" i="1"/>
  <c r="J133" i="1"/>
  <c r="J132" i="1"/>
  <c r="J131" i="1"/>
  <c r="J130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7" i="1"/>
  <c r="J86" i="1"/>
  <c r="J85" i="1"/>
  <c r="J84" i="1"/>
  <c r="J83" i="1"/>
  <c r="J82" i="1"/>
  <c r="J81" i="1"/>
  <c r="J80" i="1"/>
  <c r="J79" i="1"/>
  <c r="J78" i="1"/>
  <c r="J68" i="1"/>
  <c r="Q68" i="1" s="1"/>
  <c r="J67" i="1"/>
  <c r="Q67" i="1" s="1"/>
  <c r="J66" i="1"/>
  <c r="Q66" i="1" s="1"/>
  <c r="J65" i="1"/>
  <c r="Q65" i="1" s="1"/>
  <c r="J64" i="1"/>
  <c r="Q64" i="1" s="1"/>
  <c r="J63" i="1"/>
  <c r="Q63" i="1" s="1"/>
  <c r="J62" i="1"/>
  <c r="J61" i="1"/>
  <c r="J58" i="1"/>
  <c r="Q58" i="1" s="1"/>
  <c r="J57" i="1"/>
  <c r="Q57" i="1" s="1"/>
  <c r="J56" i="1"/>
  <c r="J55" i="1"/>
  <c r="J54" i="1"/>
  <c r="Q54" i="1" s="1"/>
  <c r="J53" i="1"/>
  <c r="Q53" i="1" s="1"/>
  <c r="J52" i="1"/>
  <c r="Q52" i="1" s="1"/>
  <c r="J51" i="1"/>
  <c r="Q51" i="1" s="1"/>
  <c r="J50" i="1"/>
  <c r="Q50" i="1" s="1"/>
  <c r="J49" i="1"/>
  <c r="Q49" i="1" s="1"/>
  <c r="J48" i="1"/>
  <c r="Q48" i="1" s="1"/>
  <c r="J47" i="1"/>
  <c r="Q47" i="1" s="1"/>
  <c r="J46" i="1"/>
  <c r="Q46" i="1" s="1"/>
  <c r="J45" i="1"/>
  <c r="Q45" i="1" s="1"/>
  <c r="J44" i="1"/>
  <c r="Q44" i="1" s="1"/>
  <c r="J43" i="1"/>
  <c r="Q43" i="1" s="1"/>
  <c r="J42" i="1"/>
  <c r="Q42" i="1" s="1"/>
  <c r="J41" i="1"/>
  <c r="Q41" i="1" s="1"/>
  <c r="J40" i="1"/>
  <c r="Q40" i="1" s="1"/>
  <c r="J39" i="1"/>
  <c r="Q39" i="1" s="1"/>
  <c r="J36" i="1"/>
  <c r="Q36" i="1" s="1"/>
  <c r="J35" i="1"/>
  <c r="Q35" i="1" s="1"/>
  <c r="J34" i="1"/>
  <c r="Q34" i="1" s="1"/>
  <c r="J33" i="1"/>
  <c r="Q33" i="1" s="1"/>
  <c r="J32" i="1"/>
  <c r="J31" i="1"/>
  <c r="J28" i="1"/>
  <c r="Q28" i="1" s="1"/>
  <c r="J27" i="1"/>
  <c r="Q27" i="1" s="1"/>
  <c r="J26" i="1"/>
  <c r="J25" i="1"/>
  <c r="J22" i="1"/>
  <c r="Q22" i="1" s="1"/>
  <c r="J21" i="1"/>
  <c r="Q21" i="1" s="1"/>
  <c r="J20" i="1"/>
  <c r="Q20" i="1" s="1"/>
  <c r="J19" i="1"/>
  <c r="Q19" i="1" s="1"/>
  <c r="J18" i="1"/>
  <c r="Q18" i="1" s="1"/>
  <c r="J17" i="1"/>
  <c r="Q17" i="1" s="1"/>
  <c r="J16" i="1"/>
  <c r="Q16" i="1" s="1"/>
  <c r="J15" i="1"/>
  <c r="Q15" i="1" s="1"/>
  <c r="J14" i="1"/>
  <c r="J13" i="1"/>
  <c r="J12" i="1"/>
  <c r="Q12" i="1" s="1"/>
  <c r="J11" i="1"/>
  <c r="Q11" i="1" s="1"/>
  <c r="J8" i="1"/>
  <c r="J7" i="1"/>
  <c r="J6" i="1"/>
  <c r="J136" i="3"/>
  <c r="Q136" i="3" s="1"/>
  <c r="J135" i="3"/>
  <c r="Q135" i="3" s="1"/>
  <c r="J134" i="3"/>
  <c r="Q134" i="3" s="1"/>
  <c r="J133" i="3"/>
  <c r="Q133" i="3" s="1"/>
  <c r="J132" i="3"/>
  <c r="Q132" i="3" s="1"/>
  <c r="J131" i="3"/>
  <c r="J130" i="3"/>
  <c r="J127" i="3"/>
  <c r="Q127" i="3" s="1"/>
  <c r="J126" i="3"/>
  <c r="Q126" i="3" s="1"/>
  <c r="J125" i="3"/>
  <c r="Q125" i="3" s="1"/>
  <c r="J124" i="3"/>
  <c r="Q124" i="3" s="1"/>
  <c r="J123" i="3"/>
  <c r="Q123" i="3" s="1"/>
  <c r="J122" i="3"/>
  <c r="Q122" i="3" s="1"/>
  <c r="J121" i="3"/>
  <c r="Q121" i="3" s="1"/>
  <c r="J120" i="3"/>
  <c r="Q120" i="3" s="1"/>
  <c r="J119" i="3"/>
  <c r="Q119" i="3" s="1"/>
  <c r="J118" i="3"/>
  <c r="Q118" i="3" s="1"/>
  <c r="J117" i="3"/>
  <c r="Q117" i="3" s="1"/>
  <c r="J116" i="3"/>
  <c r="Q116" i="3" s="1"/>
  <c r="J115" i="3"/>
  <c r="Q115" i="3" s="1"/>
  <c r="J114" i="3"/>
  <c r="Q114" i="3" s="1"/>
  <c r="J113" i="3"/>
  <c r="Q113" i="3" s="1"/>
  <c r="J112" i="3"/>
  <c r="Q112" i="3" s="1"/>
  <c r="J111" i="3"/>
  <c r="Q111" i="3" s="1"/>
  <c r="J110" i="3"/>
  <c r="Q110" i="3" s="1"/>
  <c r="J109" i="3"/>
  <c r="Q109" i="3" s="1"/>
  <c r="J108" i="3"/>
  <c r="Q108" i="3" s="1"/>
  <c r="J107" i="3"/>
  <c r="J106" i="3"/>
  <c r="J103" i="3"/>
  <c r="Q103" i="3" s="1"/>
  <c r="J102" i="3"/>
  <c r="Q102" i="3" s="1"/>
  <c r="J101" i="3"/>
  <c r="Q101" i="3" s="1"/>
  <c r="J100" i="3"/>
  <c r="Q100" i="3" s="1"/>
  <c r="J99" i="3"/>
  <c r="Q99" i="3" s="1"/>
  <c r="J98" i="3"/>
  <c r="Q98" i="3" s="1"/>
  <c r="J97" i="3"/>
  <c r="Q97" i="3" s="1"/>
  <c r="J96" i="3"/>
  <c r="Q96" i="3" s="1"/>
  <c r="J95" i="3"/>
  <c r="Q95" i="3" s="1"/>
  <c r="J94" i="3"/>
  <c r="Q94" i="3" s="1"/>
  <c r="J93" i="3"/>
  <c r="Q93" i="3" s="1"/>
  <c r="J92" i="3"/>
  <c r="Q92" i="3" s="1"/>
  <c r="J91" i="3"/>
  <c r="Q91" i="3" s="1"/>
  <c r="J90" i="3"/>
  <c r="Q90" i="3" s="1"/>
  <c r="J87" i="3"/>
  <c r="Q87" i="3" s="1"/>
  <c r="J86" i="3"/>
  <c r="Q86" i="3" s="1"/>
  <c r="J85" i="3"/>
  <c r="Q85" i="3" s="1"/>
  <c r="J84" i="3"/>
  <c r="Q84" i="3" s="1"/>
  <c r="J83" i="3"/>
  <c r="Q83" i="3" s="1"/>
  <c r="J82" i="3"/>
  <c r="Q82" i="3" s="1"/>
  <c r="J81" i="3"/>
  <c r="Q81" i="3" s="1"/>
  <c r="J80" i="3"/>
  <c r="Q80" i="3" s="1"/>
  <c r="J79" i="3"/>
  <c r="J78" i="3"/>
  <c r="J68" i="3"/>
  <c r="Q68" i="3" s="1"/>
  <c r="J67" i="3"/>
  <c r="Q67" i="3" s="1"/>
  <c r="J66" i="3"/>
  <c r="Q66" i="3" s="1"/>
  <c r="J65" i="3"/>
  <c r="Q65" i="3" s="1"/>
  <c r="J64" i="3"/>
  <c r="Q64" i="3" s="1"/>
  <c r="J63" i="3"/>
  <c r="Q63" i="3" s="1"/>
  <c r="J62" i="3"/>
  <c r="J61" i="3"/>
  <c r="J58" i="3"/>
  <c r="Q58" i="3" s="1"/>
  <c r="J57" i="3"/>
  <c r="Q57" i="3" s="1"/>
  <c r="J56" i="3"/>
  <c r="J55" i="3"/>
  <c r="J54" i="3"/>
  <c r="Q54" i="3" s="1"/>
  <c r="J53" i="3"/>
  <c r="Q53" i="3" s="1"/>
  <c r="J52" i="3"/>
  <c r="Q52" i="3" s="1"/>
  <c r="J51" i="3"/>
  <c r="Q51" i="3" s="1"/>
  <c r="J50" i="3"/>
  <c r="Q50" i="3" s="1"/>
  <c r="J49" i="3"/>
  <c r="Q49" i="3" s="1"/>
  <c r="J48" i="3"/>
  <c r="Q48" i="3" s="1"/>
  <c r="J47" i="3"/>
  <c r="Q47" i="3" s="1"/>
  <c r="J46" i="3"/>
  <c r="Q46" i="3" s="1"/>
  <c r="J45" i="3"/>
  <c r="Q45" i="3" s="1"/>
  <c r="J44" i="3"/>
  <c r="Q44" i="3" s="1"/>
  <c r="J43" i="3"/>
  <c r="Q43" i="3" s="1"/>
  <c r="J42" i="3"/>
  <c r="Q42" i="3" s="1"/>
  <c r="J41" i="3"/>
  <c r="Q41" i="3" s="1"/>
  <c r="J40" i="3"/>
  <c r="Q40" i="3" s="1"/>
  <c r="J39" i="3"/>
  <c r="Q39" i="3" s="1"/>
  <c r="J36" i="3"/>
  <c r="Q36" i="3" s="1"/>
  <c r="J35" i="3"/>
  <c r="Q35" i="3" s="1"/>
  <c r="J34" i="3"/>
  <c r="Q34" i="3" s="1"/>
  <c r="J33" i="3"/>
  <c r="Q33" i="3" s="1"/>
  <c r="J32" i="3"/>
  <c r="J31" i="3"/>
  <c r="J28" i="3"/>
  <c r="Q28" i="3" s="1"/>
  <c r="J27" i="3"/>
  <c r="Q27" i="3" s="1"/>
  <c r="J26" i="3"/>
  <c r="J25" i="3"/>
  <c r="J22" i="3"/>
  <c r="Q22" i="3" s="1"/>
  <c r="J21" i="3"/>
  <c r="Q21" i="3" s="1"/>
  <c r="J20" i="3"/>
  <c r="Q20" i="3" s="1"/>
  <c r="J19" i="3"/>
  <c r="Q19" i="3" s="1"/>
  <c r="J18" i="3"/>
  <c r="Q18" i="3" s="1"/>
  <c r="J17" i="3"/>
  <c r="Q17" i="3" s="1"/>
  <c r="J16" i="3"/>
  <c r="Q16" i="3" s="1"/>
  <c r="J15" i="3"/>
  <c r="Q15" i="3" s="1"/>
  <c r="J14" i="3"/>
  <c r="J13" i="3"/>
  <c r="J12" i="3"/>
  <c r="Q12" i="3" s="1"/>
  <c r="J11" i="3"/>
  <c r="Q11" i="3" s="1"/>
  <c r="J8" i="3"/>
  <c r="Q8" i="3" s="1"/>
  <c r="J7" i="3"/>
  <c r="Q7" i="3" s="1"/>
  <c r="J6" i="3"/>
  <c r="J5" i="3"/>
  <c r="J136" i="4"/>
  <c r="Q136" i="4" s="1"/>
  <c r="J135" i="4"/>
  <c r="Q135" i="4" s="1"/>
  <c r="J134" i="4"/>
  <c r="Q134" i="4" s="1"/>
  <c r="J133" i="4"/>
  <c r="Q133" i="4" s="1"/>
  <c r="J132" i="4"/>
  <c r="Q132" i="4" s="1"/>
  <c r="J131" i="4"/>
  <c r="J130" i="4"/>
  <c r="J127" i="4"/>
  <c r="Q127" i="4" s="1"/>
  <c r="J126" i="4"/>
  <c r="Q126" i="4" s="1"/>
  <c r="J125" i="4"/>
  <c r="Q125" i="4" s="1"/>
  <c r="J124" i="4"/>
  <c r="Q124" i="4" s="1"/>
  <c r="J123" i="4"/>
  <c r="Q123" i="4" s="1"/>
  <c r="J122" i="4"/>
  <c r="Q122" i="4" s="1"/>
  <c r="J121" i="4"/>
  <c r="Q121" i="4" s="1"/>
  <c r="J120" i="4"/>
  <c r="Q120" i="4" s="1"/>
  <c r="J119" i="4"/>
  <c r="Q119" i="4" s="1"/>
  <c r="J118" i="4"/>
  <c r="Q118" i="4" s="1"/>
  <c r="J117" i="4"/>
  <c r="Q117" i="4" s="1"/>
  <c r="J116" i="4"/>
  <c r="Q116" i="4" s="1"/>
  <c r="J115" i="4"/>
  <c r="Q115" i="4" s="1"/>
  <c r="J114" i="4"/>
  <c r="Q114" i="4" s="1"/>
  <c r="J113" i="4"/>
  <c r="Q113" i="4" s="1"/>
  <c r="J112" i="4"/>
  <c r="Q112" i="4" s="1"/>
  <c r="J111" i="4"/>
  <c r="Q111" i="4" s="1"/>
  <c r="J110" i="4"/>
  <c r="Q110" i="4" s="1"/>
  <c r="J109" i="4"/>
  <c r="Q109" i="4" s="1"/>
  <c r="J108" i="4"/>
  <c r="Q108" i="4" s="1"/>
  <c r="J107" i="4"/>
  <c r="J106" i="4"/>
  <c r="J103" i="4"/>
  <c r="Q103" i="4" s="1"/>
  <c r="J102" i="4"/>
  <c r="Q102" i="4" s="1"/>
  <c r="J101" i="4"/>
  <c r="Q101" i="4" s="1"/>
  <c r="J100" i="4"/>
  <c r="Q100" i="4" s="1"/>
  <c r="J99" i="4"/>
  <c r="Q99" i="4" s="1"/>
  <c r="J98" i="4"/>
  <c r="Q98" i="4" s="1"/>
  <c r="J97" i="4"/>
  <c r="Q97" i="4" s="1"/>
  <c r="J96" i="4"/>
  <c r="Q96" i="4" s="1"/>
  <c r="J95" i="4"/>
  <c r="Q95" i="4" s="1"/>
  <c r="J94" i="4"/>
  <c r="Q94" i="4" s="1"/>
  <c r="J93" i="4"/>
  <c r="Q93" i="4" s="1"/>
  <c r="J92" i="4"/>
  <c r="Q92" i="4" s="1"/>
  <c r="J91" i="4"/>
  <c r="Q91" i="4" s="1"/>
  <c r="J90" i="4"/>
  <c r="Q90" i="4" s="1"/>
  <c r="J87" i="4"/>
  <c r="Q87" i="4" s="1"/>
  <c r="J86" i="4"/>
  <c r="Q86" i="4" s="1"/>
  <c r="J85" i="4"/>
  <c r="Q85" i="4" s="1"/>
  <c r="J84" i="4"/>
  <c r="Q84" i="4" s="1"/>
  <c r="J83" i="4"/>
  <c r="Q83" i="4" s="1"/>
  <c r="J82" i="4"/>
  <c r="Q82" i="4" s="1"/>
  <c r="J81" i="4"/>
  <c r="Q81" i="4" s="1"/>
  <c r="J80" i="4"/>
  <c r="Q80" i="4" s="1"/>
  <c r="J79" i="4"/>
  <c r="J78" i="4"/>
  <c r="J68" i="4"/>
  <c r="Q68" i="4" s="1"/>
  <c r="J67" i="4"/>
  <c r="Q67" i="4" s="1"/>
  <c r="J66" i="4"/>
  <c r="Q66" i="4" s="1"/>
  <c r="J65" i="4"/>
  <c r="Q65" i="4" s="1"/>
  <c r="J64" i="4"/>
  <c r="Q64" i="4" s="1"/>
  <c r="J63" i="4"/>
  <c r="Q63" i="4" s="1"/>
  <c r="J62" i="4"/>
  <c r="J61" i="4"/>
  <c r="J58" i="4"/>
  <c r="Q58" i="4" s="1"/>
  <c r="J57" i="4"/>
  <c r="Q57" i="4" s="1"/>
  <c r="J56" i="4"/>
  <c r="J55" i="4"/>
  <c r="J54" i="4"/>
  <c r="Q54" i="4" s="1"/>
  <c r="J53" i="4"/>
  <c r="Q53" i="4" s="1"/>
  <c r="J52" i="4"/>
  <c r="Q52" i="4" s="1"/>
  <c r="J51" i="4"/>
  <c r="Q51" i="4" s="1"/>
  <c r="J50" i="4"/>
  <c r="Q50" i="4" s="1"/>
  <c r="J49" i="4"/>
  <c r="Q49" i="4" s="1"/>
  <c r="J48" i="4"/>
  <c r="Q48" i="4" s="1"/>
  <c r="J47" i="4"/>
  <c r="Q47" i="4" s="1"/>
  <c r="J46" i="4"/>
  <c r="Q46" i="4" s="1"/>
  <c r="J45" i="4"/>
  <c r="Q45" i="4" s="1"/>
  <c r="J44" i="4"/>
  <c r="Q44" i="4" s="1"/>
  <c r="J43" i="4"/>
  <c r="Q43" i="4" s="1"/>
  <c r="J42" i="4"/>
  <c r="Q42" i="4" s="1"/>
  <c r="J41" i="4"/>
  <c r="Q41" i="4" s="1"/>
  <c r="J40" i="4"/>
  <c r="Q40" i="4" s="1"/>
  <c r="J39" i="4"/>
  <c r="Q39" i="4" s="1"/>
  <c r="J36" i="4"/>
  <c r="Q36" i="4" s="1"/>
  <c r="J35" i="4"/>
  <c r="Q35" i="4" s="1"/>
  <c r="J34" i="4"/>
  <c r="Q34" i="4" s="1"/>
  <c r="J33" i="4"/>
  <c r="Q33" i="4" s="1"/>
  <c r="J32" i="4"/>
  <c r="J31" i="4"/>
  <c r="J28" i="4"/>
  <c r="Q28" i="4" s="1"/>
  <c r="J27" i="4"/>
  <c r="Q27" i="4" s="1"/>
  <c r="J26" i="4"/>
  <c r="J25" i="4"/>
  <c r="J22" i="4"/>
  <c r="Q22" i="4" s="1"/>
  <c r="J21" i="4"/>
  <c r="Q21" i="4" s="1"/>
  <c r="J20" i="4"/>
  <c r="Q20" i="4" s="1"/>
  <c r="J19" i="4"/>
  <c r="Q19" i="4" s="1"/>
  <c r="J18" i="4"/>
  <c r="Q18" i="4" s="1"/>
  <c r="J17" i="4"/>
  <c r="Q17" i="4" s="1"/>
  <c r="J16" i="4"/>
  <c r="Q16" i="4" s="1"/>
  <c r="J15" i="4"/>
  <c r="Q15" i="4" s="1"/>
  <c r="J14" i="4"/>
  <c r="J13" i="4"/>
  <c r="J12" i="4"/>
  <c r="Q12" i="4" s="1"/>
  <c r="J11" i="4"/>
  <c r="Q11" i="4" s="1"/>
  <c r="J8" i="4"/>
  <c r="Q8" i="4" s="1"/>
  <c r="J7" i="4"/>
  <c r="Q7" i="4" s="1"/>
  <c r="J6" i="4"/>
  <c r="J5" i="4"/>
  <c r="J136" i="5"/>
  <c r="Q136" i="5" s="1"/>
  <c r="J135" i="5"/>
  <c r="Q135" i="5" s="1"/>
  <c r="J134" i="5"/>
  <c r="Q134" i="5" s="1"/>
  <c r="J133" i="5"/>
  <c r="Q133" i="5" s="1"/>
  <c r="J132" i="5"/>
  <c r="Q132" i="5" s="1"/>
  <c r="J131" i="5"/>
  <c r="J130" i="5"/>
  <c r="J127" i="5"/>
  <c r="Q127" i="5" s="1"/>
  <c r="J126" i="5"/>
  <c r="Q126" i="5" s="1"/>
  <c r="J125" i="5"/>
  <c r="Q125" i="5" s="1"/>
  <c r="J124" i="5"/>
  <c r="Q124" i="5" s="1"/>
  <c r="J123" i="5"/>
  <c r="Q123" i="5" s="1"/>
  <c r="J122" i="5"/>
  <c r="Q122" i="5" s="1"/>
  <c r="J121" i="5"/>
  <c r="Q121" i="5" s="1"/>
  <c r="J120" i="5"/>
  <c r="Q120" i="5" s="1"/>
  <c r="J119" i="5"/>
  <c r="Q119" i="5" s="1"/>
  <c r="J118" i="5"/>
  <c r="Q118" i="5" s="1"/>
  <c r="J117" i="5"/>
  <c r="Q117" i="5" s="1"/>
  <c r="J116" i="5"/>
  <c r="Q116" i="5" s="1"/>
  <c r="J115" i="5"/>
  <c r="Q115" i="5" s="1"/>
  <c r="J114" i="5"/>
  <c r="Q114" i="5" s="1"/>
  <c r="J113" i="5"/>
  <c r="Q113" i="5" s="1"/>
  <c r="J112" i="5"/>
  <c r="Q112" i="5" s="1"/>
  <c r="J111" i="5"/>
  <c r="Q111" i="5" s="1"/>
  <c r="J110" i="5"/>
  <c r="Q110" i="5" s="1"/>
  <c r="J109" i="5"/>
  <c r="Q109" i="5" s="1"/>
  <c r="J108" i="5"/>
  <c r="Q108" i="5" s="1"/>
  <c r="J107" i="5"/>
  <c r="J106" i="5"/>
  <c r="J103" i="5"/>
  <c r="Q103" i="5" s="1"/>
  <c r="J102" i="5"/>
  <c r="Q102" i="5" s="1"/>
  <c r="J101" i="5"/>
  <c r="Q101" i="5" s="1"/>
  <c r="J100" i="5"/>
  <c r="Q100" i="5" s="1"/>
  <c r="J99" i="5"/>
  <c r="Q99" i="5" s="1"/>
  <c r="J98" i="5"/>
  <c r="Q98" i="5" s="1"/>
  <c r="J97" i="5"/>
  <c r="Q97" i="5" s="1"/>
  <c r="J96" i="5"/>
  <c r="Q96" i="5" s="1"/>
  <c r="J95" i="5"/>
  <c r="Q95" i="5" s="1"/>
  <c r="J94" i="5"/>
  <c r="Q94" i="5" s="1"/>
  <c r="J93" i="5"/>
  <c r="Q93" i="5" s="1"/>
  <c r="J92" i="5"/>
  <c r="Q92" i="5" s="1"/>
  <c r="J91" i="5"/>
  <c r="Q91" i="5" s="1"/>
  <c r="J90" i="5"/>
  <c r="Q90" i="5" s="1"/>
  <c r="J87" i="5"/>
  <c r="Q87" i="5" s="1"/>
  <c r="J86" i="5"/>
  <c r="Q86" i="5" s="1"/>
  <c r="J85" i="5"/>
  <c r="Q85" i="5" s="1"/>
  <c r="J84" i="5"/>
  <c r="Q84" i="5" s="1"/>
  <c r="J83" i="5"/>
  <c r="Q83" i="5" s="1"/>
  <c r="J82" i="5"/>
  <c r="Q82" i="5" s="1"/>
  <c r="J81" i="5"/>
  <c r="Q81" i="5" s="1"/>
  <c r="J80" i="5"/>
  <c r="Q80" i="5" s="1"/>
  <c r="J79" i="5"/>
  <c r="J78" i="5"/>
  <c r="J68" i="5"/>
  <c r="Q68" i="5" s="1"/>
  <c r="J67" i="5"/>
  <c r="Q67" i="5" s="1"/>
  <c r="J66" i="5"/>
  <c r="Q66" i="5" s="1"/>
  <c r="J65" i="5"/>
  <c r="Q65" i="5" s="1"/>
  <c r="J64" i="5"/>
  <c r="Q64" i="5" s="1"/>
  <c r="J63" i="5"/>
  <c r="Q63" i="5" s="1"/>
  <c r="J62" i="5"/>
  <c r="J61" i="5"/>
  <c r="J58" i="5"/>
  <c r="Q58" i="5" s="1"/>
  <c r="J57" i="5"/>
  <c r="Q57" i="5" s="1"/>
  <c r="J56" i="5"/>
  <c r="J55" i="5"/>
  <c r="J54" i="5"/>
  <c r="Q54" i="5" s="1"/>
  <c r="J53" i="5"/>
  <c r="Q53" i="5" s="1"/>
  <c r="J52" i="5"/>
  <c r="Q52" i="5" s="1"/>
  <c r="J51" i="5"/>
  <c r="Q51" i="5" s="1"/>
  <c r="J50" i="5"/>
  <c r="Q50" i="5" s="1"/>
  <c r="J49" i="5"/>
  <c r="Q49" i="5" s="1"/>
  <c r="J48" i="5"/>
  <c r="Q48" i="5" s="1"/>
  <c r="J47" i="5"/>
  <c r="Q47" i="5" s="1"/>
  <c r="J46" i="5"/>
  <c r="Q46" i="5" s="1"/>
  <c r="J45" i="5"/>
  <c r="Q45" i="5" s="1"/>
  <c r="J44" i="5"/>
  <c r="Q44" i="5" s="1"/>
  <c r="J43" i="5"/>
  <c r="Q43" i="5" s="1"/>
  <c r="J42" i="5"/>
  <c r="Q42" i="5" s="1"/>
  <c r="J41" i="5"/>
  <c r="Q41" i="5" s="1"/>
  <c r="J40" i="5"/>
  <c r="Q40" i="5" s="1"/>
  <c r="J39" i="5"/>
  <c r="Q39" i="5" s="1"/>
  <c r="J36" i="5"/>
  <c r="Q36" i="5" s="1"/>
  <c r="J35" i="5"/>
  <c r="Q35" i="5" s="1"/>
  <c r="J34" i="5"/>
  <c r="Q34" i="5" s="1"/>
  <c r="J33" i="5"/>
  <c r="Q33" i="5" s="1"/>
  <c r="J32" i="5"/>
  <c r="J31" i="5"/>
  <c r="J28" i="5"/>
  <c r="Q28" i="5" s="1"/>
  <c r="J27" i="5"/>
  <c r="Q27" i="5" s="1"/>
  <c r="J26" i="5"/>
  <c r="J25" i="5"/>
  <c r="J22" i="5"/>
  <c r="Q22" i="5" s="1"/>
  <c r="J21" i="5"/>
  <c r="Q21" i="5" s="1"/>
  <c r="J20" i="5"/>
  <c r="Q20" i="5" s="1"/>
  <c r="J19" i="5"/>
  <c r="Q19" i="5" s="1"/>
  <c r="J18" i="5"/>
  <c r="Q18" i="5" s="1"/>
  <c r="J17" i="5"/>
  <c r="Q17" i="5" s="1"/>
  <c r="J16" i="5"/>
  <c r="Q16" i="5" s="1"/>
  <c r="J15" i="5"/>
  <c r="Q15" i="5" s="1"/>
  <c r="J14" i="5"/>
  <c r="J13" i="5"/>
  <c r="J12" i="5"/>
  <c r="Q12" i="5" s="1"/>
  <c r="J11" i="5"/>
  <c r="Q11" i="5" s="1"/>
  <c r="J8" i="5"/>
  <c r="Q8" i="5" s="1"/>
  <c r="J7" i="5"/>
  <c r="Q7" i="5" s="1"/>
  <c r="J6" i="5"/>
  <c r="J5" i="5"/>
  <c r="J136" i="6"/>
  <c r="Q136" i="6" s="1"/>
  <c r="J135" i="6"/>
  <c r="Q135" i="6" s="1"/>
  <c r="J134" i="6"/>
  <c r="Q134" i="6" s="1"/>
  <c r="J133" i="6"/>
  <c r="Q133" i="6" s="1"/>
  <c r="J132" i="6"/>
  <c r="Q132" i="6" s="1"/>
  <c r="J131" i="6"/>
  <c r="J130" i="6"/>
  <c r="J127" i="6"/>
  <c r="Q127" i="6" s="1"/>
  <c r="J126" i="6"/>
  <c r="Q126" i="6" s="1"/>
  <c r="J125" i="6"/>
  <c r="Q125" i="6" s="1"/>
  <c r="J124" i="6"/>
  <c r="Q124" i="6" s="1"/>
  <c r="J123" i="6"/>
  <c r="Q123" i="6" s="1"/>
  <c r="J122" i="6"/>
  <c r="Q122" i="6" s="1"/>
  <c r="J121" i="6"/>
  <c r="Q121" i="6" s="1"/>
  <c r="J120" i="6"/>
  <c r="Q120" i="6" s="1"/>
  <c r="J119" i="6"/>
  <c r="Q119" i="6" s="1"/>
  <c r="J118" i="6"/>
  <c r="Q118" i="6" s="1"/>
  <c r="J117" i="6"/>
  <c r="Q117" i="6" s="1"/>
  <c r="J116" i="6"/>
  <c r="Q116" i="6" s="1"/>
  <c r="J115" i="6"/>
  <c r="Q115" i="6" s="1"/>
  <c r="J114" i="6"/>
  <c r="Q114" i="6" s="1"/>
  <c r="J113" i="6"/>
  <c r="Q113" i="6" s="1"/>
  <c r="J112" i="6"/>
  <c r="Q112" i="6" s="1"/>
  <c r="J111" i="6"/>
  <c r="Q111" i="6" s="1"/>
  <c r="J110" i="6"/>
  <c r="Q110" i="6" s="1"/>
  <c r="J109" i="6"/>
  <c r="Q109" i="6" s="1"/>
  <c r="J108" i="6"/>
  <c r="Q108" i="6" s="1"/>
  <c r="J107" i="6"/>
  <c r="J106" i="6"/>
  <c r="J103" i="6"/>
  <c r="Q103" i="6" s="1"/>
  <c r="J102" i="6"/>
  <c r="Q102" i="6" s="1"/>
  <c r="J101" i="6"/>
  <c r="Q101" i="6" s="1"/>
  <c r="J100" i="6"/>
  <c r="Q100" i="6" s="1"/>
  <c r="J99" i="6"/>
  <c r="Q99" i="6" s="1"/>
  <c r="J98" i="6"/>
  <c r="Q98" i="6" s="1"/>
  <c r="J97" i="6"/>
  <c r="Q97" i="6" s="1"/>
  <c r="J96" i="6"/>
  <c r="Q96" i="6" s="1"/>
  <c r="J95" i="6"/>
  <c r="Q95" i="6" s="1"/>
  <c r="J94" i="6"/>
  <c r="Q94" i="6" s="1"/>
  <c r="J93" i="6"/>
  <c r="Q93" i="6" s="1"/>
  <c r="J92" i="6"/>
  <c r="Q92" i="6" s="1"/>
  <c r="J91" i="6"/>
  <c r="Q91" i="6" s="1"/>
  <c r="J90" i="6"/>
  <c r="Q90" i="6" s="1"/>
  <c r="J87" i="6"/>
  <c r="Q87" i="6" s="1"/>
  <c r="J86" i="6"/>
  <c r="Q86" i="6" s="1"/>
  <c r="J85" i="6"/>
  <c r="Q85" i="6" s="1"/>
  <c r="J84" i="6"/>
  <c r="Q84" i="6" s="1"/>
  <c r="J83" i="6"/>
  <c r="Q83" i="6" s="1"/>
  <c r="J82" i="6"/>
  <c r="Q82" i="6" s="1"/>
  <c r="J81" i="6"/>
  <c r="Q81" i="6" s="1"/>
  <c r="J80" i="6"/>
  <c r="Q80" i="6" s="1"/>
  <c r="J79" i="6"/>
  <c r="J78" i="6"/>
  <c r="J68" i="6"/>
  <c r="Q68" i="6" s="1"/>
  <c r="J67" i="6"/>
  <c r="Q67" i="6" s="1"/>
  <c r="J66" i="6"/>
  <c r="Q66" i="6" s="1"/>
  <c r="J65" i="6"/>
  <c r="Q65" i="6" s="1"/>
  <c r="J64" i="6"/>
  <c r="Q64" i="6" s="1"/>
  <c r="J63" i="6"/>
  <c r="Q63" i="6" s="1"/>
  <c r="J62" i="6"/>
  <c r="J61" i="6"/>
  <c r="J58" i="6"/>
  <c r="Q58" i="6" s="1"/>
  <c r="J57" i="6"/>
  <c r="Q57" i="6" s="1"/>
  <c r="J56" i="6"/>
  <c r="J55" i="6"/>
  <c r="J54" i="6"/>
  <c r="Q54" i="6" s="1"/>
  <c r="J53" i="6"/>
  <c r="Q53" i="6" s="1"/>
  <c r="J52" i="6"/>
  <c r="Q52" i="6" s="1"/>
  <c r="J51" i="6"/>
  <c r="Q51" i="6" s="1"/>
  <c r="J50" i="6"/>
  <c r="Q50" i="6" s="1"/>
  <c r="J49" i="6"/>
  <c r="Q49" i="6" s="1"/>
  <c r="J48" i="6"/>
  <c r="Q48" i="6" s="1"/>
  <c r="J47" i="6"/>
  <c r="Q47" i="6" s="1"/>
  <c r="J46" i="6"/>
  <c r="Q46" i="6" s="1"/>
  <c r="J45" i="6"/>
  <c r="Q45" i="6" s="1"/>
  <c r="J44" i="6"/>
  <c r="Q44" i="6" s="1"/>
  <c r="J43" i="6"/>
  <c r="Q43" i="6" s="1"/>
  <c r="J42" i="6"/>
  <c r="Q42" i="6" s="1"/>
  <c r="J41" i="6"/>
  <c r="Q41" i="6" s="1"/>
  <c r="J40" i="6"/>
  <c r="Q40" i="6" s="1"/>
  <c r="J39" i="6"/>
  <c r="Q39" i="6" s="1"/>
  <c r="J36" i="6"/>
  <c r="Q36" i="6" s="1"/>
  <c r="J35" i="6"/>
  <c r="Q35" i="6" s="1"/>
  <c r="J34" i="6"/>
  <c r="Q34" i="6" s="1"/>
  <c r="J33" i="6"/>
  <c r="Q33" i="6" s="1"/>
  <c r="J32" i="6"/>
  <c r="J31" i="6"/>
  <c r="J28" i="6"/>
  <c r="Q28" i="6" s="1"/>
  <c r="J27" i="6"/>
  <c r="Q27" i="6" s="1"/>
  <c r="J26" i="6"/>
  <c r="J25" i="6"/>
  <c r="J22" i="6"/>
  <c r="Q22" i="6" s="1"/>
  <c r="J21" i="6"/>
  <c r="Q21" i="6" s="1"/>
  <c r="J20" i="6"/>
  <c r="Q20" i="6" s="1"/>
  <c r="J19" i="6"/>
  <c r="Q19" i="6" s="1"/>
  <c r="J18" i="6"/>
  <c r="Q18" i="6" s="1"/>
  <c r="J17" i="6"/>
  <c r="Q17" i="6" s="1"/>
  <c r="J16" i="6"/>
  <c r="Q16" i="6" s="1"/>
  <c r="J15" i="6"/>
  <c r="Q15" i="6" s="1"/>
  <c r="J14" i="6"/>
  <c r="J13" i="6"/>
  <c r="J12" i="6"/>
  <c r="Q12" i="6" s="1"/>
  <c r="J11" i="6"/>
  <c r="Q11" i="6" s="1"/>
  <c r="J8" i="6"/>
  <c r="Q8" i="6" s="1"/>
  <c r="J7" i="6"/>
  <c r="Q7" i="6" s="1"/>
  <c r="J6" i="6"/>
  <c r="J5" i="6"/>
  <c r="J136" i="7"/>
  <c r="Q136" i="7" s="1"/>
  <c r="J135" i="7"/>
  <c r="Q135" i="7" s="1"/>
  <c r="J134" i="7"/>
  <c r="Q134" i="7" s="1"/>
  <c r="J133" i="7"/>
  <c r="Q133" i="7" s="1"/>
  <c r="J132" i="7"/>
  <c r="Q132" i="7" s="1"/>
  <c r="J131" i="7"/>
  <c r="J130" i="7"/>
  <c r="J127" i="7"/>
  <c r="Q127" i="7" s="1"/>
  <c r="J126" i="7"/>
  <c r="Q126" i="7" s="1"/>
  <c r="J125" i="7"/>
  <c r="Q125" i="7" s="1"/>
  <c r="J124" i="7"/>
  <c r="Q124" i="7" s="1"/>
  <c r="J123" i="7"/>
  <c r="Q123" i="7" s="1"/>
  <c r="J122" i="7"/>
  <c r="Q122" i="7" s="1"/>
  <c r="J121" i="7"/>
  <c r="Q121" i="7" s="1"/>
  <c r="J120" i="7"/>
  <c r="Q120" i="7" s="1"/>
  <c r="J119" i="7"/>
  <c r="Q119" i="7" s="1"/>
  <c r="J118" i="7"/>
  <c r="Q118" i="7" s="1"/>
  <c r="J117" i="7"/>
  <c r="Q117" i="7" s="1"/>
  <c r="J116" i="7"/>
  <c r="Q116" i="7" s="1"/>
  <c r="J115" i="7"/>
  <c r="Q115" i="7" s="1"/>
  <c r="J114" i="7"/>
  <c r="Q114" i="7" s="1"/>
  <c r="J113" i="7"/>
  <c r="Q113" i="7" s="1"/>
  <c r="J112" i="7"/>
  <c r="Q112" i="7" s="1"/>
  <c r="J111" i="7"/>
  <c r="Q111" i="7" s="1"/>
  <c r="J110" i="7"/>
  <c r="Q110" i="7" s="1"/>
  <c r="J109" i="7"/>
  <c r="Q109" i="7" s="1"/>
  <c r="J108" i="7"/>
  <c r="Q108" i="7" s="1"/>
  <c r="J107" i="7"/>
  <c r="J106" i="7"/>
  <c r="J103" i="7"/>
  <c r="Q103" i="7" s="1"/>
  <c r="J102" i="7"/>
  <c r="Q102" i="7" s="1"/>
  <c r="J101" i="7"/>
  <c r="Q101" i="7" s="1"/>
  <c r="J100" i="7"/>
  <c r="Q100" i="7" s="1"/>
  <c r="J99" i="7"/>
  <c r="Q99" i="7" s="1"/>
  <c r="J98" i="7"/>
  <c r="Q98" i="7" s="1"/>
  <c r="J97" i="7"/>
  <c r="Q97" i="7" s="1"/>
  <c r="J96" i="7"/>
  <c r="Q96" i="7" s="1"/>
  <c r="J95" i="7"/>
  <c r="Q95" i="7" s="1"/>
  <c r="J94" i="7"/>
  <c r="Q94" i="7" s="1"/>
  <c r="J93" i="7"/>
  <c r="Q93" i="7" s="1"/>
  <c r="J92" i="7"/>
  <c r="Q92" i="7" s="1"/>
  <c r="J91" i="7"/>
  <c r="Q91" i="7" s="1"/>
  <c r="J90" i="7"/>
  <c r="Q90" i="7" s="1"/>
  <c r="J87" i="7"/>
  <c r="Q87" i="7" s="1"/>
  <c r="J86" i="7"/>
  <c r="Q86" i="7" s="1"/>
  <c r="J85" i="7"/>
  <c r="Q85" i="7" s="1"/>
  <c r="J84" i="7"/>
  <c r="Q84" i="7" s="1"/>
  <c r="J83" i="7"/>
  <c r="Q83" i="7" s="1"/>
  <c r="J82" i="7"/>
  <c r="Q82" i="7" s="1"/>
  <c r="J81" i="7"/>
  <c r="Q81" i="7" s="1"/>
  <c r="J80" i="7"/>
  <c r="Q80" i="7" s="1"/>
  <c r="J79" i="7"/>
  <c r="J78" i="7"/>
  <c r="J68" i="7"/>
  <c r="Q68" i="7" s="1"/>
  <c r="J67" i="7"/>
  <c r="Q67" i="7" s="1"/>
  <c r="J66" i="7"/>
  <c r="Q66" i="7" s="1"/>
  <c r="J65" i="7"/>
  <c r="Q65" i="7" s="1"/>
  <c r="J64" i="7"/>
  <c r="Q64" i="7" s="1"/>
  <c r="J63" i="7"/>
  <c r="Q63" i="7" s="1"/>
  <c r="J62" i="7"/>
  <c r="J61" i="7"/>
  <c r="J58" i="7"/>
  <c r="Q58" i="7" s="1"/>
  <c r="J57" i="7"/>
  <c r="Q57" i="7" s="1"/>
  <c r="J56" i="7"/>
  <c r="J55" i="7"/>
  <c r="J54" i="7"/>
  <c r="Q54" i="7" s="1"/>
  <c r="J53" i="7"/>
  <c r="Q53" i="7" s="1"/>
  <c r="J52" i="7"/>
  <c r="Q52" i="7" s="1"/>
  <c r="J51" i="7"/>
  <c r="Q51" i="7" s="1"/>
  <c r="J50" i="7"/>
  <c r="Q50" i="7" s="1"/>
  <c r="J49" i="7"/>
  <c r="Q49" i="7" s="1"/>
  <c r="J48" i="7"/>
  <c r="Q48" i="7" s="1"/>
  <c r="J47" i="7"/>
  <c r="Q47" i="7" s="1"/>
  <c r="J46" i="7"/>
  <c r="Q46" i="7" s="1"/>
  <c r="J45" i="7"/>
  <c r="Q45" i="7" s="1"/>
  <c r="J44" i="7"/>
  <c r="Q44" i="7" s="1"/>
  <c r="J43" i="7"/>
  <c r="Q43" i="7" s="1"/>
  <c r="J42" i="7"/>
  <c r="Q42" i="7" s="1"/>
  <c r="J41" i="7"/>
  <c r="Q41" i="7" s="1"/>
  <c r="J40" i="7"/>
  <c r="Q40" i="7" s="1"/>
  <c r="J39" i="7"/>
  <c r="Q39" i="7" s="1"/>
  <c r="J36" i="7"/>
  <c r="Q36" i="7" s="1"/>
  <c r="J35" i="7"/>
  <c r="Q35" i="7" s="1"/>
  <c r="J34" i="7"/>
  <c r="Q34" i="7" s="1"/>
  <c r="J33" i="7"/>
  <c r="Q33" i="7" s="1"/>
  <c r="J32" i="7"/>
  <c r="J31" i="7"/>
  <c r="J28" i="7"/>
  <c r="Q28" i="7" s="1"/>
  <c r="J27" i="7"/>
  <c r="Q27" i="7" s="1"/>
  <c r="J26" i="7"/>
  <c r="J25" i="7"/>
  <c r="J22" i="7"/>
  <c r="Q22" i="7" s="1"/>
  <c r="J21" i="7"/>
  <c r="Q21" i="7" s="1"/>
  <c r="J20" i="7"/>
  <c r="Q20" i="7" s="1"/>
  <c r="J19" i="7"/>
  <c r="Q19" i="7" s="1"/>
  <c r="J18" i="7"/>
  <c r="Q18" i="7" s="1"/>
  <c r="J17" i="7"/>
  <c r="Q17" i="7" s="1"/>
  <c r="J16" i="7"/>
  <c r="Q16" i="7" s="1"/>
  <c r="J15" i="7"/>
  <c r="Q15" i="7" s="1"/>
  <c r="J14" i="7"/>
  <c r="J13" i="7"/>
  <c r="J12" i="7"/>
  <c r="Q12" i="7" s="1"/>
  <c r="J11" i="7"/>
  <c r="Q11" i="7" s="1"/>
  <c r="J8" i="7"/>
  <c r="Q8" i="7" s="1"/>
  <c r="J7" i="7"/>
  <c r="Q7" i="7" s="1"/>
  <c r="J6" i="7"/>
  <c r="J5" i="7"/>
  <c r="J136" i="8"/>
  <c r="Q136" i="8" s="1"/>
  <c r="J135" i="8"/>
  <c r="Q135" i="8" s="1"/>
  <c r="J134" i="8"/>
  <c r="Q134" i="8" s="1"/>
  <c r="J133" i="8"/>
  <c r="Q133" i="8" s="1"/>
  <c r="J132" i="8"/>
  <c r="Q132" i="8" s="1"/>
  <c r="J131" i="8"/>
  <c r="J130" i="8"/>
  <c r="J127" i="8"/>
  <c r="Q127" i="8" s="1"/>
  <c r="J126" i="8"/>
  <c r="Q126" i="8" s="1"/>
  <c r="J125" i="8"/>
  <c r="Q125" i="8" s="1"/>
  <c r="J124" i="8"/>
  <c r="Q124" i="8" s="1"/>
  <c r="J123" i="8"/>
  <c r="Q123" i="8" s="1"/>
  <c r="J122" i="8"/>
  <c r="Q122" i="8" s="1"/>
  <c r="J121" i="8"/>
  <c r="Q121" i="8" s="1"/>
  <c r="J120" i="8"/>
  <c r="Q120" i="8" s="1"/>
  <c r="J119" i="8"/>
  <c r="Q119" i="8" s="1"/>
  <c r="J118" i="8"/>
  <c r="Q118" i="8" s="1"/>
  <c r="J117" i="8"/>
  <c r="Q117" i="8" s="1"/>
  <c r="J116" i="8"/>
  <c r="Q116" i="8" s="1"/>
  <c r="J115" i="8"/>
  <c r="Q115" i="8" s="1"/>
  <c r="J114" i="8"/>
  <c r="Q114" i="8" s="1"/>
  <c r="J113" i="8"/>
  <c r="Q113" i="8" s="1"/>
  <c r="J112" i="8"/>
  <c r="Q112" i="8" s="1"/>
  <c r="J111" i="8"/>
  <c r="Q111" i="8" s="1"/>
  <c r="J110" i="8"/>
  <c r="Q110" i="8" s="1"/>
  <c r="J109" i="8"/>
  <c r="Q109" i="8" s="1"/>
  <c r="J108" i="8"/>
  <c r="Q108" i="8" s="1"/>
  <c r="J107" i="8"/>
  <c r="J106" i="8"/>
  <c r="J103" i="8"/>
  <c r="Q103" i="8" s="1"/>
  <c r="J102" i="8"/>
  <c r="Q102" i="8" s="1"/>
  <c r="J101" i="8"/>
  <c r="Q101" i="8" s="1"/>
  <c r="J100" i="8"/>
  <c r="Q100" i="8" s="1"/>
  <c r="J99" i="8"/>
  <c r="Q99" i="8" s="1"/>
  <c r="J98" i="8"/>
  <c r="Q98" i="8" s="1"/>
  <c r="J97" i="8"/>
  <c r="Q97" i="8" s="1"/>
  <c r="J96" i="8"/>
  <c r="Q96" i="8" s="1"/>
  <c r="J95" i="8"/>
  <c r="Q95" i="8" s="1"/>
  <c r="J94" i="8"/>
  <c r="Q94" i="8" s="1"/>
  <c r="J93" i="8"/>
  <c r="Q93" i="8" s="1"/>
  <c r="J92" i="8"/>
  <c r="Q92" i="8" s="1"/>
  <c r="J91" i="8"/>
  <c r="Q91" i="8" s="1"/>
  <c r="J90" i="8"/>
  <c r="Q90" i="8" s="1"/>
  <c r="J87" i="8"/>
  <c r="Q87" i="8" s="1"/>
  <c r="J86" i="8"/>
  <c r="Q86" i="8" s="1"/>
  <c r="J85" i="8"/>
  <c r="Q85" i="8" s="1"/>
  <c r="J84" i="8"/>
  <c r="Q84" i="8" s="1"/>
  <c r="J83" i="8"/>
  <c r="Q83" i="8" s="1"/>
  <c r="J82" i="8"/>
  <c r="Q82" i="8" s="1"/>
  <c r="J81" i="8"/>
  <c r="Q81" i="8" s="1"/>
  <c r="J80" i="8"/>
  <c r="Q80" i="8" s="1"/>
  <c r="J79" i="8"/>
  <c r="J78" i="8"/>
  <c r="J68" i="8"/>
  <c r="Q68" i="8" s="1"/>
  <c r="J67" i="8"/>
  <c r="Q67" i="8" s="1"/>
  <c r="J66" i="8"/>
  <c r="Q66" i="8" s="1"/>
  <c r="J65" i="8"/>
  <c r="Q65" i="8" s="1"/>
  <c r="J64" i="8"/>
  <c r="Q64" i="8" s="1"/>
  <c r="J63" i="8"/>
  <c r="Q63" i="8" s="1"/>
  <c r="J62" i="8"/>
  <c r="J61" i="8"/>
  <c r="J58" i="8"/>
  <c r="Q58" i="8" s="1"/>
  <c r="J57" i="8"/>
  <c r="Q57" i="8" s="1"/>
  <c r="J56" i="8"/>
  <c r="J55" i="8"/>
  <c r="J54" i="8"/>
  <c r="Q54" i="8" s="1"/>
  <c r="J53" i="8"/>
  <c r="Q53" i="8" s="1"/>
  <c r="J52" i="8"/>
  <c r="Q52" i="8" s="1"/>
  <c r="J51" i="8"/>
  <c r="Q51" i="8" s="1"/>
  <c r="J50" i="8"/>
  <c r="Q50" i="8" s="1"/>
  <c r="J49" i="8"/>
  <c r="Q49" i="8" s="1"/>
  <c r="J48" i="8"/>
  <c r="Q48" i="8" s="1"/>
  <c r="J47" i="8"/>
  <c r="Q47" i="8" s="1"/>
  <c r="J46" i="8"/>
  <c r="Q46" i="8" s="1"/>
  <c r="J45" i="8"/>
  <c r="Q45" i="8" s="1"/>
  <c r="J44" i="8"/>
  <c r="Q44" i="8" s="1"/>
  <c r="J43" i="8"/>
  <c r="Q43" i="8" s="1"/>
  <c r="J42" i="8"/>
  <c r="Q42" i="8" s="1"/>
  <c r="J41" i="8"/>
  <c r="Q41" i="8" s="1"/>
  <c r="J40" i="8"/>
  <c r="Q40" i="8" s="1"/>
  <c r="J39" i="8"/>
  <c r="Q39" i="8" s="1"/>
  <c r="J36" i="8"/>
  <c r="Q36" i="8" s="1"/>
  <c r="J35" i="8"/>
  <c r="Q35" i="8" s="1"/>
  <c r="J34" i="8"/>
  <c r="Q34" i="8" s="1"/>
  <c r="J33" i="8"/>
  <c r="Q33" i="8" s="1"/>
  <c r="J32" i="8"/>
  <c r="J31" i="8"/>
  <c r="J28" i="8"/>
  <c r="Q28" i="8" s="1"/>
  <c r="J27" i="8"/>
  <c r="Q27" i="8" s="1"/>
  <c r="J26" i="8"/>
  <c r="J25" i="8"/>
  <c r="J22" i="8"/>
  <c r="Q22" i="8" s="1"/>
  <c r="J21" i="8"/>
  <c r="Q21" i="8" s="1"/>
  <c r="J20" i="8"/>
  <c r="Q20" i="8" s="1"/>
  <c r="J19" i="8"/>
  <c r="Q19" i="8" s="1"/>
  <c r="J18" i="8"/>
  <c r="Q18" i="8" s="1"/>
  <c r="J17" i="8"/>
  <c r="Q17" i="8" s="1"/>
  <c r="J16" i="8"/>
  <c r="Q16" i="8" s="1"/>
  <c r="J15" i="8"/>
  <c r="Q15" i="8" s="1"/>
  <c r="J14" i="8"/>
  <c r="J13" i="8"/>
  <c r="J12" i="8"/>
  <c r="Q12" i="8" s="1"/>
  <c r="J11" i="8"/>
  <c r="Q11" i="8" s="1"/>
  <c r="J8" i="8"/>
  <c r="Q8" i="8" s="1"/>
  <c r="J7" i="8"/>
  <c r="Q7" i="8" s="1"/>
  <c r="J6" i="8"/>
  <c r="J5" i="8"/>
  <c r="J136" i="9"/>
  <c r="Q136" i="9" s="1"/>
  <c r="J135" i="9"/>
  <c r="Q135" i="9" s="1"/>
  <c r="J134" i="9"/>
  <c r="Q134" i="9" s="1"/>
  <c r="J133" i="9"/>
  <c r="Q133" i="9" s="1"/>
  <c r="J132" i="9"/>
  <c r="Q132" i="9" s="1"/>
  <c r="J131" i="9"/>
  <c r="J130" i="9"/>
  <c r="J127" i="9"/>
  <c r="Q127" i="9" s="1"/>
  <c r="J126" i="9"/>
  <c r="Q126" i="9" s="1"/>
  <c r="J125" i="9"/>
  <c r="Q125" i="9" s="1"/>
  <c r="J124" i="9"/>
  <c r="Q124" i="9" s="1"/>
  <c r="J123" i="9"/>
  <c r="Q123" i="9" s="1"/>
  <c r="J122" i="9"/>
  <c r="Q122" i="9" s="1"/>
  <c r="J121" i="9"/>
  <c r="Q121" i="9" s="1"/>
  <c r="J120" i="9"/>
  <c r="Q120" i="9" s="1"/>
  <c r="J119" i="9"/>
  <c r="Q119" i="9" s="1"/>
  <c r="J118" i="9"/>
  <c r="Q118" i="9" s="1"/>
  <c r="J117" i="9"/>
  <c r="Q117" i="9" s="1"/>
  <c r="J116" i="9"/>
  <c r="Q116" i="9" s="1"/>
  <c r="J115" i="9"/>
  <c r="Q115" i="9" s="1"/>
  <c r="J114" i="9"/>
  <c r="Q114" i="9" s="1"/>
  <c r="J113" i="9"/>
  <c r="Q113" i="9" s="1"/>
  <c r="J112" i="9"/>
  <c r="Q112" i="9" s="1"/>
  <c r="J111" i="9"/>
  <c r="Q111" i="9" s="1"/>
  <c r="J110" i="9"/>
  <c r="Q110" i="9" s="1"/>
  <c r="J109" i="9"/>
  <c r="Q109" i="9" s="1"/>
  <c r="J108" i="9"/>
  <c r="Q108" i="9" s="1"/>
  <c r="J107" i="9"/>
  <c r="J106" i="9"/>
  <c r="J103" i="9"/>
  <c r="Q103" i="9" s="1"/>
  <c r="J102" i="9"/>
  <c r="Q102" i="9" s="1"/>
  <c r="J101" i="9"/>
  <c r="Q101" i="9" s="1"/>
  <c r="J100" i="9"/>
  <c r="Q100" i="9" s="1"/>
  <c r="J99" i="9"/>
  <c r="Q99" i="9" s="1"/>
  <c r="J98" i="9"/>
  <c r="Q98" i="9" s="1"/>
  <c r="J97" i="9"/>
  <c r="Q97" i="9" s="1"/>
  <c r="J96" i="9"/>
  <c r="Q96" i="9" s="1"/>
  <c r="J95" i="9"/>
  <c r="Q95" i="9" s="1"/>
  <c r="J94" i="9"/>
  <c r="Q94" i="9" s="1"/>
  <c r="J93" i="9"/>
  <c r="Q93" i="9" s="1"/>
  <c r="J92" i="9"/>
  <c r="Q92" i="9" s="1"/>
  <c r="J91" i="9"/>
  <c r="Q91" i="9" s="1"/>
  <c r="J90" i="9"/>
  <c r="Q90" i="9" s="1"/>
  <c r="J87" i="9"/>
  <c r="Q87" i="9" s="1"/>
  <c r="J86" i="9"/>
  <c r="Q86" i="9" s="1"/>
  <c r="J85" i="9"/>
  <c r="Q85" i="9" s="1"/>
  <c r="J84" i="9"/>
  <c r="Q84" i="9" s="1"/>
  <c r="J83" i="9"/>
  <c r="Q83" i="9" s="1"/>
  <c r="J82" i="9"/>
  <c r="Q82" i="9" s="1"/>
  <c r="J81" i="9"/>
  <c r="Q81" i="9" s="1"/>
  <c r="J80" i="9"/>
  <c r="Q80" i="9" s="1"/>
  <c r="J79" i="9"/>
  <c r="J78" i="9"/>
  <c r="J68" i="9"/>
  <c r="Q68" i="9" s="1"/>
  <c r="J67" i="9"/>
  <c r="Q67" i="9" s="1"/>
  <c r="J66" i="9"/>
  <c r="Q66" i="9" s="1"/>
  <c r="J65" i="9"/>
  <c r="Q65" i="9" s="1"/>
  <c r="J64" i="9"/>
  <c r="Q64" i="9" s="1"/>
  <c r="J63" i="9"/>
  <c r="Q63" i="9" s="1"/>
  <c r="J62" i="9"/>
  <c r="J61" i="9"/>
  <c r="J58" i="9"/>
  <c r="Q58" i="9" s="1"/>
  <c r="J57" i="9"/>
  <c r="Q57" i="9" s="1"/>
  <c r="J56" i="9"/>
  <c r="J55" i="9"/>
  <c r="J54" i="9"/>
  <c r="Q54" i="9" s="1"/>
  <c r="J53" i="9"/>
  <c r="Q53" i="9" s="1"/>
  <c r="J52" i="9"/>
  <c r="Q52" i="9" s="1"/>
  <c r="J51" i="9"/>
  <c r="Q51" i="9" s="1"/>
  <c r="J50" i="9"/>
  <c r="Q50" i="9" s="1"/>
  <c r="J49" i="9"/>
  <c r="Q49" i="9" s="1"/>
  <c r="J48" i="9"/>
  <c r="Q48" i="9" s="1"/>
  <c r="J47" i="9"/>
  <c r="Q47" i="9" s="1"/>
  <c r="J46" i="9"/>
  <c r="Q46" i="9" s="1"/>
  <c r="J45" i="9"/>
  <c r="Q45" i="9" s="1"/>
  <c r="J44" i="9"/>
  <c r="Q44" i="9" s="1"/>
  <c r="J43" i="9"/>
  <c r="Q43" i="9" s="1"/>
  <c r="J42" i="9"/>
  <c r="Q42" i="9" s="1"/>
  <c r="J41" i="9"/>
  <c r="Q41" i="9" s="1"/>
  <c r="J40" i="9"/>
  <c r="Q40" i="9" s="1"/>
  <c r="J39" i="9"/>
  <c r="Q39" i="9" s="1"/>
  <c r="J36" i="9"/>
  <c r="Q36" i="9" s="1"/>
  <c r="J35" i="9"/>
  <c r="Q35" i="9" s="1"/>
  <c r="J34" i="9"/>
  <c r="Q34" i="9" s="1"/>
  <c r="J33" i="9"/>
  <c r="Q33" i="9" s="1"/>
  <c r="J32" i="9"/>
  <c r="J31" i="9"/>
  <c r="J28" i="9"/>
  <c r="Q28" i="9" s="1"/>
  <c r="J27" i="9"/>
  <c r="Q27" i="9" s="1"/>
  <c r="J26" i="9"/>
  <c r="J25" i="9"/>
  <c r="J22" i="9"/>
  <c r="Q22" i="9" s="1"/>
  <c r="J21" i="9"/>
  <c r="Q21" i="9" s="1"/>
  <c r="J20" i="9"/>
  <c r="Q20" i="9" s="1"/>
  <c r="J19" i="9"/>
  <c r="Q19" i="9" s="1"/>
  <c r="J18" i="9"/>
  <c r="Q18" i="9" s="1"/>
  <c r="J17" i="9"/>
  <c r="Q17" i="9" s="1"/>
  <c r="J16" i="9"/>
  <c r="Q16" i="9" s="1"/>
  <c r="J15" i="9"/>
  <c r="Q15" i="9" s="1"/>
  <c r="J14" i="9"/>
  <c r="J13" i="9"/>
  <c r="J12" i="9"/>
  <c r="Q12" i="9" s="1"/>
  <c r="J11" i="9"/>
  <c r="Q11" i="9" s="1"/>
  <c r="J8" i="9"/>
  <c r="Q8" i="9" s="1"/>
  <c r="J7" i="9"/>
  <c r="Q7" i="9" s="1"/>
  <c r="J6" i="9"/>
  <c r="J5" i="9"/>
  <c r="J136" i="10"/>
  <c r="Q136" i="10" s="1"/>
  <c r="J135" i="10"/>
  <c r="Q135" i="10" s="1"/>
  <c r="J134" i="10"/>
  <c r="Q134" i="10" s="1"/>
  <c r="J133" i="10"/>
  <c r="Q133" i="10" s="1"/>
  <c r="J132" i="10"/>
  <c r="Q132" i="10" s="1"/>
  <c r="J131" i="10"/>
  <c r="J130" i="10"/>
  <c r="J127" i="10"/>
  <c r="Q127" i="10" s="1"/>
  <c r="J126" i="10"/>
  <c r="Q126" i="10" s="1"/>
  <c r="J125" i="10"/>
  <c r="Q125" i="10" s="1"/>
  <c r="J124" i="10"/>
  <c r="Q124" i="10" s="1"/>
  <c r="J123" i="10"/>
  <c r="Q123" i="10" s="1"/>
  <c r="J122" i="10"/>
  <c r="Q122" i="10" s="1"/>
  <c r="J121" i="10"/>
  <c r="Q121" i="10" s="1"/>
  <c r="J120" i="10"/>
  <c r="Q120" i="10" s="1"/>
  <c r="J119" i="10"/>
  <c r="Q119" i="10" s="1"/>
  <c r="J118" i="10"/>
  <c r="Q118" i="10" s="1"/>
  <c r="J117" i="10"/>
  <c r="Q117" i="10" s="1"/>
  <c r="J116" i="10"/>
  <c r="Q116" i="10" s="1"/>
  <c r="J115" i="10"/>
  <c r="Q115" i="10" s="1"/>
  <c r="J114" i="10"/>
  <c r="Q114" i="10" s="1"/>
  <c r="J113" i="10"/>
  <c r="Q113" i="10" s="1"/>
  <c r="J112" i="10"/>
  <c r="Q112" i="10" s="1"/>
  <c r="J111" i="10"/>
  <c r="Q111" i="10" s="1"/>
  <c r="J110" i="10"/>
  <c r="Q110" i="10" s="1"/>
  <c r="J109" i="10"/>
  <c r="Q109" i="10" s="1"/>
  <c r="J108" i="10"/>
  <c r="Q108" i="10" s="1"/>
  <c r="J107" i="10"/>
  <c r="J106" i="10"/>
  <c r="J103" i="10"/>
  <c r="Q103" i="10" s="1"/>
  <c r="J102" i="10"/>
  <c r="Q102" i="10" s="1"/>
  <c r="J101" i="10"/>
  <c r="Q101" i="10" s="1"/>
  <c r="J100" i="10"/>
  <c r="Q100" i="10" s="1"/>
  <c r="J99" i="10"/>
  <c r="Q99" i="10" s="1"/>
  <c r="J98" i="10"/>
  <c r="Q98" i="10" s="1"/>
  <c r="J97" i="10"/>
  <c r="Q97" i="10" s="1"/>
  <c r="J96" i="10"/>
  <c r="Q96" i="10" s="1"/>
  <c r="J95" i="10"/>
  <c r="Q95" i="10" s="1"/>
  <c r="J94" i="10"/>
  <c r="Q94" i="10" s="1"/>
  <c r="J93" i="10"/>
  <c r="Q93" i="10" s="1"/>
  <c r="J92" i="10"/>
  <c r="Q92" i="10" s="1"/>
  <c r="J91" i="10"/>
  <c r="Q91" i="10" s="1"/>
  <c r="J90" i="10"/>
  <c r="Q90" i="10" s="1"/>
  <c r="J87" i="10"/>
  <c r="Q87" i="10" s="1"/>
  <c r="J86" i="10"/>
  <c r="Q86" i="10" s="1"/>
  <c r="J85" i="10"/>
  <c r="Q85" i="10" s="1"/>
  <c r="J84" i="10"/>
  <c r="Q84" i="10" s="1"/>
  <c r="J83" i="10"/>
  <c r="Q83" i="10" s="1"/>
  <c r="J82" i="10"/>
  <c r="Q82" i="10" s="1"/>
  <c r="J81" i="10"/>
  <c r="Q81" i="10" s="1"/>
  <c r="J80" i="10"/>
  <c r="Q80" i="10" s="1"/>
  <c r="J79" i="10"/>
  <c r="J78" i="10"/>
  <c r="J68" i="10"/>
  <c r="Q68" i="10" s="1"/>
  <c r="J67" i="10"/>
  <c r="Q67" i="10" s="1"/>
  <c r="J66" i="10"/>
  <c r="Q66" i="10" s="1"/>
  <c r="J65" i="10"/>
  <c r="Q65" i="10" s="1"/>
  <c r="J64" i="10"/>
  <c r="Q64" i="10" s="1"/>
  <c r="J63" i="10"/>
  <c r="Q63" i="10" s="1"/>
  <c r="J62" i="10"/>
  <c r="J61" i="10"/>
  <c r="J58" i="10"/>
  <c r="Q58" i="10" s="1"/>
  <c r="J57" i="10"/>
  <c r="Q57" i="10" s="1"/>
  <c r="J56" i="10"/>
  <c r="J55" i="10"/>
  <c r="J54" i="10"/>
  <c r="Q54" i="10" s="1"/>
  <c r="J53" i="10"/>
  <c r="Q53" i="10" s="1"/>
  <c r="J52" i="10"/>
  <c r="Q52" i="10" s="1"/>
  <c r="J51" i="10"/>
  <c r="Q51" i="10" s="1"/>
  <c r="J50" i="10"/>
  <c r="Q50" i="10" s="1"/>
  <c r="J49" i="10"/>
  <c r="Q49" i="10" s="1"/>
  <c r="J48" i="10"/>
  <c r="Q48" i="10" s="1"/>
  <c r="J47" i="10"/>
  <c r="Q47" i="10" s="1"/>
  <c r="J46" i="10"/>
  <c r="Q46" i="10" s="1"/>
  <c r="J45" i="10"/>
  <c r="Q45" i="10" s="1"/>
  <c r="J44" i="10"/>
  <c r="Q44" i="10" s="1"/>
  <c r="J43" i="10"/>
  <c r="Q43" i="10" s="1"/>
  <c r="J42" i="10"/>
  <c r="Q42" i="10" s="1"/>
  <c r="J41" i="10"/>
  <c r="Q41" i="10" s="1"/>
  <c r="J40" i="10"/>
  <c r="Q40" i="10" s="1"/>
  <c r="J39" i="10"/>
  <c r="Q39" i="10" s="1"/>
  <c r="J36" i="10"/>
  <c r="Q36" i="10" s="1"/>
  <c r="J35" i="10"/>
  <c r="Q35" i="10" s="1"/>
  <c r="J34" i="10"/>
  <c r="Q34" i="10" s="1"/>
  <c r="J33" i="10"/>
  <c r="Q33" i="10" s="1"/>
  <c r="J32" i="10"/>
  <c r="J31" i="10"/>
  <c r="J28" i="10"/>
  <c r="Q28" i="10" s="1"/>
  <c r="J27" i="10"/>
  <c r="Q27" i="10" s="1"/>
  <c r="J26" i="10"/>
  <c r="J25" i="10"/>
  <c r="J22" i="10"/>
  <c r="Q22" i="10" s="1"/>
  <c r="J21" i="10"/>
  <c r="Q21" i="10" s="1"/>
  <c r="J20" i="10"/>
  <c r="Q20" i="10" s="1"/>
  <c r="J19" i="10"/>
  <c r="Q19" i="10" s="1"/>
  <c r="J18" i="10"/>
  <c r="Q18" i="10" s="1"/>
  <c r="J17" i="10"/>
  <c r="Q17" i="10" s="1"/>
  <c r="J16" i="10"/>
  <c r="Q16" i="10" s="1"/>
  <c r="J15" i="10"/>
  <c r="Q15" i="10" s="1"/>
  <c r="J14" i="10"/>
  <c r="J13" i="10"/>
  <c r="J12" i="10"/>
  <c r="Q12" i="10" s="1"/>
  <c r="J11" i="10"/>
  <c r="Q11" i="10" s="1"/>
  <c r="J8" i="10"/>
  <c r="Q8" i="10" s="1"/>
  <c r="J7" i="10"/>
  <c r="Q7" i="10" s="1"/>
  <c r="J6" i="10"/>
  <c r="J5" i="10"/>
  <c r="J136" i="11"/>
  <c r="Q136" i="11" s="1"/>
  <c r="J135" i="11"/>
  <c r="Q135" i="11" s="1"/>
  <c r="J134" i="11"/>
  <c r="Q134" i="11" s="1"/>
  <c r="J133" i="11"/>
  <c r="Q133" i="11" s="1"/>
  <c r="J132" i="11"/>
  <c r="Q132" i="11" s="1"/>
  <c r="J131" i="11"/>
  <c r="J130" i="11"/>
  <c r="J127" i="11"/>
  <c r="Q127" i="11" s="1"/>
  <c r="J126" i="11"/>
  <c r="Q126" i="11" s="1"/>
  <c r="J125" i="11"/>
  <c r="Q125" i="11" s="1"/>
  <c r="J124" i="11"/>
  <c r="Q124" i="11" s="1"/>
  <c r="J123" i="11"/>
  <c r="Q123" i="11" s="1"/>
  <c r="J122" i="11"/>
  <c r="Q122" i="11" s="1"/>
  <c r="J121" i="11"/>
  <c r="Q121" i="11" s="1"/>
  <c r="J120" i="11"/>
  <c r="Q120" i="11" s="1"/>
  <c r="J119" i="11"/>
  <c r="Q119" i="11" s="1"/>
  <c r="J118" i="11"/>
  <c r="Q118" i="11" s="1"/>
  <c r="J117" i="11"/>
  <c r="Q117" i="11" s="1"/>
  <c r="J116" i="11"/>
  <c r="Q116" i="11" s="1"/>
  <c r="J115" i="11"/>
  <c r="Q115" i="11" s="1"/>
  <c r="J114" i="11"/>
  <c r="Q114" i="11" s="1"/>
  <c r="J113" i="11"/>
  <c r="Q113" i="11" s="1"/>
  <c r="J112" i="11"/>
  <c r="Q112" i="11" s="1"/>
  <c r="J111" i="11"/>
  <c r="Q111" i="11" s="1"/>
  <c r="J110" i="11"/>
  <c r="Q110" i="11" s="1"/>
  <c r="J109" i="11"/>
  <c r="Q109" i="11" s="1"/>
  <c r="J108" i="11"/>
  <c r="Q108" i="11" s="1"/>
  <c r="J107" i="11"/>
  <c r="J106" i="11"/>
  <c r="J103" i="11"/>
  <c r="Q103" i="11" s="1"/>
  <c r="J102" i="11"/>
  <c r="Q102" i="11" s="1"/>
  <c r="J101" i="11"/>
  <c r="Q101" i="11" s="1"/>
  <c r="J100" i="11"/>
  <c r="Q100" i="11" s="1"/>
  <c r="J99" i="11"/>
  <c r="Q99" i="11" s="1"/>
  <c r="J98" i="11"/>
  <c r="Q98" i="11" s="1"/>
  <c r="J97" i="11"/>
  <c r="Q97" i="11" s="1"/>
  <c r="J96" i="11"/>
  <c r="Q96" i="11" s="1"/>
  <c r="J95" i="11"/>
  <c r="Q95" i="11" s="1"/>
  <c r="J94" i="11"/>
  <c r="Q94" i="11" s="1"/>
  <c r="J93" i="11"/>
  <c r="Q93" i="11" s="1"/>
  <c r="J92" i="11"/>
  <c r="Q92" i="11" s="1"/>
  <c r="J91" i="11"/>
  <c r="Q91" i="11" s="1"/>
  <c r="J90" i="11"/>
  <c r="Q90" i="11" s="1"/>
  <c r="J87" i="11"/>
  <c r="Q87" i="11" s="1"/>
  <c r="J86" i="11"/>
  <c r="Q86" i="11" s="1"/>
  <c r="J85" i="11"/>
  <c r="Q85" i="11" s="1"/>
  <c r="J84" i="11"/>
  <c r="Q84" i="11" s="1"/>
  <c r="J83" i="11"/>
  <c r="Q83" i="11" s="1"/>
  <c r="J82" i="11"/>
  <c r="Q82" i="11" s="1"/>
  <c r="J81" i="11"/>
  <c r="Q81" i="11" s="1"/>
  <c r="J80" i="11"/>
  <c r="Q80" i="11" s="1"/>
  <c r="J79" i="11"/>
  <c r="J78" i="11"/>
  <c r="J68" i="11"/>
  <c r="Q68" i="11" s="1"/>
  <c r="J67" i="11"/>
  <c r="Q67" i="11" s="1"/>
  <c r="J66" i="11"/>
  <c r="Q66" i="11" s="1"/>
  <c r="J65" i="11"/>
  <c r="Q65" i="11" s="1"/>
  <c r="J64" i="11"/>
  <c r="Q64" i="11" s="1"/>
  <c r="J63" i="11"/>
  <c r="Q63" i="11" s="1"/>
  <c r="J62" i="11"/>
  <c r="J61" i="11"/>
  <c r="J58" i="11"/>
  <c r="Q58" i="11" s="1"/>
  <c r="J57" i="11"/>
  <c r="Q57" i="11" s="1"/>
  <c r="J56" i="11"/>
  <c r="J55" i="11"/>
  <c r="J54" i="11"/>
  <c r="Q54" i="11" s="1"/>
  <c r="J53" i="11"/>
  <c r="Q53" i="11" s="1"/>
  <c r="J52" i="11"/>
  <c r="Q52" i="11" s="1"/>
  <c r="J51" i="11"/>
  <c r="Q51" i="11" s="1"/>
  <c r="J50" i="11"/>
  <c r="Q50" i="11" s="1"/>
  <c r="J49" i="11"/>
  <c r="Q49" i="11" s="1"/>
  <c r="J48" i="11"/>
  <c r="Q48" i="11" s="1"/>
  <c r="J47" i="11"/>
  <c r="Q47" i="11" s="1"/>
  <c r="J46" i="11"/>
  <c r="Q46" i="11" s="1"/>
  <c r="J45" i="11"/>
  <c r="Q45" i="11" s="1"/>
  <c r="J44" i="11"/>
  <c r="Q44" i="11" s="1"/>
  <c r="J43" i="11"/>
  <c r="Q43" i="11" s="1"/>
  <c r="J42" i="11"/>
  <c r="Q42" i="11" s="1"/>
  <c r="J41" i="11"/>
  <c r="Q41" i="11" s="1"/>
  <c r="J40" i="11"/>
  <c r="Q40" i="11" s="1"/>
  <c r="J39" i="11"/>
  <c r="Q39" i="11" s="1"/>
  <c r="J36" i="11"/>
  <c r="Q36" i="11" s="1"/>
  <c r="J35" i="11"/>
  <c r="Q35" i="11" s="1"/>
  <c r="J34" i="11"/>
  <c r="Q34" i="11" s="1"/>
  <c r="J33" i="11"/>
  <c r="Q33" i="11" s="1"/>
  <c r="J32" i="11"/>
  <c r="J31" i="11"/>
  <c r="J28" i="11"/>
  <c r="Q28" i="11" s="1"/>
  <c r="J27" i="11"/>
  <c r="Q27" i="11" s="1"/>
  <c r="J26" i="11"/>
  <c r="J25" i="11"/>
  <c r="J22" i="11"/>
  <c r="Q22" i="11" s="1"/>
  <c r="J21" i="11"/>
  <c r="Q21" i="11" s="1"/>
  <c r="J20" i="11"/>
  <c r="Q20" i="11" s="1"/>
  <c r="J19" i="11"/>
  <c r="Q19" i="11" s="1"/>
  <c r="J18" i="11"/>
  <c r="Q18" i="11" s="1"/>
  <c r="J17" i="11"/>
  <c r="Q17" i="11" s="1"/>
  <c r="J16" i="11"/>
  <c r="Q16" i="11" s="1"/>
  <c r="J15" i="11"/>
  <c r="Q15" i="11" s="1"/>
  <c r="J14" i="11"/>
  <c r="J13" i="11"/>
  <c r="J12" i="11"/>
  <c r="Q12" i="11" s="1"/>
  <c r="J11" i="11"/>
  <c r="Q11" i="11" s="1"/>
  <c r="J8" i="11"/>
  <c r="Q8" i="11" s="1"/>
  <c r="J7" i="11"/>
  <c r="Q7" i="11" s="1"/>
  <c r="J6" i="11"/>
  <c r="J5" i="11"/>
  <c r="J136" i="12"/>
  <c r="Q136" i="12" s="1"/>
  <c r="J135" i="12"/>
  <c r="Q135" i="12" s="1"/>
  <c r="J134" i="12"/>
  <c r="Q134" i="12" s="1"/>
  <c r="J133" i="12"/>
  <c r="Q133" i="12" s="1"/>
  <c r="J132" i="12"/>
  <c r="Q132" i="12" s="1"/>
  <c r="J131" i="12"/>
  <c r="J130" i="12"/>
  <c r="J127" i="12"/>
  <c r="Q127" i="12" s="1"/>
  <c r="J126" i="12"/>
  <c r="Q126" i="12" s="1"/>
  <c r="J125" i="12"/>
  <c r="Q125" i="12" s="1"/>
  <c r="J124" i="12"/>
  <c r="Q124" i="12" s="1"/>
  <c r="J123" i="12"/>
  <c r="Q123" i="12" s="1"/>
  <c r="J122" i="12"/>
  <c r="Q122" i="12" s="1"/>
  <c r="J121" i="12"/>
  <c r="Q121" i="12" s="1"/>
  <c r="J120" i="12"/>
  <c r="Q120" i="12" s="1"/>
  <c r="J119" i="12"/>
  <c r="Q119" i="12" s="1"/>
  <c r="J118" i="12"/>
  <c r="Q118" i="12" s="1"/>
  <c r="J117" i="12"/>
  <c r="Q117" i="12" s="1"/>
  <c r="J116" i="12"/>
  <c r="Q116" i="12" s="1"/>
  <c r="J115" i="12"/>
  <c r="Q115" i="12" s="1"/>
  <c r="J114" i="12"/>
  <c r="Q114" i="12" s="1"/>
  <c r="J113" i="12"/>
  <c r="Q113" i="12" s="1"/>
  <c r="J112" i="12"/>
  <c r="Q112" i="12" s="1"/>
  <c r="J111" i="12"/>
  <c r="Q111" i="12" s="1"/>
  <c r="J110" i="12"/>
  <c r="Q110" i="12" s="1"/>
  <c r="J109" i="12"/>
  <c r="Q109" i="12" s="1"/>
  <c r="J108" i="12"/>
  <c r="Q108" i="12" s="1"/>
  <c r="J107" i="12"/>
  <c r="J106" i="12"/>
  <c r="J103" i="12"/>
  <c r="Q103" i="12" s="1"/>
  <c r="J102" i="12"/>
  <c r="Q102" i="12" s="1"/>
  <c r="J101" i="12"/>
  <c r="Q101" i="12" s="1"/>
  <c r="J100" i="12"/>
  <c r="Q100" i="12" s="1"/>
  <c r="J99" i="12"/>
  <c r="Q99" i="12" s="1"/>
  <c r="J98" i="12"/>
  <c r="Q98" i="12" s="1"/>
  <c r="J97" i="12"/>
  <c r="Q97" i="12" s="1"/>
  <c r="J96" i="12"/>
  <c r="Q96" i="12" s="1"/>
  <c r="J95" i="12"/>
  <c r="Q95" i="12" s="1"/>
  <c r="J94" i="12"/>
  <c r="Q94" i="12" s="1"/>
  <c r="J93" i="12"/>
  <c r="Q93" i="12" s="1"/>
  <c r="J92" i="12"/>
  <c r="Q92" i="12" s="1"/>
  <c r="J91" i="12"/>
  <c r="Q91" i="12" s="1"/>
  <c r="J90" i="12"/>
  <c r="Q90" i="12" s="1"/>
  <c r="J87" i="12"/>
  <c r="Q87" i="12" s="1"/>
  <c r="J86" i="12"/>
  <c r="Q86" i="12" s="1"/>
  <c r="J85" i="12"/>
  <c r="Q85" i="12" s="1"/>
  <c r="J84" i="12"/>
  <c r="Q84" i="12" s="1"/>
  <c r="J83" i="12"/>
  <c r="Q83" i="12" s="1"/>
  <c r="J82" i="12"/>
  <c r="Q82" i="12" s="1"/>
  <c r="J81" i="12"/>
  <c r="Q81" i="12" s="1"/>
  <c r="J80" i="12"/>
  <c r="Q80" i="12" s="1"/>
  <c r="J79" i="12"/>
  <c r="J78" i="12"/>
  <c r="J68" i="12"/>
  <c r="Q68" i="12" s="1"/>
  <c r="J67" i="12"/>
  <c r="Q67" i="12" s="1"/>
  <c r="J66" i="12"/>
  <c r="Q66" i="12" s="1"/>
  <c r="J65" i="12"/>
  <c r="Q65" i="12" s="1"/>
  <c r="J64" i="12"/>
  <c r="Q64" i="12" s="1"/>
  <c r="J63" i="12"/>
  <c r="Q63" i="12" s="1"/>
  <c r="J62" i="12"/>
  <c r="J61" i="12"/>
  <c r="J58" i="12"/>
  <c r="Q58" i="12" s="1"/>
  <c r="J57" i="12"/>
  <c r="Q57" i="12" s="1"/>
  <c r="J56" i="12"/>
  <c r="J55" i="12"/>
  <c r="J54" i="12"/>
  <c r="Q54" i="12" s="1"/>
  <c r="J53" i="12"/>
  <c r="Q53" i="12" s="1"/>
  <c r="J52" i="12"/>
  <c r="Q52" i="12" s="1"/>
  <c r="J51" i="12"/>
  <c r="Q51" i="12" s="1"/>
  <c r="J50" i="12"/>
  <c r="Q50" i="12" s="1"/>
  <c r="J49" i="12"/>
  <c r="Q49" i="12" s="1"/>
  <c r="J48" i="12"/>
  <c r="Q48" i="12" s="1"/>
  <c r="J47" i="12"/>
  <c r="Q47" i="12" s="1"/>
  <c r="J46" i="12"/>
  <c r="Q46" i="12" s="1"/>
  <c r="J45" i="12"/>
  <c r="Q45" i="12" s="1"/>
  <c r="J44" i="12"/>
  <c r="Q44" i="12" s="1"/>
  <c r="J43" i="12"/>
  <c r="Q43" i="12" s="1"/>
  <c r="J42" i="12"/>
  <c r="Q42" i="12" s="1"/>
  <c r="J41" i="12"/>
  <c r="Q41" i="12" s="1"/>
  <c r="J40" i="12"/>
  <c r="Q40" i="12" s="1"/>
  <c r="J36" i="12"/>
  <c r="Q36" i="12" s="1"/>
  <c r="J35" i="12"/>
  <c r="Q35" i="12" s="1"/>
  <c r="J34" i="12"/>
  <c r="Q34" i="12" s="1"/>
  <c r="J33" i="12"/>
  <c r="Q33" i="12" s="1"/>
  <c r="J32" i="12"/>
  <c r="J31" i="12"/>
  <c r="J28" i="12"/>
  <c r="Q28" i="12" s="1"/>
  <c r="J27" i="12"/>
  <c r="Q27" i="12" s="1"/>
  <c r="J26" i="12"/>
  <c r="J25" i="12"/>
  <c r="J22" i="12"/>
  <c r="Q22" i="12" s="1"/>
  <c r="J21" i="12"/>
  <c r="Q21" i="12" s="1"/>
  <c r="J20" i="12"/>
  <c r="Q20" i="12" s="1"/>
  <c r="J19" i="12"/>
  <c r="Q19" i="12" s="1"/>
  <c r="J18" i="12"/>
  <c r="Q18" i="12" s="1"/>
  <c r="J17" i="12"/>
  <c r="Q17" i="12" s="1"/>
  <c r="J16" i="12"/>
  <c r="Q16" i="12" s="1"/>
  <c r="J15" i="12"/>
  <c r="Q15" i="12" s="1"/>
  <c r="J14" i="12"/>
  <c r="J13" i="12"/>
  <c r="J12" i="12"/>
  <c r="Q12" i="12" s="1"/>
  <c r="J11" i="12"/>
  <c r="Q11" i="12" s="1"/>
  <c r="J8" i="12"/>
  <c r="Q8" i="12" s="1"/>
  <c r="J7" i="12"/>
  <c r="Q7" i="12" s="1"/>
  <c r="J6" i="12"/>
  <c r="J5" i="12"/>
  <c r="J136" i="2"/>
  <c r="Q136" i="2" s="1"/>
  <c r="J135" i="2"/>
  <c r="Q135" i="2" s="1"/>
  <c r="J134" i="2"/>
  <c r="Q134" i="2" s="1"/>
  <c r="J133" i="2"/>
  <c r="Q133" i="2" s="1"/>
  <c r="J132" i="2"/>
  <c r="Q132" i="2" s="1"/>
  <c r="J131" i="2"/>
  <c r="J130" i="2"/>
  <c r="J127" i="2"/>
  <c r="Q127" i="2" s="1"/>
  <c r="J126" i="2"/>
  <c r="Q126" i="2" s="1"/>
  <c r="J125" i="2"/>
  <c r="Q125" i="2" s="1"/>
  <c r="J124" i="2"/>
  <c r="Q124" i="2" s="1"/>
  <c r="J123" i="2"/>
  <c r="Q123" i="2" s="1"/>
  <c r="J122" i="2"/>
  <c r="Q122" i="2" s="1"/>
  <c r="J121" i="2"/>
  <c r="Q121" i="2" s="1"/>
  <c r="J120" i="2"/>
  <c r="Q120" i="2" s="1"/>
  <c r="J119" i="2"/>
  <c r="Q119" i="2" s="1"/>
  <c r="J118" i="2"/>
  <c r="Q118" i="2" s="1"/>
  <c r="J117" i="2"/>
  <c r="Q117" i="2" s="1"/>
  <c r="J116" i="2"/>
  <c r="Q116" i="2" s="1"/>
  <c r="J115" i="2"/>
  <c r="Q115" i="2" s="1"/>
  <c r="J114" i="2"/>
  <c r="Q114" i="2" s="1"/>
  <c r="J113" i="2"/>
  <c r="Q113" i="2" s="1"/>
  <c r="J112" i="2"/>
  <c r="Q112" i="2" s="1"/>
  <c r="J111" i="2"/>
  <c r="Q111" i="2" s="1"/>
  <c r="J110" i="2"/>
  <c r="Q110" i="2" s="1"/>
  <c r="J109" i="2"/>
  <c r="Q109" i="2" s="1"/>
  <c r="J108" i="2"/>
  <c r="Q108" i="2" s="1"/>
  <c r="J107" i="2"/>
  <c r="J106" i="2"/>
  <c r="J103" i="2"/>
  <c r="Q103" i="2" s="1"/>
  <c r="J102" i="2"/>
  <c r="Q102" i="2" s="1"/>
  <c r="J101" i="2"/>
  <c r="Q101" i="2" s="1"/>
  <c r="J100" i="2"/>
  <c r="Q100" i="2" s="1"/>
  <c r="J99" i="2"/>
  <c r="Q99" i="2" s="1"/>
  <c r="J98" i="2"/>
  <c r="Q98" i="2" s="1"/>
  <c r="J97" i="2"/>
  <c r="Q97" i="2" s="1"/>
  <c r="J96" i="2"/>
  <c r="Q96" i="2" s="1"/>
  <c r="J95" i="2"/>
  <c r="Q95" i="2" s="1"/>
  <c r="J94" i="2"/>
  <c r="Q94" i="2" s="1"/>
  <c r="J93" i="2"/>
  <c r="Q93" i="2" s="1"/>
  <c r="J92" i="2"/>
  <c r="Q92" i="2" s="1"/>
  <c r="J91" i="2"/>
  <c r="Q91" i="2" s="1"/>
  <c r="J90" i="2"/>
  <c r="Q90" i="2" s="1"/>
  <c r="J87" i="2"/>
  <c r="Q87" i="2" s="1"/>
  <c r="J86" i="2"/>
  <c r="Q86" i="2" s="1"/>
  <c r="J85" i="2"/>
  <c r="Q85" i="2" s="1"/>
  <c r="J84" i="2"/>
  <c r="Q84" i="2" s="1"/>
  <c r="J83" i="2"/>
  <c r="Q83" i="2" s="1"/>
  <c r="J82" i="2"/>
  <c r="Q82" i="2" s="1"/>
  <c r="J81" i="2"/>
  <c r="Q81" i="2" s="1"/>
  <c r="J80" i="2"/>
  <c r="Q80" i="2" s="1"/>
  <c r="J79" i="2"/>
  <c r="J78" i="2"/>
  <c r="J68" i="2"/>
  <c r="Q68" i="2" s="1"/>
  <c r="J67" i="2"/>
  <c r="Q67" i="2" s="1"/>
  <c r="J66" i="2"/>
  <c r="Q66" i="2" s="1"/>
  <c r="J65" i="2"/>
  <c r="Q65" i="2" s="1"/>
  <c r="J64" i="2"/>
  <c r="Q64" i="2" s="1"/>
  <c r="J63" i="2"/>
  <c r="Q63" i="2" s="1"/>
  <c r="J62" i="2"/>
  <c r="J61" i="2"/>
  <c r="J58" i="2"/>
  <c r="Q58" i="2" s="1"/>
  <c r="J57" i="2"/>
  <c r="Q57" i="2" s="1"/>
  <c r="J56" i="2"/>
  <c r="J55" i="2"/>
  <c r="J54" i="2"/>
  <c r="Q54" i="2" s="1"/>
  <c r="J53" i="2"/>
  <c r="Q53" i="2" s="1"/>
  <c r="J52" i="2"/>
  <c r="Q52" i="2" s="1"/>
  <c r="J51" i="2"/>
  <c r="Q51" i="2" s="1"/>
  <c r="J50" i="2"/>
  <c r="Q50" i="2" s="1"/>
  <c r="J49" i="2"/>
  <c r="Q49" i="2" s="1"/>
  <c r="J48" i="2"/>
  <c r="Q48" i="2" s="1"/>
  <c r="J47" i="2"/>
  <c r="Q47" i="2" s="1"/>
  <c r="J46" i="2"/>
  <c r="Q46" i="2" s="1"/>
  <c r="J45" i="2"/>
  <c r="Q45" i="2" s="1"/>
  <c r="J44" i="2"/>
  <c r="Q44" i="2" s="1"/>
  <c r="J43" i="2"/>
  <c r="Q43" i="2" s="1"/>
  <c r="J42" i="2"/>
  <c r="Q42" i="2" s="1"/>
  <c r="J41" i="2"/>
  <c r="Q41" i="2" s="1"/>
  <c r="J40" i="2"/>
  <c r="Q40" i="2" s="1"/>
  <c r="J39" i="2"/>
  <c r="Q39" i="2" s="1"/>
  <c r="J36" i="2"/>
  <c r="Q36" i="2" s="1"/>
  <c r="J35" i="2"/>
  <c r="Q35" i="2" s="1"/>
  <c r="J34" i="2"/>
  <c r="Q34" i="2" s="1"/>
  <c r="J33" i="2"/>
  <c r="Q33" i="2" s="1"/>
  <c r="J32" i="2"/>
  <c r="J31" i="2"/>
  <c r="J28" i="2"/>
  <c r="Q28" i="2" s="1"/>
  <c r="J27" i="2"/>
  <c r="Q27" i="2" s="1"/>
  <c r="J26" i="2"/>
  <c r="J25" i="2"/>
  <c r="J22" i="2"/>
  <c r="Q22" i="2" s="1"/>
  <c r="J21" i="2"/>
  <c r="Q21" i="2" s="1"/>
  <c r="J20" i="2"/>
  <c r="Q20" i="2" s="1"/>
  <c r="J19" i="2"/>
  <c r="Q19" i="2" s="1"/>
  <c r="J18" i="2"/>
  <c r="Q18" i="2" s="1"/>
  <c r="J17" i="2"/>
  <c r="Q17" i="2" s="1"/>
  <c r="J16" i="2"/>
  <c r="Q16" i="2" s="1"/>
  <c r="J15" i="2"/>
  <c r="Q15" i="2" s="1"/>
  <c r="J14" i="2"/>
  <c r="J13" i="2"/>
  <c r="J12" i="2"/>
  <c r="Q12" i="2" s="1"/>
  <c r="J11" i="2"/>
  <c r="Q11" i="2" s="1"/>
  <c r="J8" i="2"/>
  <c r="Q8" i="2" s="1"/>
  <c r="J7" i="2"/>
  <c r="Q7" i="2" s="1"/>
  <c r="J6" i="2"/>
  <c r="J5" i="2"/>
  <c r="I28" i="13"/>
  <c r="I27" i="13"/>
  <c r="I26" i="13"/>
  <c r="I25" i="13"/>
  <c r="J29" i="2" l="1"/>
  <c r="Q25" i="2"/>
  <c r="Q29" i="2" s="1"/>
  <c r="J137" i="2"/>
  <c r="Q130" i="2"/>
  <c r="Q137" i="2" s="1"/>
  <c r="J30" i="12"/>
  <c r="Q26" i="12"/>
  <c r="Q30" i="12" s="1"/>
  <c r="J38" i="12"/>
  <c r="Q32" i="12"/>
  <c r="Q38" i="12" s="1"/>
  <c r="J139" i="12"/>
  <c r="Q131" i="12"/>
  <c r="Q139" i="12" s="1"/>
  <c r="J23" i="11"/>
  <c r="Q13" i="11"/>
  <c r="Q23" i="11" s="1"/>
  <c r="J9" i="9"/>
  <c r="Q5" i="9"/>
  <c r="J30" i="8"/>
  <c r="Q26" i="8"/>
  <c r="Q30" i="8" s="1"/>
  <c r="J23" i="7"/>
  <c r="Q13" i="7"/>
  <c r="Q23" i="7" s="1"/>
  <c r="J89" i="6"/>
  <c r="Q79" i="6"/>
  <c r="Q89" i="6" s="1"/>
  <c r="J9" i="5"/>
  <c r="Q5" i="5"/>
  <c r="J38" i="4"/>
  <c r="Q32" i="4"/>
  <c r="Q38" i="4" s="1"/>
  <c r="J23" i="3"/>
  <c r="Q13" i="3"/>
  <c r="Q23" i="3" s="1"/>
  <c r="J76" i="3"/>
  <c r="Q61" i="3"/>
  <c r="Q76" i="3" s="1"/>
  <c r="J84" i="13"/>
  <c r="Q84" i="13" s="1"/>
  <c r="Q84" i="1"/>
  <c r="Q94" i="1"/>
  <c r="J94" i="13"/>
  <c r="Q94" i="13" s="1"/>
  <c r="Q102" i="1"/>
  <c r="J102" i="13"/>
  <c r="Q102" i="13" s="1"/>
  <c r="J112" i="13"/>
  <c r="Q112" i="13" s="1"/>
  <c r="Q112" i="1"/>
  <c r="Q120" i="1"/>
  <c r="J120" i="13"/>
  <c r="Q120" i="13" s="1"/>
  <c r="J137" i="1"/>
  <c r="Q130" i="1"/>
  <c r="J130" i="13"/>
  <c r="J88" i="12"/>
  <c r="Q78" i="12"/>
  <c r="Q88" i="12" s="1"/>
  <c r="J128" i="12"/>
  <c r="Q106" i="12"/>
  <c r="J129" i="11"/>
  <c r="Q107" i="11"/>
  <c r="Q129" i="11" s="1"/>
  <c r="J9" i="10"/>
  <c r="Q5" i="10"/>
  <c r="J29" i="10"/>
  <c r="Q25" i="10"/>
  <c r="Q29" i="10" s="1"/>
  <c r="J37" i="10"/>
  <c r="Q31" i="10"/>
  <c r="Q37" i="10" s="1"/>
  <c r="J137" i="10"/>
  <c r="Q130" i="10"/>
  <c r="Q137" i="10" s="1"/>
  <c r="J10" i="9"/>
  <c r="Q6" i="9"/>
  <c r="J30" i="9"/>
  <c r="Q26" i="9"/>
  <c r="Q30" i="9" s="1"/>
  <c r="J38" i="9"/>
  <c r="Q32" i="9"/>
  <c r="Q38" i="9" s="1"/>
  <c r="J139" i="9"/>
  <c r="Q131" i="9"/>
  <c r="Q139" i="9" s="1"/>
  <c r="J23" i="8"/>
  <c r="Q13" i="8"/>
  <c r="Q23" i="8" s="1"/>
  <c r="J59" i="8"/>
  <c r="Q55" i="8"/>
  <c r="Q59" i="8" s="1"/>
  <c r="J76" i="8"/>
  <c r="Q61" i="8"/>
  <c r="Q76" i="8" s="1"/>
  <c r="J88" i="8"/>
  <c r="Q78" i="8"/>
  <c r="Q88" i="8" s="1"/>
  <c r="J128" i="8"/>
  <c r="Q106" i="8"/>
  <c r="J24" i="7"/>
  <c r="Q14" i="7"/>
  <c r="Q24" i="7" s="1"/>
  <c r="J60" i="7"/>
  <c r="Q56" i="7"/>
  <c r="Q60" i="7" s="1"/>
  <c r="J77" i="7"/>
  <c r="Q62" i="7"/>
  <c r="Q77" i="7" s="1"/>
  <c r="J89" i="7"/>
  <c r="Q79" i="7"/>
  <c r="Q89" i="7" s="1"/>
  <c r="J129" i="7"/>
  <c r="Q107" i="7"/>
  <c r="Q129" i="7" s="1"/>
  <c r="J9" i="6"/>
  <c r="Q5" i="6"/>
  <c r="J29" i="6"/>
  <c r="Q25" i="6"/>
  <c r="Q29" i="6" s="1"/>
  <c r="J37" i="6"/>
  <c r="Q31" i="6"/>
  <c r="Q37" i="6" s="1"/>
  <c r="J137" i="6"/>
  <c r="Q130" i="6"/>
  <c r="Q137" i="6" s="1"/>
  <c r="J10" i="5"/>
  <c r="Q6" i="5"/>
  <c r="J30" i="5"/>
  <c r="Q26" i="5"/>
  <c r="Q30" i="5" s="1"/>
  <c r="Q32" i="5"/>
  <c r="Q38" i="5" s="1"/>
  <c r="J38" i="5"/>
  <c r="J139" i="5"/>
  <c r="Q131" i="5"/>
  <c r="Q139" i="5" s="1"/>
  <c r="J23" i="4"/>
  <c r="Q13" i="4"/>
  <c r="Q23" i="4" s="1"/>
  <c r="J59" i="4"/>
  <c r="Q55" i="4"/>
  <c r="Q59" i="4" s="1"/>
  <c r="J76" i="4"/>
  <c r="Q61" i="4"/>
  <c r="Q76" i="4" s="1"/>
  <c r="J88" i="4"/>
  <c r="Q78" i="4"/>
  <c r="Q88" i="4" s="1"/>
  <c r="J128" i="4"/>
  <c r="Q106" i="4"/>
  <c r="Q128" i="4" s="1"/>
  <c r="J24" i="3"/>
  <c r="Q14" i="3"/>
  <c r="Q24" i="3" s="1"/>
  <c r="J60" i="3"/>
  <c r="Q56" i="3"/>
  <c r="Q60" i="3" s="1"/>
  <c r="J77" i="3"/>
  <c r="Q62" i="3"/>
  <c r="Q77" i="3" s="1"/>
  <c r="J89" i="3"/>
  <c r="Q79" i="3"/>
  <c r="Q89" i="3" s="1"/>
  <c r="J129" i="3"/>
  <c r="Q107" i="3"/>
  <c r="Q129" i="3" s="1"/>
  <c r="J6" i="13"/>
  <c r="J10" i="1"/>
  <c r="Q6" i="1"/>
  <c r="J30" i="1"/>
  <c r="Q26" i="1"/>
  <c r="Q30" i="1" s="1"/>
  <c r="J38" i="1"/>
  <c r="Q32" i="1"/>
  <c r="Q38" i="1" s="1"/>
  <c r="Q81" i="1"/>
  <c r="J81" i="13"/>
  <c r="Q81" i="13" s="1"/>
  <c r="Q85" i="1"/>
  <c r="J85" i="13"/>
  <c r="Q85" i="13" s="1"/>
  <c r="Q91" i="1"/>
  <c r="J91" i="13"/>
  <c r="Q91" i="13" s="1"/>
  <c r="J95" i="13"/>
  <c r="Q95" i="13" s="1"/>
  <c r="Q95" i="1"/>
  <c r="Q99" i="1"/>
  <c r="J99" i="13"/>
  <c r="Q103" i="1"/>
  <c r="J103" i="13"/>
  <c r="Q103" i="13" s="1"/>
  <c r="Q109" i="1"/>
  <c r="J109" i="13"/>
  <c r="Q109" i="13" s="1"/>
  <c r="J113" i="13"/>
  <c r="Q113" i="13" s="1"/>
  <c r="Q113" i="1"/>
  <c r="Q117" i="1"/>
  <c r="J117" i="13"/>
  <c r="Q117" i="13" s="1"/>
  <c r="Q121" i="1"/>
  <c r="J121" i="13"/>
  <c r="Q121" i="13" s="1"/>
  <c r="Q125" i="1"/>
  <c r="J125" i="13"/>
  <c r="Q125" i="13" s="1"/>
  <c r="J139" i="1"/>
  <c r="Q131" i="1"/>
  <c r="J131" i="13"/>
  <c r="Q135" i="1"/>
  <c r="J135" i="13"/>
  <c r="Q135" i="13" s="1"/>
  <c r="J37" i="2"/>
  <c r="Q31" i="2"/>
  <c r="Q37" i="2" s="1"/>
  <c r="J77" i="10"/>
  <c r="Q62" i="10"/>
  <c r="Q77" i="10" s="1"/>
  <c r="J89" i="10"/>
  <c r="Q79" i="10"/>
  <c r="Q89" i="10" s="1"/>
  <c r="J37" i="9"/>
  <c r="Q31" i="9"/>
  <c r="Q37" i="9" s="1"/>
  <c r="J139" i="8"/>
  <c r="Q131" i="8"/>
  <c r="Q139" i="8" s="1"/>
  <c r="J88" i="7"/>
  <c r="Q78" i="7"/>
  <c r="Q88" i="7" s="1"/>
  <c r="J128" i="7"/>
  <c r="Q106" i="7"/>
  <c r="Q128" i="7" s="1"/>
  <c r="J24" i="6"/>
  <c r="Q14" i="6"/>
  <c r="Q24" i="6" s="1"/>
  <c r="J60" i="6"/>
  <c r="Q56" i="6"/>
  <c r="Q60" i="6" s="1"/>
  <c r="J37" i="5"/>
  <c r="Q31" i="5"/>
  <c r="Q37" i="5" s="1"/>
  <c r="J137" i="5"/>
  <c r="Q130" i="5"/>
  <c r="Q137" i="5" s="1"/>
  <c r="J30" i="4"/>
  <c r="Q26" i="4"/>
  <c r="Q30" i="4" s="1"/>
  <c r="J59" i="3"/>
  <c r="Q55" i="3"/>
  <c r="Q59" i="3" s="1"/>
  <c r="J128" i="3"/>
  <c r="Q106" i="3"/>
  <c r="Q128" i="3" s="1"/>
  <c r="Q80" i="1"/>
  <c r="J80" i="13"/>
  <c r="Q80" i="13" s="1"/>
  <c r="Q90" i="1"/>
  <c r="J90" i="13"/>
  <c r="Q90" i="13" s="1"/>
  <c r="Q98" i="1"/>
  <c r="J98" i="13"/>
  <c r="Q98" i="13" s="1"/>
  <c r="J108" i="13"/>
  <c r="Q108" i="13" s="1"/>
  <c r="Q108" i="1"/>
  <c r="Q116" i="1"/>
  <c r="J116" i="13"/>
  <c r="Q116" i="13" s="1"/>
  <c r="Q134" i="1"/>
  <c r="J134" i="13"/>
  <c r="Q134" i="13" s="1"/>
  <c r="J23" i="12"/>
  <c r="Q13" i="12"/>
  <c r="Q23" i="12" s="1"/>
  <c r="J59" i="2"/>
  <c r="Q55" i="2"/>
  <c r="Q59" i="2" s="1"/>
  <c r="J76" i="2"/>
  <c r="Q61" i="2"/>
  <c r="Q76" i="2" s="1"/>
  <c r="J128" i="2"/>
  <c r="Q106" i="2"/>
  <c r="Q128" i="2" s="1"/>
  <c r="J137" i="11"/>
  <c r="Q130" i="11"/>
  <c r="Q137" i="11" s="1"/>
  <c r="J139" i="10"/>
  <c r="Q131" i="10"/>
  <c r="Q139" i="10" s="1"/>
  <c r="J59" i="9"/>
  <c r="Q55" i="9"/>
  <c r="Q59" i="9" s="1"/>
  <c r="J76" i="9"/>
  <c r="Q61" i="9"/>
  <c r="Q76" i="9" s="1"/>
  <c r="J128" i="9"/>
  <c r="Q106" i="9"/>
  <c r="Q128" i="9" s="1"/>
  <c r="J24" i="8"/>
  <c r="Q14" i="8"/>
  <c r="Q24" i="8" s="1"/>
  <c r="J60" i="8"/>
  <c r="Q56" i="8"/>
  <c r="Q60" i="8" s="1"/>
  <c r="J77" i="8"/>
  <c r="Q62" i="8"/>
  <c r="Q77" i="8" s="1"/>
  <c r="J89" i="8"/>
  <c r="Q79" i="8"/>
  <c r="Q89" i="8" s="1"/>
  <c r="J129" i="8"/>
  <c r="Q107" i="8"/>
  <c r="Q129" i="8" s="1"/>
  <c r="J9" i="7"/>
  <c r="Q5" i="7"/>
  <c r="J29" i="7"/>
  <c r="Q25" i="7"/>
  <c r="Q29" i="7" s="1"/>
  <c r="J37" i="7"/>
  <c r="Q31" i="7"/>
  <c r="Q37" i="7" s="1"/>
  <c r="J137" i="7"/>
  <c r="Q130" i="7"/>
  <c r="Q137" i="7" s="1"/>
  <c r="J10" i="6"/>
  <c r="Q6" i="6"/>
  <c r="J30" i="6"/>
  <c r="Q26" i="6"/>
  <c r="Q30" i="6" s="1"/>
  <c r="J38" i="6"/>
  <c r="Q32" i="6"/>
  <c r="Q38" i="6" s="1"/>
  <c r="J139" i="6"/>
  <c r="Q131" i="6"/>
  <c r="Q139" i="6" s="1"/>
  <c r="J23" i="5"/>
  <c r="Q13" i="5"/>
  <c r="Q23" i="5" s="1"/>
  <c r="J59" i="5"/>
  <c r="Q55" i="5"/>
  <c r="Q59" i="5" s="1"/>
  <c r="J76" i="5"/>
  <c r="Q61" i="5"/>
  <c r="Q76" i="5" s="1"/>
  <c r="J88" i="5"/>
  <c r="Q78" i="5"/>
  <c r="Q88" i="5" s="1"/>
  <c r="J128" i="5"/>
  <c r="Q106" i="5"/>
  <c r="Q128" i="5" s="1"/>
  <c r="J24" i="4"/>
  <c r="Q14" i="4"/>
  <c r="Q24" i="4" s="1"/>
  <c r="J60" i="4"/>
  <c r="Q56" i="4"/>
  <c r="Q60" i="4" s="1"/>
  <c r="J77" i="4"/>
  <c r="Q62" i="4"/>
  <c r="Q77" i="4" s="1"/>
  <c r="J89" i="4"/>
  <c r="Q79" i="4"/>
  <c r="Q89" i="4" s="1"/>
  <c r="J129" i="4"/>
  <c r="Q107" i="4"/>
  <c r="Q129" i="4" s="1"/>
  <c r="J9" i="3"/>
  <c r="Q5" i="3"/>
  <c r="J29" i="3"/>
  <c r="Q25" i="3"/>
  <c r="Q29" i="3" s="1"/>
  <c r="J37" i="3"/>
  <c r="Q31" i="3"/>
  <c r="Q37" i="3" s="1"/>
  <c r="J137" i="3"/>
  <c r="Q130" i="3"/>
  <c r="Q137" i="3" s="1"/>
  <c r="J7" i="13"/>
  <c r="Q7" i="13" s="1"/>
  <c r="Q7" i="1"/>
  <c r="J23" i="1"/>
  <c r="Q13" i="1"/>
  <c r="Q23" i="1" s="1"/>
  <c r="J59" i="1"/>
  <c r="Q55" i="1"/>
  <c r="Q59" i="1" s="1"/>
  <c r="J76" i="1"/>
  <c r="Q61" i="1"/>
  <c r="Q76" i="1" s="1"/>
  <c r="J88" i="1"/>
  <c r="Q78" i="1"/>
  <c r="J78" i="13"/>
  <c r="Q82" i="1"/>
  <c r="J82" i="13"/>
  <c r="Q82" i="13" s="1"/>
  <c r="Q86" i="1"/>
  <c r="J86" i="13"/>
  <c r="Q86" i="13" s="1"/>
  <c r="Q92" i="1"/>
  <c r="J92" i="13"/>
  <c r="Q92" i="13" s="1"/>
  <c r="Q96" i="1"/>
  <c r="J96" i="13"/>
  <c r="Q96" i="13" s="1"/>
  <c r="J100" i="13"/>
  <c r="Q100" i="13" s="1"/>
  <c r="Q100" i="1"/>
  <c r="J128" i="1"/>
  <c r="Q106" i="1"/>
  <c r="J106" i="13"/>
  <c r="J110" i="13"/>
  <c r="Q110" i="13" s="1"/>
  <c r="Q110" i="1"/>
  <c r="Q114" i="1"/>
  <c r="J114" i="13"/>
  <c r="Q114" i="13" s="1"/>
  <c r="Q118" i="1"/>
  <c r="J118" i="13"/>
  <c r="Q118" i="13" s="1"/>
  <c r="Q122" i="1"/>
  <c r="J122" i="13"/>
  <c r="Q122" i="13" s="1"/>
  <c r="Q126" i="1"/>
  <c r="J126" i="13"/>
  <c r="Q126" i="13" s="1"/>
  <c r="Q132" i="1"/>
  <c r="J132" i="13"/>
  <c r="Q132" i="13" s="1"/>
  <c r="Q136" i="1"/>
  <c r="J136" i="13"/>
  <c r="Q136" i="13" s="1"/>
  <c r="J9" i="2"/>
  <c r="Q5" i="2"/>
  <c r="J10" i="12"/>
  <c r="Q6" i="12"/>
  <c r="J59" i="11"/>
  <c r="Q55" i="11"/>
  <c r="Q59" i="11" s="1"/>
  <c r="J76" i="11"/>
  <c r="Q61" i="11"/>
  <c r="Q76" i="11" s="1"/>
  <c r="J88" i="11"/>
  <c r="Q78" i="11"/>
  <c r="Q88" i="11" s="1"/>
  <c r="J128" i="11"/>
  <c r="Q106" i="11"/>
  <c r="Q128" i="11" s="1"/>
  <c r="J24" i="10"/>
  <c r="Q14" i="10"/>
  <c r="Q24" i="10" s="1"/>
  <c r="J60" i="10"/>
  <c r="Q56" i="10"/>
  <c r="Q60" i="10" s="1"/>
  <c r="J129" i="10"/>
  <c r="Q107" i="10"/>
  <c r="Q129" i="10" s="1"/>
  <c r="J29" i="9"/>
  <c r="Q25" i="9"/>
  <c r="Q29" i="9" s="1"/>
  <c r="J137" i="9"/>
  <c r="Q130" i="9"/>
  <c r="Q137" i="9" s="1"/>
  <c r="J10" i="8"/>
  <c r="Q6" i="8"/>
  <c r="J38" i="8"/>
  <c r="Q32" i="8"/>
  <c r="Q38" i="8" s="1"/>
  <c r="J59" i="7"/>
  <c r="Q55" i="7"/>
  <c r="Q59" i="7" s="1"/>
  <c r="J76" i="7"/>
  <c r="Q61" i="7"/>
  <c r="Q76" i="7" s="1"/>
  <c r="J77" i="6"/>
  <c r="Q62" i="6"/>
  <c r="Q77" i="6" s="1"/>
  <c r="J129" i="6"/>
  <c r="Q107" i="6"/>
  <c r="Q129" i="6" s="1"/>
  <c r="J29" i="5"/>
  <c r="Q25" i="5"/>
  <c r="Q29" i="5" s="1"/>
  <c r="J10" i="4"/>
  <c r="Q6" i="4"/>
  <c r="J139" i="4"/>
  <c r="Q131" i="4"/>
  <c r="Q139" i="4" s="1"/>
  <c r="J88" i="3"/>
  <c r="Q78" i="3"/>
  <c r="Q88" i="3" s="1"/>
  <c r="J29" i="1"/>
  <c r="Q25" i="1"/>
  <c r="Q29" i="1" s="1"/>
  <c r="J37" i="1"/>
  <c r="Q31" i="1"/>
  <c r="Q37" i="1" s="1"/>
  <c r="Q124" i="1"/>
  <c r="J124" i="13"/>
  <c r="Q124" i="13" s="1"/>
  <c r="J10" i="2"/>
  <c r="Q6" i="2"/>
  <c r="J30" i="2"/>
  <c r="Q26" i="2"/>
  <c r="Q30" i="2" s="1"/>
  <c r="J38" i="2"/>
  <c r="Q32" i="2"/>
  <c r="Q38" i="2" s="1"/>
  <c r="J139" i="2"/>
  <c r="Q131" i="2"/>
  <c r="Q139" i="2" s="1"/>
  <c r="J59" i="12"/>
  <c r="Q55" i="12"/>
  <c r="Q59" i="12" s="1"/>
  <c r="J76" i="12"/>
  <c r="Q61" i="12"/>
  <c r="Q76" i="12" s="1"/>
  <c r="J24" i="11"/>
  <c r="Q14" i="11"/>
  <c r="Q24" i="11" s="1"/>
  <c r="J60" i="11"/>
  <c r="Q56" i="11"/>
  <c r="Q60" i="11" s="1"/>
  <c r="J77" i="11"/>
  <c r="Q62" i="11"/>
  <c r="Q77" i="11" s="1"/>
  <c r="J89" i="11"/>
  <c r="Q79" i="11"/>
  <c r="Q89" i="11" s="1"/>
  <c r="J23" i="2"/>
  <c r="Q13" i="2"/>
  <c r="Q23" i="2" s="1"/>
  <c r="J88" i="2"/>
  <c r="Q78" i="2"/>
  <c r="Q88" i="2" s="1"/>
  <c r="J24" i="12"/>
  <c r="Q14" i="12"/>
  <c r="Q24" i="12" s="1"/>
  <c r="J60" i="12"/>
  <c r="Q56" i="12"/>
  <c r="Q60" i="12" s="1"/>
  <c r="J77" i="12"/>
  <c r="Q62" i="12"/>
  <c r="Q77" i="12" s="1"/>
  <c r="J89" i="12"/>
  <c r="Q79" i="12"/>
  <c r="Q89" i="12" s="1"/>
  <c r="J129" i="12"/>
  <c r="Q107" i="12"/>
  <c r="Q129" i="12" s="1"/>
  <c r="J9" i="11"/>
  <c r="Q5" i="11"/>
  <c r="J29" i="11"/>
  <c r="Q25" i="11"/>
  <c r="Q29" i="11" s="1"/>
  <c r="J37" i="11"/>
  <c r="Q31" i="11"/>
  <c r="Q37" i="11" s="1"/>
  <c r="J10" i="10"/>
  <c r="Q6" i="10"/>
  <c r="J30" i="10"/>
  <c r="Q26" i="10"/>
  <c r="Q30" i="10" s="1"/>
  <c r="J38" i="10"/>
  <c r="Q32" i="10"/>
  <c r="Q38" i="10" s="1"/>
  <c r="J23" i="9"/>
  <c r="Q13" i="9"/>
  <c r="Q23" i="9" s="1"/>
  <c r="J88" i="9"/>
  <c r="Q78" i="9"/>
  <c r="Q88" i="9" s="1"/>
  <c r="J24" i="2"/>
  <c r="Q14" i="2"/>
  <c r="Q24" i="2" s="1"/>
  <c r="J60" i="2"/>
  <c r="Q56" i="2"/>
  <c r="Q60" i="2" s="1"/>
  <c r="J77" i="2"/>
  <c r="Q62" i="2"/>
  <c r="Q77" i="2" s="1"/>
  <c r="J89" i="2"/>
  <c r="Q79" i="2"/>
  <c r="Q89" i="2" s="1"/>
  <c r="J129" i="2"/>
  <c r="Q107" i="2"/>
  <c r="Q129" i="2" s="1"/>
  <c r="J9" i="12"/>
  <c r="Q5" i="12"/>
  <c r="J29" i="12"/>
  <c r="Q25" i="12"/>
  <c r="Q29" i="12" s="1"/>
  <c r="J37" i="12"/>
  <c r="Q31" i="12"/>
  <c r="Q37" i="12" s="1"/>
  <c r="Q128" i="12"/>
  <c r="J137" i="12"/>
  <c r="Q130" i="12"/>
  <c r="Q137" i="12" s="1"/>
  <c r="J10" i="11"/>
  <c r="Q6" i="11"/>
  <c r="J30" i="11"/>
  <c r="Q26" i="11"/>
  <c r="Q30" i="11" s="1"/>
  <c r="J38" i="11"/>
  <c r="Q32" i="11"/>
  <c r="Q38" i="11" s="1"/>
  <c r="J139" i="11"/>
  <c r="Q131" i="11"/>
  <c r="Q139" i="11" s="1"/>
  <c r="J23" i="10"/>
  <c r="Q13" i="10"/>
  <c r="Q23" i="10" s="1"/>
  <c r="J59" i="10"/>
  <c r="Q55" i="10"/>
  <c r="Q59" i="10" s="1"/>
  <c r="J76" i="10"/>
  <c r="Q61" i="10"/>
  <c r="Q76" i="10" s="1"/>
  <c r="J88" i="10"/>
  <c r="Q78" i="10"/>
  <c r="Q88" i="10" s="1"/>
  <c r="J128" i="10"/>
  <c r="Q106" i="10"/>
  <c r="Q128" i="10" s="1"/>
  <c r="J24" i="9"/>
  <c r="Q14" i="9"/>
  <c r="Q24" i="9" s="1"/>
  <c r="J60" i="9"/>
  <c r="Q56" i="9"/>
  <c r="Q60" i="9" s="1"/>
  <c r="J77" i="9"/>
  <c r="Q62" i="9"/>
  <c r="Q77" i="9" s="1"/>
  <c r="J89" i="9"/>
  <c r="Q79" i="9"/>
  <c r="Q89" i="9" s="1"/>
  <c r="J129" i="9"/>
  <c r="Q107" i="9"/>
  <c r="Q129" i="9" s="1"/>
  <c r="J9" i="8"/>
  <c r="Q5" i="8"/>
  <c r="J29" i="8"/>
  <c r="Q25" i="8"/>
  <c r="Q29" i="8" s="1"/>
  <c r="J37" i="8"/>
  <c r="Q31" i="8"/>
  <c r="Q37" i="8" s="1"/>
  <c r="Q128" i="8"/>
  <c r="J137" i="8"/>
  <c r="Q130" i="8"/>
  <c r="Q137" i="8" s="1"/>
  <c r="J10" i="7"/>
  <c r="Q6" i="7"/>
  <c r="J30" i="7"/>
  <c r="Q26" i="7"/>
  <c r="Q30" i="7" s="1"/>
  <c r="J38" i="7"/>
  <c r="Q32" i="7"/>
  <c r="Q38" i="7" s="1"/>
  <c r="J139" i="7"/>
  <c r="Q131" i="7"/>
  <c r="Q139" i="7" s="1"/>
  <c r="J23" i="6"/>
  <c r="Q13" i="6"/>
  <c r="Q23" i="6" s="1"/>
  <c r="J59" i="6"/>
  <c r="Q55" i="6"/>
  <c r="Q59" i="6" s="1"/>
  <c r="J76" i="6"/>
  <c r="Q61" i="6"/>
  <c r="Q76" i="6" s="1"/>
  <c r="J88" i="6"/>
  <c r="Q78" i="6"/>
  <c r="Q88" i="6" s="1"/>
  <c r="J128" i="6"/>
  <c r="Q106" i="6"/>
  <c r="Q128" i="6" s="1"/>
  <c r="J24" i="5"/>
  <c r="Q14" i="5"/>
  <c r="Q24" i="5" s="1"/>
  <c r="J60" i="5"/>
  <c r="Q56" i="5"/>
  <c r="Q60" i="5" s="1"/>
  <c r="J77" i="5"/>
  <c r="Q62" i="5"/>
  <c r="Q77" i="5" s="1"/>
  <c r="J89" i="5"/>
  <c r="Q79" i="5"/>
  <c r="Q89" i="5" s="1"/>
  <c r="J129" i="5"/>
  <c r="Q107" i="5"/>
  <c r="Q129" i="5" s="1"/>
  <c r="J9" i="4"/>
  <c r="Q5" i="4"/>
  <c r="J29" i="4"/>
  <c r="Q25" i="4"/>
  <c r="Q29" i="4" s="1"/>
  <c r="J37" i="4"/>
  <c r="Q31" i="4"/>
  <c r="Q37" i="4" s="1"/>
  <c r="J137" i="4"/>
  <c r="Q130" i="4"/>
  <c r="Q137" i="4" s="1"/>
  <c r="J10" i="3"/>
  <c r="Q6" i="3"/>
  <c r="J30" i="3"/>
  <c r="Q26" i="3"/>
  <c r="Q30" i="3" s="1"/>
  <c r="J38" i="3"/>
  <c r="Q32" i="3"/>
  <c r="Q38" i="3" s="1"/>
  <c r="J139" i="3"/>
  <c r="Q131" i="3"/>
  <c r="Q139" i="3" s="1"/>
  <c r="J8" i="13"/>
  <c r="Q8" i="13" s="1"/>
  <c r="Q8" i="1"/>
  <c r="J24" i="1"/>
  <c r="Q14" i="1"/>
  <c r="Q24" i="1" s="1"/>
  <c r="J60" i="1"/>
  <c r="Q56" i="1"/>
  <c r="Q60" i="1" s="1"/>
  <c r="J77" i="1"/>
  <c r="Q62" i="1"/>
  <c r="Q77" i="1" s="1"/>
  <c r="J89" i="1"/>
  <c r="Q79" i="1"/>
  <c r="J79" i="13"/>
  <c r="Q83" i="1"/>
  <c r="J83" i="13"/>
  <c r="Q83" i="13" s="1"/>
  <c r="Q87" i="1"/>
  <c r="J87" i="13"/>
  <c r="Q87" i="13" s="1"/>
  <c r="Q93" i="1"/>
  <c r="J93" i="13"/>
  <c r="Q93" i="13" s="1"/>
  <c r="Q97" i="1"/>
  <c r="J97" i="13"/>
  <c r="Q97" i="13" s="1"/>
  <c r="Q101" i="1"/>
  <c r="J101" i="13"/>
  <c r="Q101" i="13" s="1"/>
  <c r="J129" i="1"/>
  <c r="Q107" i="1"/>
  <c r="J107" i="13"/>
  <c r="Q111" i="1"/>
  <c r="J111" i="13"/>
  <c r="Q111" i="13" s="1"/>
  <c r="Q115" i="1"/>
  <c r="J115" i="13"/>
  <c r="Q115" i="13" s="1"/>
  <c r="Q119" i="1"/>
  <c r="J119" i="13"/>
  <c r="Q119" i="13" s="1"/>
  <c r="Q123" i="1"/>
  <c r="J123" i="13"/>
  <c r="Q123" i="13" s="1"/>
  <c r="Q127" i="1"/>
  <c r="J127" i="13"/>
  <c r="Q127" i="13" s="1"/>
  <c r="Q133" i="1"/>
  <c r="J133" i="13"/>
  <c r="Q133" i="13" s="1"/>
  <c r="J5" i="13"/>
  <c r="J9" i="1"/>
  <c r="Q5" i="1"/>
  <c r="I30" i="13"/>
  <c r="I105" i="13" s="1"/>
  <c r="I142" i="13" s="1"/>
  <c r="I29" i="13"/>
  <c r="I104" i="13" s="1"/>
  <c r="I140" i="13" s="1"/>
  <c r="J16" i="13"/>
  <c r="Q16" i="13" s="1"/>
  <c r="J21" i="13"/>
  <c r="Q21" i="13" s="1"/>
  <c r="J15" i="13"/>
  <c r="Q15" i="13" s="1"/>
  <c r="J47" i="13"/>
  <c r="Q47" i="13" s="1"/>
  <c r="J39" i="13"/>
  <c r="Q39" i="13" s="1"/>
  <c r="J55" i="13"/>
  <c r="J58" i="13"/>
  <c r="Q58" i="13" s="1"/>
  <c r="J18" i="13"/>
  <c r="Q18" i="13" s="1"/>
  <c r="J65" i="13"/>
  <c r="Q65" i="13" s="1"/>
  <c r="J27" i="13"/>
  <c r="Q27" i="13" s="1"/>
  <c r="J56" i="13"/>
  <c r="J42" i="13"/>
  <c r="Q42" i="13" s="1"/>
  <c r="J36" i="13"/>
  <c r="Q36" i="13" s="1"/>
  <c r="J50" i="13"/>
  <c r="Q50" i="13" s="1"/>
  <c r="J53" i="13"/>
  <c r="Q53" i="13" s="1"/>
  <c r="J67" i="13"/>
  <c r="Q67" i="13" s="1"/>
  <c r="J43" i="13"/>
  <c r="Q43" i="13" s="1"/>
  <c r="J68" i="13"/>
  <c r="Q68" i="13" s="1"/>
  <c r="J62" i="13"/>
  <c r="J13" i="13"/>
  <c r="J33" i="13"/>
  <c r="Q33" i="13" s="1"/>
  <c r="J25" i="13"/>
  <c r="J34" i="13"/>
  <c r="Q34" i="13" s="1"/>
  <c r="J44" i="13"/>
  <c r="Q44" i="13" s="1"/>
  <c r="J45" i="13"/>
  <c r="Q45" i="13" s="1"/>
  <c r="J66" i="13"/>
  <c r="Q66" i="13" s="1"/>
  <c r="J14" i="13"/>
  <c r="J22" i="13"/>
  <c r="Q22" i="13" s="1"/>
  <c r="J26" i="13"/>
  <c r="J54" i="13"/>
  <c r="Q54" i="13" s="1"/>
  <c r="J46" i="13"/>
  <c r="Q46" i="13" s="1"/>
  <c r="J35" i="13"/>
  <c r="Q35" i="13" s="1"/>
  <c r="J40" i="13"/>
  <c r="Q40" i="13" s="1"/>
  <c r="J48" i="13"/>
  <c r="Q48" i="13" s="1"/>
  <c r="J11" i="13"/>
  <c r="Q11" i="13" s="1"/>
  <c r="J19" i="13"/>
  <c r="Q19" i="13" s="1"/>
  <c r="J31" i="13"/>
  <c r="J51" i="13"/>
  <c r="Q51" i="13" s="1"/>
  <c r="J63" i="13"/>
  <c r="Q63" i="13" s="1"/>
  <c r="J17" i="13"/>
  <c r="Q17" i="13" s="1"/>
  <c r="J41" i="13"/>
  <c r="Q41" i="13" s="1"/>
  <c r="J49" i="13"/>
  <c r="Q49" i="13" s="1"/>
  <c r="J57" i="13"/>
  <c r="Q57" i="13" s="1"/>
  <c r="J61" i="13"/>
  <c r="J28" i="13"/>
  <c r="Q28" i="13" s="1"/>
  <c r="J12" i="13"/>
  <c r="Q12" i="13" s="1"/>
  <c r="J20" i="13"/>
  <c r="Q20" i="13" s="1"/>
  <c r="J32" i="13"/>
  <c r="J52" i="13"/>
  <c r="Q52" i="13" s="1"/>
  <c r="J64" i="13"/>
  <c r="Q64" i="13" s="1"/>
  <c r="Q128" i="1" l="1"/>
  <c r="J10" i="13"/>
  <c r="Q10" i="13" s="1"/>
  <c r="Q6" i="13"/>
  <c r="J9" i="13"/>
  <c r="Q9" i="13" s="1"/>
  <c r="Q5" i="13"/>
  <c r="J104" i="4"/>
  <c r="J140" i="4" s="1"/>
  <c r="Q9" i="4"/>
  <c r="Q104" i="4" s="1"/>
  <c r="Q140" i="4" s="1"/>
  <c r="J104" i="8"/>
  <c r="J140" i="8" s="1"/>
  <c r="Q9" i="8"/>
  <c r="Q104" i="8" s="1"/>
  <c r="Q140" i="8" s="1"/>
  <c r="J104" i="12"/>
  <c r="J140" i="12" s="1"/>
  <c r="Q9" i="12"/>
  <c r="Q104" i="12" s="1"/>
  <c r="Q140" i="12" s="1"/>
  <c r="J104" i="11"/>
  <c r="J140" i="11" s="1"/>
  <c r="Q9" i="11"/>
  <c r="Q104" i="11" s="1"/>
  <c r="Q140" i="11" s="1"/>
  <c r="J104" i="7"/>
  <c r="J140" i="7" s="1"/>
  <c r="Q9" i="7"/>
  <c r="Q104" i="7" s="1"/>
  <c r="Q140" i="7" s="1"/>
  <c r="Q129" i="1"/>
  <c r="Q89" i="1"/>
  <c r="J104" i="9"/>
  <c r="J140" i="9" s="1"/>
  <c r="Q9" i="9"/>
  <c r="Q104" i="9" s="1"/>
  <c r="Q140" i="9" s="1"/>
  <c r="J105" i="2"/>
  <c r="J142" i="2" s="1"/>
  <c r="Q10" i="2"/>
  <c r="Q105" i="2" s="1"/>
  <c r="Q142" i="2" s="1"/>
  <c r="J105" i="4"/>
  <c r="J142" i="4" s="1"/>
  <c r="Q10" i="4"/>
  <c r="Q105" i="4" s="1"/>
  <c r="Q142" i="4" s="1"/>
  <c r="J104" i="5"/>
  <c r="J140" i="5" s="1"/>
  <c r="Q9" i="5"/>
  <c r="Q104" i="5" s="1"/>
  <c r="Q140" i="5" s="1"/>
  <c r="J105" i="8"/>
  <c r="J142" i="8" s="1"/>
  <c r="Q10" i="8"/>
  <c r="Q105" i="8" s="1"/>
  <c r="Q142" i="8" s="1"/>
  <c r="J104" i="2"/>
  <c r="J140" i="2" s="1"/>
  <c r="Q9" i="2"/>
  <c r="Q104" i="2" s="1"/>
  <c r="Q140" i="2" s="1"/>
  <c r="Q137" i="1"/>
  <c r="J104" i="3"/>
  <c r="J140" i="3" s="1"/>
  <c r="Q9" i="3"/>
  <c r="Q104" i="3" s="1"/>
  <c r="Q140" i="3" s="1"/>
  <c r="Q139" i="1"/>
  <c r="J104" i="1"/>
  <c r="J140" i="1" s="1"/>
  <c r="Q9" i="1"/>
  <c r="J105" i="12"/>
  <c r="J142" i="12" s="1"/>
  <c r="Q10" i="12"/>
  <c r="Q105" i="12" s="1"/>
  <c r="Q142" i="12" s="1"/>
  <c r="J105" i="6"/>
  <c r="J142" i="6" s="1"/>
  <c r="Q10" i="6"/>
  <c r="Q105" i="6" s="1"/>
  <c r="Q142" i="6" s="1"/>
  <c r="J104" i="6"/>
  <c r="J140" i="6" s="1"/>
  <c r="Q9" i="6"/>
  <c r="Q104" i="6" s="1"/>
  <c r="Q140" i="6" s="1"/>
  <c r="J104" i="10"/>
  <c r="J140" i="10" s="1"/>
  <c r="Q9" i="10"/>
  <c r="Q104" i="10" s="1"/>
  <c r="Q140" i="10" s="1"/>
  <c r="J105" i="3"/>
  <c r="J142" i="3" s="1"/>
  <c r="Q10" i="3"/>
  <c r="Q105" i="3" s="1"/>
  <c r="Q142" i="3" s="1"/>
  <c r="J105" i="7"/>
  <c r="J142" i="7" s="1"/>
  <c r="Q10" i="7"/>
  <c r="Q105" i="7" s="1"/>
  <c r="Q142" i="7" s="1"/>
  <c r="J105" i="11"/>
  <c r="J142" i="11" s="1"/>
  <c r="Q10" i="11"/>
  <c r="Q105" i="11" s="1"/>
  <c r="Q142" i="11" s="1"/>
  <c r="J105" i="10"/>
  <c r="J142" i="10" s="1"/>
  <c r="Q10" i="10"/>
  <c r="Q105" i="10" s="1"/>
  <c r="Q142" i="10" s="1"/>
  <c r="Q88" i="1"/>
  <c r="J105" i="1"/>
  <c r="J142" i="1" s="1"/>
  <c r="Q10" i="1"/>
  <c r="Q105" i="1" s="1"/>
  <c r="J105" i="5"/>
  <c r="J142" i="5" s="1"/>
  <c r="Q10" i="5"/>
  <c r="Q105" i="5" s="1"/>
  <c r="Q142" i="5" s="1"/>
  <c r="J105" i="9"/>
  <c r="J142" i="9" s="1"/>
  <c r="Q10" i="9"/>
  <c r="Q105" i="9" s="1"/>
  <c r="Q142" i="9" s="1"/>
  <c r="J76" i="13"/>
  <c r="Q61" i="13"/>
  <c r="Q76" i="13" s="1"/>
  <c r="J137" i="13"/>
  <c r="Q130" i="13"/>
  <c r="Q137" i="13" s="1"/>
  <c r="J29" i="13"/>
  <c r="Q25" i="13"/>
  <c r="Q29" i="13" s="1"/>
  <c r="J60" i="13"/>
  <c r="Q56" i="13"/>
  <c r="Q60" i="13" s="1"/>
  <c r="J38" i="13"/>
  <c r="Q32" i="13"/>
  <c r="Q38" i="13" s="1"/>
  <c r="J37" i="13"/>
  <c r="Q31" i="13"/>
  <c r="Q37" i="13" s="1"/>
  <c r="J24" i="13"/>
  <c r="Q14" i="13"/>
  <c r="Q24" i="13" s="1"/>
  <c r="J129" i="13"/>
  <c r="Q107" i="13"/>
  <c r="Q129" i="13" s="1"/>
  <c r="J89" i="13"/>
  <c r="Q79" i="13"/>
  <c r="Q89" i="13" s="1"/>
  <c r="J128" i="13"/>
  <c r="Q106" i="13"/>
  <c r="Q128" i="13" s="1"/>
  <c r="J23" i="13"/>
  <c r="Q13" i="13"/>
  <c r="Q23" i="13" s="1"/>
  <c r="J88" i="13"/>
  <c r="Q78" i="13"/>
  <c r="Q88" i="13" s="1"/>
  <c r="J30" i="13"/>
  <c r="Q26" i="13"/>
  <c r="Q30" i="13" s="1"/>
  <c r="J139" i="13"/>
  <c r="Q131" i="13"/>
  <c r="Q139" i="13" s="1"/>
  <c r="J77" i="13"/>
  <c r="Q62" i="13"/>
  <c r="Q77" i="13" s="1"/>
  <c r="J59" i="13"/>
  <c r="Q55" i="13"/>
  <c r="Q59" i="13" s="1"/>
  <c r="Q142" i="1" l="1"/>
  <c r="Q104" i="1"/>
  <c r="Q140" i="1" s="1"/>
  <c r="J104" i="13"/>
  <c r="J140" i="13" s="1"/>
  <c r="Q99" i="13"/>
  <c r="Q104" i="13"/>
  <c r="Q140" i="13" s="1"/>
  <c r="Q105" i="13" l="1"/>
  <c r="Q142" i="13" s="1"/>
  <c r="J105" i="13"/>
  <c r="J142" i="13" s="1"/>
</calcChain>
</file>

<file path=xl/sharedStrings.xml><?xml version="1.0" encoding="utf-8"?>
<sst xmlns="http://schemas.openxmlformats.org/spreadsheetml/2006/main" count="4337" uniqueCount="143">
  <si>
    <t/>
  </si>
  <si>
    <t>(株) 塩 釜</t>
  </si>
  <si>
    <t>塩 釜 合 計</t>
  </si>
  <si>
    <t>石 巻 第 一</t>
  </si>
  <si>
    <t>石 巻 第 二</t>
  </si>
  <si>
    <t>女      川</t>
  </si>
  <si>
    <t>閖    　上</t>
  </si>
  <si>
    <t>亘    　理</t>
  </si>
  <si>
    <t>牡      鹿</t>
  </si>
  <si>
    <t>七ヶ浜</t>
    <rPh sb="0" eb="3">
      <t>シチガハマ</t>
    </rPh>
    <phoneticPr fontId="6"/>
  </si>
  <si>
    <t>まいわし</t>
  </si>
  <si>
    <t>数 量</t>
  </si>
  <si>
    <t>い</t>
  </si>
  <si>
    <t>金 額</t>
  </si>
  <si>
    <t>わ</t>
  </si>
  <si>
    <t>その他の</t>
  </si>
  <si>
    <t>し</t>
  </si>
  <si>
    <t>　　いわし</t>
  </si>
  <si>
    <t>類</t>
  </si>
  <si>
    <t>　小　計</t>
  </si>
  <si>
    <t xml:space="preserve">  か　つ　お</t>
  </si>
  <si>
    <t>ま　ぐ　ろ</t>
  </si>
  <si>
    <t>ま</t>
  </si>
  <si>
    <t>めじまぐろ</t>
  </si>
  <si>
    <t>ぐ</t>
  </si>
  <si>
    <t>め　ば　ち</t>
  </si>
  <si>
    <t>ろ</t>
  </si>
  <si>
    <t>きはだ</t>
  </si>
  <si>
    <t>　　まぐろ</t>
  </si>
  <si>
    <t>びんちょう</t>
  </si>
  <si>
    <t>めかじき</t>
  </si>
  <si>
    <t>か</t>
  </si>
  <si>
    <t>じ</t>
  </si>
  <si>
    <t>き</t>
  </si>
  <si>
    <t>　　かじき</t>
  </si>
  <si>
    <t>た　　ら</t>
  </si>
  <si>
    <t>た</t>
  </si>
  <si>
    <t>すけとう</t>
  </si>
  <si>
    <t>ら</t>
  </si>
  <si>
    <t>　　　たら</t>
  </si>
  <si>
    <t>　あ　　　じ</t>
  </si>
  <si>
    <t>　ぶ　　　り</t>
  </si>
  <si>
    <t>　ぎんたら</t>
  </si>
  <si>
    <t>　ほ　っ　け</t>
  </si>
  <si>
    <t>　に　し　ん</t>
  </si>
  <si>
    <t>　さ　　　ば</t>
  </si>
  <si>
    <t>　さ　ん　ま</t>
  </si>
  <si>
    <t>　さけ・ます</t>
  </si>
  <si>
    <t>まだい</t>
  </si>
  <si>
    <t>　　　たい</t>
  </si>
  <si>
    <t>油さめ</t>
  </si>
  <si>
    <t>さ</t>
  </si>
  <si>
    <t>よしきり</t>
  </si>
  <si>
    <t>め</t>
  </si>
  <si>
    <t>　　　さめ</t>
  </si>
  <si>
    <t>もうかさめ</t>
  </si>
  <si>
    <t>５月</t>
    <phoneticPr fontId="6"/>
  </si>
  <si>
    <t>ひ　ら　め</t>
  </si>
  <si>
    <t>油かれい</t>
  </si>
  <si>
    <t>れ</t>
  </si>
  <si>
    <t>からす</t>
  </si>
  <si>
    <t>　　がれい</t>
  </si>
  <si>
    <t>おひょう</t>
  </si>
  <si>
    <t>　　かれい</t>
  </si>
  <si>
    <t>　あなご</t>
  </si>
  <si>
    <t>　めろうど</t>
  </si>
  <si>
    <t>　めぬけ</t>
  </si>
  <si>
    <t>　きちじ</t>
  </si>
  <si>
    <t>　あかうお</t>
  </si>
  <si>
    <t>　すずき</t>
  </si>
  <si>
    <t>その他の魚類</t>
  </si>
  <si>
    <t>魚　類　計</t>
  </si>
  <si>
    <t>　くじら</t>
  </si>
  <si>
    <t>水</t>
  </si>
  <si>
    <t>　た　こ</t>
  </si>
  <si>
    <t>　いか類</t>
  </si>
  <si>
    <t>産</t>
  </si>
  <si>
    <t>　えび類</t>
  </si>
  <si>
    <t>　かに類</t>
  </si>
  <si>
    <t>動</t>
  </si>
  <si>
    <t>　いさだ</t>
  </si>
  <si>
    <t>　なまこ</t>
  </si>
  <si>
    <t>物</t>
  </si>
  <si>
    <t>　か　き</t>
  </si>
  <si>
    <t>二枚貝類</t>
  </si>
  <si>
    <t>　巻貝類</t>
  </si>
  <si>
    <t>　海産動物</t>
  </si>
  <si>
    <t>こ　ん　ぶ</t>
  </si>
  <si>
    <t>海</t>
  </si>
  <si>
    <t>わ　か　め</t>
  </si>
  <si>
    <t>草</t>
  </si>
  <si>
    <t>　　海草類</t>
  </si>
  <si>
    <t>の り</t>
  </si>
  <si>
    <t>合　　計</t>
  </si>
  <si>
    <t>のり取扱量 単位：千枚</t>
    <rPh sb="2" eb="5">
      <t>トリアツカイリョウ</t>
    </rPh>
    <rPh sb="6" eb="8">
      <t>タンイ</t>
    </rPh>
    <rPh sb="9" eb="11">
      <t>センマイ</t>
    </rPh>
    <phoneticPr fontId="6"/>
  </si>
  <si>
    <t>総括表</t>
    <rPh sb="0" eb="2">
      <t>ソウカツ</t>
    </rPh>
    <rPh sb="2" eb="3">
      <t>ヒョウ</t>
    </rPh>
    <phoneticPr fontId="3"/>
  </si>
  <si>
    <t>（単位：トン，千円）</t>
    <phoneticPr fontId="3"/>
  </si>
  <si>
    <t>機船漁協</t>
    <phoneticPr fontId="6"/>
  </si>
  <si>
    <t>気仙沼</t>
    <phoneticPr fontId="6"/>
  </si>
  <si>
    <t>石 巻 合 計</t>
    <rPh sb="0" eb="3">
      <t>イシノマキ</t>
    </rPh>
    <rPh sb="4" eb="7">
      <t>ゴウケイ</t>
    </rPh>
    <phoneticPr fontId="3"/>
  </si>
  <si>
    <t>南　三　陸</t>
    <rPh sb="0" eb="1">
      <t>ミナミ</t>
    </rPh>
    <rPh sb="2" eb="3">
      <t>サン</t>
    </rPh>
    <rPh sb="4" eb="5">
      <t>リク</t>
    </rPh>
    <phoneticPr fontId="3"/>
  </si>
  <si>
    <t>総括表</t>
    <phoneticPr fontId="3"/>
  </si>
  <si>
    <t>１月</t>
    <rPh sb="1" eb="2">
      <t>ガツ</t>
    </rPh>
    <phoneticPr fontId="6"/>
  </si>
  <si>
    <t>２月</t>
    <rPh sb="1" eb="2">
      <t>ガツ</t>
    </rPh>
    <phoneticPr fontId="6"/>
  </si>
  <si>
    <t>３月</t>
    <rPh sb="1" eb="2">
      <t>ガツ</t>
    </rPh>
    <phoneticPr fontId="6"/>
  </si>
  <si>
    <t>４月</t>
    <rPh sb="1" eb="2">
      <t>ガツ</t>
    </rPh>
    <phoneticPr fontId="6"/>
  </si>
  <si>
    <t>６月</t>
    <rPh sb="1" eb="2">
      <t>ガツ</t>
    </rPh>
    <phoneticPr fontId="6"/>
  </si>
  <si>
    <t>７月</t>
    <rPh sb="1" eb="2">
      <t>ガツ</t>
    </rPh>
    <phoneticPr fontId="6"/>
  </si>
  <si>
    <t>８月</t>
    <rPh sb="1" eb="2">
      <t>ガツ</t>
    </rPh>
    <phoneticPr fontId="6"/>
  </si>
  <si>
    <t>９月</t>
    <rPh sb="1" eb="2">
      <t>ガツ</t>
    </rPh>
    <phoneticPr fontId="6"/>
  </si>
  <si>
    <t>１０月</t>
    <rPh sb="2" eb="3">
      <t>ガツ</t>
    </rPh>
    <phoneticPr fontId="6"/>
  </si>
  <si>
    <t>１１月</t>
    <rPh sb="2" eb="3">
      <t>ガツ</t>
    </rPh>
    <phoneticPr fontId="6"/>
  </si>
  <si>
    <t>１２月</t>
    <rPh sb="2" eb="3">
      <t>ガツ</t>
    </rPh>
    <phoneticPr fontId="4"/>
  </si>
  <si>
    <t>６．魚種別・月別・魚市場別水揚高</t>
    <rPh sb="6" eb="8">
      <t>ツキベツ</t>
    </rPh>
    <phoneticPr fontId="3"/>
  </si>
  <si>
    <t>七 ヶ 浜</t>
    <rPh sb="0" eb="1">
      <t>シチ</t>
    </rPh>
    <rPh sb="4" eb="5">
      <t>ハマ</t>
    </rPh>
    <phoneticPr fontId="6"/>
  </si>
  <si>
    <t>（単位：トン，千円）</t>
    <phoneticPr fontId="6"/>
  </si>
  <si>
    <t>５．魚種別・魚市場別水揚高  （総括表）</t>
    <phoneticPr fontId="3"/>
  </si>
  <si>
    <t>１月</t>
  </si>
  <si>
    <t>２月</t>
  </si>
  <si>
    <t>３月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</si>
  <si>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</si>
  <si>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</si>
  <si>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</si>
  <si>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</si>
  <si>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</si>
  <si>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</si>
  <si>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</si>
  <si>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</si>
  <si>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Ｎｏ2</t>
  </si>
  <si>
    <t>（単位：トン，千円）</t>
  </si>
  <si>
    <t>1月</t>
  </si>
  <si>
    <t>2月</t>
  </si>
  <si>
    <t>3月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</si>
  <si>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</si>
  <si>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</si>
  <si>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</si>
  <si>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</si>
  <si>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</si>
  <si>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</si>
  <si>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</si>
  <si>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</si>
  <si>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.</t>
    <phoneticPr fontId="4"/>
  </si>
  <si>
    <t>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</si>
</sst>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_);\(#,##0\)"/>
    <numFmt numFmtId="177" formatCode="0_);[Red]\(0\)"/>
    <numFmt numFmtId="178" formatCode="#,##0_);[Red]\(#,##0\)"/>
    <numFmt numFmtId="179" formatCode="_ * #,##0.00000_ ;_ * \-#,##0.00000_ ;_ * &quot;-&quot;?????_ ;_ @_ "/>
    <numFmt numFmtId="180" formatCode="_ * #,##0.0000_ ;_ * \-#,##0.0000_ ;_ * &quot;-&quot;????_ ;_ @_ "/>
    <numFmt numFmtId="181" formatCode="_ * #,##0.000000_ ;_ * \-#,##0.000000_ ;_ * &quot;-&quot;??????_ ;_ @_ "/>
    <numFmt numFmtId="182" formatCode="#,###"/>
    <numFmt numFmtId="183" formatCode="#,##0_ "/>
    <numFmt numFmtId="184" formatCode="0.00000_);[Red]\(0.00000\)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明朝"/>
      <family val="1"/>
      <charset val="128"/>
    </font>
    <font>
      <sz val="26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明朝"/>
      <family val="1"/>
      <charset val="128"/>
    </font>
    <font>
      <sz val="16"/>
      <color indexed="8"/>
      <name val="ＭＳ ゴシック"/>
      <family val="3"/>
      <charset val="128"/>
    </font>
    <font>
      <sz val="16"/>
      <color rgb="FFFF0000"/>
      <name val="ＭＳ 明朝"/>
      <family val="1"/>
      <charset val="128"/>
    </font>
    <font>
      <sz val="14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7" fontId="18" fillId="0" borderId="0"/>
    <xf numFmtId="38" fontId="2" fillId="0" borderId="0" applyNumberFormat="0" applyFont="0" applyFill="0" applyBorder="0" applyAlignment="0" applyProtection="0"/>
    <xf numFmtId="0" fontId="2" fillId="0" borderId="0">
      <alignment vertical="center"/>
    </xf>
  </cellStyleXfs>
  <cellXfs count="539">
    <xf numFmtId="0" fontId="0" fillId="0" borderId="0" xfId="0">
      <alignment vertical="center"/>
    </xf>
    <xf numFmtId="41" fontId="3" fillId="0" borderId="0" xfId="1" applyNumberFormat="1" applyFont="1" applyAlignment="1" applyProtection="1"/>
    <xf numFmtId="41" fontId="3" fillId="0" borderId="1" xfId="1" applyNumberFormat="1" applyFont="1" applyBorder="1" applyAlignment="1" applyProtection="1"/>
    <xf numFmtId="41" fontId="3" fillId="0" borderId="2" xfId="1" applyNumberFormat="1" applyFont="1" applyBorder="1" applyAlignment="1" applyProtection="1">
      <alignment horizontal="center"/>
    </xf>
    <xf numFmtId="41" fontId="3" fillId="0" borderId="3" xfId="1" applyNumberFormat="1" applyFont="1" applyBorder="1" applyAlignment="1" applyProtection="1">
      <alignment horizontal="center"/>
    </xf>
    <xf numFmtId="41" fontId="3" fillId="0" borderId="4" xfId="1" applyNumberFormat="1" applyFont="1" applyBorder="1" applyAlignment="1" applyProtection="1">
      <alignment horizontal="center"/>
    </xf>
    <xf numFmtId="41" fontId="3" fillId="0" borderId="8" xfId="1" applyNumberFormat="1" applyFont="1" applyBorder="1" applyAlignment="1" applyProtection="1">
      <alignment horizontal="left"/>
    </xf>
    <xf numFmtId="41" fontId="3" fillId="0" borderId="10" xfId="1" applyNumberFormat="1" applyFont="1" applyBorder="1" applyAlignment="1" applyProtection="1">
      <alignment horizontal="center"/>
    </xf>
    <xf numFmtId="41" fontId="3" fillId="0" borderId="10" xfId="1" applyNumberFormat="1" applyFont="1" applyBorder="1" applyAlignment="1" applyProtection="1"/>
    <xf numFmtId="41" fontId="3" fillId="0" borderId="8" xfId="1" applyNumberFormat="1" applyFont="1" applyBorder="1" applyAlignment="1" applyProtection="1">
      <alignment horizontal="center"/>
    </xf>
    <xf numFmtId="41" fontId="3" fillId="0" borderId="17" xfId="1" applyNumberFormat="1" applyFont="1" applyBorder="1" applyAlignment="1" applyProtection="1">
      <alignment horizontal="center"/>
    </xf>
    <xf numFmtId="41" fontId="3" fillId="0" borderId="17" xfId="1" applyNumberFormat="1" applyFont="1" applyBorder="1" applyAlignment="1" applyProtection="1"/>
    <xf numFmtId="41" fontId="3" fillId="0" borderId="23" xfId="1" applyNumberFormat="1" applyFont="1" applyBorder="1" applyAlignment="1" applyProtection="1">
      <alignment horizontal="center"/>
    </xf>
    <xf numFmtId="41" fontId="3" fillId="0" borderId="2" xfId="1" applyNumberFormat="1" applyFont="1" applyBorder="1" applyAlignment="1" applyProtection="1"/>
    <xf numFmtId="41" fontId="3" fillId="0" borderId="8" xfId="1" applyNumberFormat="1" applyFont="1" applyBorder="1" applyAlignment="1" applyProtection="1"/>
    <xf numFmtId="41" fontId="3" fillId="0" borderId="34" xfId="1" applyNumberFormat="1" applyFont="1" applyBorder="1" applyAlignment="1" applyProtection="1">
      <alignment horizontal="left"/>
    </xf>
    <xf numFmtId="41" fontId="3" fillId="0" borderId="35" xfId="1" applyNumberFormat="1" applyFont="1" applyBorder="1" applyAlignment="1" applyProtection="1">
      <alignment horizontal="center"/>
    </xf>
    <xf numFmtId="41" fontId="3" fillId="0" borderId="35" xfId="1" applyNumberFormat="1" applyFont="1" applyBorder="1" applyAlignment="1" applyProtection="1"/>
    <xf numFmtId="41" fontId="3" fillId="0" borderId="3" xfId="1" applyNumberFormat="1" applyFont="1" applyBorder="1" applyAlignment="1" applyProtection="1"/>
    <xf numFmtId="41" fontId="3" fillId="0" borderId="8" xfId="1" applyNumberFormat="1" applyFont="1" applyFill="1" applyBorder="1" applyAlignment="1" applyProtection="1"/>
    <xf numFmtId="41" fontId="3" fillId="0" borderId="0" xfId="1" applyNumberFormat="1" applyFont="1" applyFill="1" applyAlignment="1" applyProtection="1">
      <alignment horizontal="left"/>
    </xf>
    <xf numFmtId="41" fontId="3" fillId="0" borderId="46" xfId="1" applyNumberFormat="1" applyFont="1" applyFill="1" applyBorder="1" applyAlignment="1" applyProtection="1">
      <alignment horizontal="center"/>
    </xf>
    <xf numFmtId="41" fontId="3" fillId="0" borderId="23" xfId="1" applyNumberFormat="1" applyFont="1" applyFill="1" applyBorder="1" applyAlignment="1" applyProtection="1"/>
    <xf numFmtId="41" fontId="7" fillId="0" borderId="0" xfId="1" applyNumberFormat="1" applyFont="1" applyFill="1" applyAlignment="1" applyProtection="1">
      <alignment horizontal="left"/>
    </xf>
    <xf numFmtId="41" fontId="3" fillId="0" borderId="26" xfId="1" applyNumberFormat="1" applyFont="1" applyFill="1" applyBorder="1" applyAlignment="1" applyProtection="1">
      <alignment horizontal="center"/>
    </xf>
    <xf numFmtId="41" fontId="3" fillId="0" borderId="10" xfId="1" applyNumberFormat="1" applyFont="1" applyFill="1" applyBorder="1" applyAlignment="1" applyProtection="1"/>
    <xf numFmtId="41" fontId="3" fillId="0" borderId="34" xfId="1" applyNumberFormat="1" applyFont="1" applyFill="1" applyBorder="1" applyAlignment="1" applyProtection="1"/>
    <xf numFmtId="41" fontId="3" fillId="0" borderId="1" xfId="1" applyNumberFormat="1" applyFont="1" applyFill="1" applyBorder="1" applyAlignment="1" applyProtection="1"/>
    <xf numFmtId="41" fontId="3" fillId="0" borderId="37" xfId="1" applyNumberFormat="1" applyFont="1" applyFill="1" applyBorder="1" applyAlignment="1" applyProtection="1">
      <alignment horizontal="center"/>
    </xf>
    <xf numFmtId="41" fontId="3" fillId="0" borderId="35" xfId="1" applyNumberFormat="1" applyFont="1" applyFill="1" applyBorder="1" applyAlignment="1" applyProtection="1"/>
    <xf numFmtId="41" fontId="3" fillId="0" borderId="0" xfId="1" applyNumberFormat="1" applyFont="1" applyAlignment="1"/>
    <xf numFmtId="41" fontId="3" fillId="0" borderId="1" xfId="1" applyNumberFormat="1" applyFont="1" applyBorder="1" applyAlignment="1" applyProtection="1">
      <protection locked="0"/>
    </xf>
    <xf numFmtId="41" fontId="3" fillId="0" borderId="1" xfId="1" applyNumberFormat="1" applyFont="1" applyBorder="1" applyAlignment="1" applyProtection="1">
      <alignment horizontal="left"/>
      <protection locked="0"/>
    </xf>
    <xf numFmtId="41" fontId="10" fillId="0" borderId="1" xfId="1" applyNumberFormat="1" applyFont="1" applyBorder="1" applyAlignment="1" applyProtection="1">
      <protection locked="0"/>
    </xf>
    <xf numFmtId="41" fontId="3" fillId="0" borderId="4" xfId="1" applyNumberFormat="1" applyFont="1" applyBorder="1" applyAlignment="1">
      <alignment horizontal="center"/>
    </xf>
    <xf numFmtId="41" fontId="3" fillId="0" borderId="6" xfId="1" applyNumberFormat="1" applyFont="1" applyBorder="1" applyAlignment="1">
      <alignment horizontal="center"/>
    </xf>
    <xf numFmtId="41" fontId="3" fillId="0" borderId="23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/>
    <xf numFmtId="41" fontId="3" fillId="0" borderId="10" xfId="1" applyNumberFormat="1" applyFont="1" applyFill="1" applyBorder="1" applyAlignment="1" applyProtection="1">
      <alignment horizontal="center"/>
    </xf>
    <xf numFmtId="41" fontId="3" fillId="0" borderId="26" xfId="1" applyNumberFormat="1" applyFont="1" applyFill="1" applyBorder="1" applyAlignment="1" applyProtection="1"/>
    <xf numFmtId="41" fontId="3" fillId="0" borderId="52" xfId="1" applyNumberFormat="1" applyFont="1" applyFill="1" applyBorder="1" applyAlignment="1" applyProtection="1"/>
    <xf numFmtId="41" fontId="3" fillId="0" borderId="35" xfId="1" applyNumberFormat="1" applyFont="1" applyFill="1" applyBorder="1" applyAlignment="1" applyProtection="1">
      <alignment horizontal="center"/>
    </xf>
    <xf numFmtId="41" fontId="11" fillId="0" borderId="32" xfId="1" applyNumberFormat="1" applyFont="1" applyFill="1" applyBorder="1" applyAlignment="1" applyProtection="1">
      <protection locked="0"/>
    </xf>
    <xf numFmtId="41" fontId="11" fillId="0" borderId="33" xfId="1" applyNumberFormat="1" applyFont="1" applyFill="1" applyBorder="1" applyAlignment="1" applyProtection="1">
      <protection locked="0"/>
    </xf>
    <xf numFmtId="41" fontId="3" fillId="0" borderId="17" xfId="1" applyNumberFormat="1" applyFont="1" applyFill="1" applyBorder="1" applyAlignment="1" applyProtection="1"/>
    <xf numFmtId="41" fontId="3" fillId="0" borderId="14" xfId="1" applyNumberFormat="1" applyFont="1" applyFill="1" applyBorder="1" applyAlignment="1" applyProtection="1"/>
    <xf numFmtId="41" fontId="11" fillId="0" borderId="51" xfId="1" applyNumberFormat="1" applyFont="1" applyFill="1" applyBorder="1" applyAlignment="1" applyProtection="1">
      <protection locked="0"/>
    </xf>
    <xf numFmtId="41" fontId="12" fillId="0" borderId="0" xfId="1" applyNumberFormat="1" applyFont="1" applyFill="1" applyBorder="1" applyAlignment="1" applyProtection="1"/>
    <xf numFmtId="41" fontId="12" fillId="0" borderId="39" xfId="1" applyNumberFormat="1" applyFont="1" applyFill="1" applyBorder="1" applyAlignment="1" applyProtection="1"/>
    <xf numFmtId="41" fontId="3" fillId="0" borderId="50" xfId="1" applyNumberFormat="1" applyFont="1" applyFill="1" applyBorder="1" applyAlignment="1" applyProtection="1"/>
    <xf numFmtId="41" fontId="11" fillId="0" borderId="62" xfId="1" applyNumberFormat="1" applyFont="1" applyFill="1" applyBorder="1" applyAlignment="1" applyProtection="1">
      <protection locked="0"/>
    </xf>
    <xf numFmtId="41" fontId="12" fillId="0" borderId="0" xfId="0" applyNumberFormat="1" applyFont="1" applyBorder="1" applyAlignment="1" applyProtection="1"/>
    <xf numFmtId="41" fontId="12" fillId="0" borderId="39" xfId="0" applyNumberFormat="1" applyFont="1" applyBorder="1" applyAlignment="1" applyProtection="1"/>
    <xf numFmtId="41" fontId="3" fillId="0" borderId="3" xfId="1" applyNumberFormat="1" applyFont="1" applyFill="1" applyBorder="1" applyAlignment="1" applyProtection="1"/>
    <xf numFmtId="41" fontId="12" fillId="0" borderId="0" xfId="0" applyNumberFormat="1" applyFont="1" applyFill="1" applyBorder="1" applyAlignment="1" applyProtection="1"/>
    <xf numFmtId="41" fontId="12" fillId="0" borderId="39" xfId="0" applyNumberFormat="1" applyFont="1" applyFill="1" applyBorder="1" applyAlignment="1" applyProtection="1"/>
    <xf numFmtId="41" fontId="11" fillId="0" borderId="39" xfId="0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Fill="1" applyAlignment="1" applyProtection="1"/>
    <xf numFmtId="41" fontId="3" fillId="0" borderId="16" xfId="1" applyNumberFormat="1" applyFont="1" applyFill="1" applyBorder="1" applyAlignment="1" applyProtection="1"/>
    <xf numFmtId="41" fontId="3" fillId="0" borderId="32" xfId="1" applyNumberFormat="1" applyFont="1" applyFill="1" applyBorder="1" applyAlignment="1" applyProtection="1"/>
    <xf numFmtId="41" fontId="3" fillId="0" borderId="33" xfId="1" applyNumberFormat="1" applyFont="1" applyFill="1" applyBorder="1" applyAlignment="1" applyProtection="1"/>
    <xf numFmtId="41" fontId="3" fillId="0" borderId="51" xfId="1" applyNumberFormat="1" applyFont="1" applyFill="1" applyBorder="1" applyAlignment="1" applyProtection="1"/>
    <xf numFmtId="41" fontId="3" fillId="0" borderId="63" xfId="1" applyNumberFormat="1" applyFont="1" applyBorder="1" applyAlignment="1" applyProtection="1"/>
    <xf numFmtId="41" fontId="3" fillId="0" borderId="68" xfId="1" applyNumberFormat="1" applyFont="1" applyFill="1" applyBorder="1" applyAlignment="1" applyProtection="1"/>
    <xf numFmtId="41" fontId="3" fillId="0" borderId="65" xfId="1" applyNumberFormat="1" applyFont="1" applyFill="1" applyBorder="1" applyAlignment="1" applyProtection="1"/>
    <xf numFmtId="41" fontId="11" fillId="0" borderId="25" xfId="0" applyNumberFormat="1" applyFont="1" applyFill="1" applyBorder="1" applyAlignment="1" applyProtection="1">
      <protection locked="0"/>
    </xf>
    <xf numFmtId="41" fontId="11" fillId="0" borderId="21" xfId="0" applyNumberFormat="1" applyFont="1" applyFill="1" applyBorder="1" applyAlignment="1" applyProtection="1">
      <protection locked="0"/>
    </xf>
    <xf numFmtId="41" fontId="11" fillId="0" borderId="37" xfId="0" applyNumberFormat="1" applyFont="1" applyFill="1" applyBorder="1" applyAlignment="1" applyProtection="1">
      <protection locked="0"/>
    </xf>
    <xf numFmtId="41" fontId="3" fillId="0" borderId="63" xfId="1" applyNumberFormat="1" applyFont="1" applyFill="1" applyBorder="1" applyAlignment="1" applyProtection="1"/>
    <xf numFmtId="41" fontId="3" fillId="0" borderId="53" xfId="1" applyNumberFormat="1" applyFont="1" applyFill="1" applyBorder="1" applyAlignment="1" applyProtection="1"/>
    <xf numFmtId="41" fontId="3" fillId="0" borderId="80" xfId="1" applyNumberFormat="1" applyFont="1" applyFill="1" applyBorder="1" applyAlignment="1" applyProtection="1"/>
    <xf numFmtId="41" fontId="3" fillId="0" borderId="78" xfId="1" applyNumberFormat="1" applyFont="1" applyFill="1" applyBorder="1" applyAlignment="1" applyProtection="1"/>
    <xf numFmtId="0" fontId="8" fillId="0" borderId="0" xfId="0" applyFont="1" applyFill="1" applyAlignment="1"/>
    <xf numFmtId="41" fontId="3" fillId="0" borderId="75" xfId="1" applyNumberFormat="1" applyFont="1" applyFill="1" applyBorder="1" applyAlignment="1" applyProtection="1"/>
    <xf numFmtId="41" fontId="3" fillId="0" borderId="79" xfId="1" applyNumberFormat="1" applyFont="1" applyFill="1" applyBorder="1" applyAlignment="1" applyProtection="1"/>
    <xf numFmtId="180" fontId="3" fillId="0" borderId="0" xfId="1" applyNumberFormat="1" applyFont="1" applyFill="1" applyAlignment="1" applyProtection="1"/>
    <xf numFmtId="41" fontId="9" fillId="0" borderId="0" xfId="1" applyNumberFormat="1" applyFont="1" applyAlignment="1" applyProtection="1">
      <alignment horizontal="center"/>
      <protection locked="0"/>
    </xf>
    <xf numFmtId="41" fontId="11" fillId="0" borderId="57" xfId="0" applyNumberFormat="1" applyFont="1" applyFill="1" applyBorder="1" applyAlignment="1" applyProtection="1">
      <protection locked="0"/>
    </xf>
    <xf numFmtId="41" fontId="11" fillId="0" borderId="66" xfId="0" applyNumberFormat="1" applyFont="1" applyFill="1" applyBorder="1" applyAlignment="1" applyProtection="1">
      <protection locked="0"/>
    </xf>
    <xf numFmtId="41" fontId="11" fillId="0" borderId="26" xfId="1" applyNumberFormat="1" applyFont="1" applyFill="1" applyBorder="1" applyAlignment="1" applyProtection="1">
      <alignment shrinkToFit="1"/>
    </xf>
    <xf numFmtId="41" fontId="11" fillId="0" borderId="25" xfId="1" applyNumberFormat="1" applyFont="1" applyFill="1" applyBorder="1" applyAlignment="1" applyProtection="1">
      <alignment shrinkToFit="1"/>
    </xf>
    <xf numFmtId="41" fontId="3" fillId="0" borderId="4" xfId="1" applyNumberFormat="1" applyFont="1" applyFill="1" applyBorder="1" applyAlignment="1" applyProtection="1">
      <alignment horizontal="center"/>
    </xf>
    <xf numFmtId="41" fontId="11" fillId="0" borderId="32" xfId="1" applyNumberFormat="1" applyFont="1" applyFill="1" applyBorder="1" applyAlignment="1" applyProtection="1"/>
    <xf numFmtId="41" fontId="11" fillId="0" borderId="33" xfId="1" applyNumberFormat="1" applyFont="1" applyFill="1" applyBorder="1" applyAlignment="1" applyProtection="1"/>
    <xf numFmtId="41" fontId="11" fillId="0" borderId="0" xfId="1" applyNumberFormat="1" applyFont="1" applyFill="1" applyBorder="1" applyAlignment="1" applyProtection="1"/>
    <xf numFmtId="41" fontId="11" fillId="0" borderId="75" xfId="1" applyNumberFormat="1" applyFont="1" applyFill="1" applyBorder="1" applyAlignment="1" applyProtection="1">
      <protection locked="0"/>
    </xf>
    <xf numFmtId="41" fontId="3" fillId="0" borderId="32" xfId="1" applyNumberFormat="1" applyFont="1" applyFill="1" applyBorder="1" applyAlignment="1" applyProtection="1">
      <protection locked="0"/>
    </xf>
    <xf numFmtId="41" fontId="3" fillId="0" borderId="33" xfId="1" applyNumberFormat="1" applyFont="1" applyFill="1" applyBorder="1" applyAlignment="1" applyProtection="1">
      <protection locked="0"/>
    </xf>
    <xf numFmtId="41" fontId="3" fillId="0" borderId="51" xfId="1" applyNumberFormat="1" applyFont="1" applyFill="1" applyBorder="1" applyAlignment="1" applyProtection="1">
      <protection locked="0"/>
    </xf>
    <xf numFmtId="41" fontId="3" fillId="0" borderId="75" xfId="1" applyNumberFormat="1" applyFont="1" applyFill="1" applyBorder="1" applyAlignment="1" applyProtection="1">
      <protection locked="0"/>
    </xf>
    <xf numFmtId="41" fontId="11" fillId="0" borderId="66" xfId="1" applyNumberFormat="1" applyFont="1" applyFill="1" applyBorder="1" applyAlignment="1" applyProtection="1"/>
    <xf numFmtId="41" fontId="3" fillId="0" borderId="0" xfId="0" applyNumberFormat="1" applyFont="1" applyFill="1" applyBorder="1" applyAlignment="1" applyProtection="1"/>
    <xf numFmtId="41" fontId="11" fillId="0" borderId="27" xfId="0" applyNumberFormat="1" applyFont="1" applyFill="1" applyBorder="1" applyAlignment="1" applyProtection="1">
      <protection locked="0"/>
    </xf>
    <xf numFmtId="41" fontId="11" fillId="0" borderId="26" xfId="0" applyNumberFormat="1" applyFont="1" applyFill="1" applyBorder="1" applyAlignment="1" applyProtection="1">
      <protection locked="0"/>
    </xf>
    <xf numFmtId="177" fontId="3" fillId="0" borderId="26" xfId="1" applyNumberFormat="1" applyFont="1" applyFill="1" applyBorder="1" applyAlignment="1" applyProtection="1">
      <alignment shrinkToFit="1"/>
    </xf>
    <xf numFmtId="177" fontId="3" fillId="0" borderId="25" xfId="1" applyNumberFormat="1" applyFont="1" applyFill="1" applyBorder="1" applyAlignment="1" applyProtection="1">
      <alignment shrinkToFit="1"/>
    </xf>
    <xf numFmtId="178" fontId="3" fillId="0" borderId="37" xfId="1" applyNumberFormat="1" applyFont="1" applyFill="1" applyBorder="1" applyAlignment="1" applyProtection="1">
      <alignment shrinkToFit="1"/>
    </xf>
    <xf numFmtId="41" fontId="11" fillId="0" borderId="37" xfId="1" applyNumberFormat="1" applyFont="1" applyFill="1" applyBorder="1" applyAlignment="1" applyProtection="1">
      <alignment shrinkToFit="1"/>
    </xf>
    <xf numFmtId="41" fontId="11" fillId="0" borderId="25" xfId="0" applyNumberFormat="1" applyFont="1" applyFill="1" applyBorder="1" applyAlignment="1" applyProtection="1"/>
    <xf numFmtId="41" fontId="11" fillId="0" borderId="0" xfId="0" applyNumberFormat="1" applyFont="1" applyFill="1" applyBorder="1" applyAlignment="1" applyProtection="1"/>
    <xf numFmtId="41" fontId="11" fillId="0" borderId="39" xfId="0" applyNumberFormat="1" applyFont="1" applyFill="1" applyBorder="1" applyAlignment="1" applyProtection="1"/>
    <xf numFmtId="41" fontId="11" fillId="0" borderId="26" xfId="1" applyNumberFormat="1" applyFont="1" applyFill="1" applyBorder="1" applyAlignment="1" applyProtection="1"/>
    <xf numFmtId="41" fontId="11" fillId="0" borderId="25" xfId="1" applyNumberFormat="1" applyFont="1" applyFill="1" applyBorder="1" applyAlignment="1" applyProtection="1"/>
    <xf numFmtId="41" fontId="11" fillId="0" borderId="37" xfId="1" applyNumberFormat="1" applyFont="1" applyFill="1" applyBorder="1" applyAlignment="1" applyProtection="1"/>
    <xf numFmtId="41" fontId="11" fillId="0" borderId="14" xfId="1" applyNumberFormat="1" applyFont="1" applyFill="1" applyBorder="1" applyAlignment="1" applyProtection="1">
      <alignment shrinkToFit="1"/>
    </xf>
    <xf numFmtId="41" fontId="11" fillId="0" borderId="37" xfId="0" applyNumberFormat="1" applyFont="1" applyFill="1" applyBorder="1" applyAlignment="1" applyProtection="1">
      <alignment shrinkToFit="1"/>
    </xf>
    <xf numFmtId="41" fontId="11" fillId="0" borderId="14" xfId="0" applyNumberFormat="1" applyFont="1" applyFill="1" applyBorder="1" applyAlignment="1" applyProtection="1"/>
    <xf numFmtId="41" fontId="11" fillId="0" borderId="66" xfId="0" applyNumberFormat="1" applyFont="1" applyFill="1" applyBorder="1" applyAlignment="1" applyProtection="1"/>
    <xf numFmtId="41" fontId="11" fillId="0" borderId="37" xfId="0" applyNumberFormat="1" applyFont="1" applyFill="1" applyBorder="1" applyAlignment="1" applyProtection="1"/>
    <xf numFmtId="41" fontId="11" fillId="0" borderId="14" xfId="1" applyNumberFormat="1" applyFont="1" applyFill="1" applyBorder="1" applyAlignment="1" applyProtection="1"/>
    <xf numFmtId="41" fontId="11" fillId="0" borderId="70" xfId="0" applyNumberFormat="1" applyFont="1" applyFill="1" applyBorder="1" applyAlignment="1" applyProtection="1">
      <protection locked="0"/>
    </xf>
    <xf numFmtId="179" fontId="3" fillId="0" borderId="0" xfId="1" applyNumberFormat="1" applyFont="1" applyFill="1" applyAlignment="1" applyProtection="1"/>
    <xf numFmtId="181" fontId="3" fillId="0" borderId="0" xfId="1" applyNumberFormat="1" applyFont="1" applyFill="1" applyAlignment="1" applyProtection="1"/>
    <xf numFmtId="176" fontId="3" fillId="0" borderId="26" xfId="1" applyNumberFormat="1" applyFont="1" applyFill="1" applyBorder="1" applyAlignment="1" applyProtection="1"/>
    <xf numFmtId="41" fontId="3" fillId="0" borderId="71" xfId="1" applyNumberFormat="1" applyFont="1" applyFill="1" applyBorder="1" applyAlignment="1" applyProtection="1"/>
    <xf numFmtId="176" fontId="3" fillId="0" borderId="10" xfId="1" applyNumberFormat="1" applyFont="1" applyFill="1" applyBorder="1" applyAlignment="1" applyProtection="1"/>
    <xf numFmtId="41" fontId="9" fillId="0" borderId="0" xfId="1" applyNumberFormat="1" applyFont="1" applyFill="1" applyAlignment="1" applyProtection="1">
      <alignment horizontal="center"/>
      <protection locked="0"/>
    </xf>
    <xf numFmtId="41" fontId="13" fillId="0" borderId="0" xfId="1" applyNumberFormat="1" applyFont="1" applyFill="1" applyAlignment="1" applyProtection="1">
      <alignment horizontal="center"/>
    </xf>
    <xf numFmtId="41" fontId="3" fillId="0" borderId="1" xfId="1" applyNumberFormat="1" applyFont="1" applyFill="1" applyBorder="1" applyAlignment="1" applyProtection="1">
      <alignment horizontal="left"/>
    </xf>
    <xf numFmtId="41" fontId="5" fillId="0" borderId="0" xfId="1" applyNumberFormat="1" applyFont="1" applyFill="1" applyAlignment="1" applyProtection="1"/>
    <xf numFmtId="41" fontId="3" fillId="0" borderId="2" xfId="1" applyNumberFormat="1" applyFont="1" applyFill="1" applyBorder="1" applyAlignment="1" applyProtection="1">
      <alignment horizontal="center"/>
    </xf>
    <xf numFmtId="41" fontId="3" fillId="0" borderId="3" xfId="1" applyNumberFormat="1" applyFont="1" applyFill="1" applyBorder="1" applyAlignment="1" applyProtection="1">
      <alignment horizontal="center"/>
    </xf>
    <xf numFmtId="41" fontId="3" fillId="0" borderId="4" xfId="1" applyNumberFormat="1" applyFont="1" applyFill="1" applyBorder="1" applyAlignment="1">
      <alignment horizontal="center"/>
    </xf>
    <xf numFmtId="41" fontId="3" fillId="0" borderId="5" xfId="1" applyNumberFormat="1" applyFont="1" applyFill="1" applyBorder="1" applyAlignment="1" applyProtection="1">
      <alignment horizontal="center"/>
    </xf>
    <xf numFmtId="41" fontId="3" fillId="0" borderId="6" xfId="1" applyNumberFormat="1" applyFont="1" applyFill="1" applyBorder="1" applyAlignment="1">
      <alignment horizontal="center"/>
    </xf>
    <xf numFmtId="41" fontId="3" fillId="0" borderId="7" xfId="1" applyNumberFormat="1" applyFont="1" applyFill="1" applyBorder="1" applyAlignment="1" applyProtection="1">
      <alignment horizontal="center"/>
    </xf>
    <xf numFmtId="41" fontId="3" fillId="0" borderId="8" xfId="1" applyNumberFormat="1" applyFont="1" applyFill="1" applyBorder="1" applyAlignment="1" applyProtection="1">
      <alignment horizontal="left"/>
    </xf>
    <xf numFmtId="41" fontId="3" fillId="0" borderId="13" xfId="0" applyNumberFormat="1" applyFont="1" applyFill="1" applyBorder="1" applyAlignment="1" applyProtection="1"/>
    <xf numFmtId="41" fontId="11" fillId="0" borderId="11" xfId="0" applyNumberFormat="1" applyFont="1" applyFill="1" applyBorder="1" applyAlignment="1" applyProtection="1">
      <protection locked="0"/>
    </xf>
    <xf numFmtId="41" fontId="3" fillId="0" borderId="15" xfId="1" applyNumberFormat="1" applyFont="1" applyFill="1" applyBorder="1" applyAlignment="1" applyProtection="1"/>
    <xf numFmtId="41" fontId="3" fillId="0" borderId="8" xfId="1" applyNumberFormat="1" applyFont="1" applyFill="1" applyBorder="1" applyAlignment="1" applyProtection="1">
      <alignment horizontal="center"/>
    </xf>
    <xf numFmtId="41" fontId="3" fillId="0" borderId="17" xfId="1" applyNumberFormat="1" applyFont="1" applyFill="1" applyBorder="1" applyAlignment="1" applyProtection="1">
      <alignment horizontal="center"/>
    </xf>
    <xf numFmtId="41" fontId="3" fillId="0" borderId="21" xfId="0" applyNumberFormat="1" applyFont="1" applyFill="1" applyBorder="1" applyAlignment="1" applyProtection="1"/>
    <xf numFmtId="41" fontId="11" fillId="0" borderId="20" xfId="0" applyNumberFormat="1" applyFont="1" applyFill="1" applyBorder="1" applyAlignment="1" applyProtection="1">
      <protection locked="0"/>
    </xf>
    <xf numFmtId="41" fontId="3" fillId="0" borderId="22" xfId="1" applyNumberFormat="1" applyFont="1" applyFill="1" applyBorder="1" applyAlignment="1" applyProtection="1"/>
    <xf numFmtId="41" fontId="3" fillId="0" borderId="25" xfId="0" applyNumberFormat="1" applyFont="1" applyFill="1" applyBorder="1" applyAlignment="1" applyProtection="1"/>
    <xf numFmtId="41" fontId="3" fillId="0" borderId="77" xfId="1" applyNumberFormat="1" applyFont="1" applyFill="1" applyBorder="1" applyAlignment="1" applyProtection="1"/>
    <xf numFmtId="41" fontId="3" fillId="0" borderId="2" xfId="1" applyNumberFormat="1" applyFont="1" applyFill="1" applyBorder="1" applyAlignment="1" applyProtection="1"/>
    <xf numFmtId="41" fontId="3" fillId="0" borderId="34" xfId="1" applyNumberFormat="1" applyFont="1" applyFill="1" applyBorder="1" applyAlignment="1" applyProtection="1">
      <alignment horizontal="left"/>
    </xf>
    <xf numFmtId="41" fontId="3" fillId="0" borderId="37" xfId="0" applyNumberFormat="1" applyFont="1" applyFill="1" applyBorder="1" applyAlignment="1" applyProtection="1"/>
    <xf numFmtId="41" fontId="11" fillId="0" borderId="39" xfId="0" applyNumberFormat="1" applyFont="1" applyFill="1" applyBorder="1" applyAlignment="1" applyProtection="1">
      <protection locked="0"/>
    </xf>
    <xf numFmtId="41" fontId="3" fillId="0" borderId="38" xfId="1" applyNumberFormat="1" applyFont="1" applyFill="1" applyBorder="1" applyAlignment="1" applyProtection="1"/>
    <xf numFmtId="41" fontId="3" fillId="0" borderId="39" xfId="0" applyNumberFormat="1" applyFont="1" applyFill="1" applyBorder="1" applyAlignment="1" applyProtection="1"/>
    <xf numFmtId="41" fontId="11" fillId="0" borderId="0" xfId="0" applyNumberFormat="1" applyFont="1" applyFill="1" applyBorder="1" applyAlignment="1" applyProtection="1">
      <alignment horizontal="right"/>
      <protection locked="0"/>
    </xf>
    <xf numFmtId="41" fontId="3" fillId="0" borderId="6" xfId="1" applyNumberFormat="1" applyFont="1" applyFill="1" applyBorder="1" applyAlignment="1" applyProtection="1"/>
    <xf numFmtId="41" fontId="3" fillId="0" borderId="43" xfId="0" applyNumberFormat="1" applyFont="1" applyFill="1" applyBorder="1" applyAlignment="1" applyProtection="1"/>
    <xf numFmtId="41" fontId="3" fillId="0" borderId="16" xfId="1" applyNumberFormat="1" applyFont="1" applyFill="1" applyBorder="1" applyAlignment="1" applyProtection="1">
      <alignment horizontal="center"/>
    </xf>
    <xf numFmtId="41" fontId="3" fillId="0" borderId="42" xfId="0" applyNumberFormat="1" applyFont="1" applyFill="1" applyBorder="1" applyAlignment="1" applyProtection="1"/>
    <xf numFmtId="41" fontId="3" fillId="0" borderId="67" xfId="1" applyNumberFormat="1" applyFont="1" applyFill="1" applyBorder="1" applyAlignment="1" applyProtection="1">
      <alignment horizontal="left"/>
    </xf>
    <xf numFmtId="41" fontId="3" fillId="0" borderId="68" xfId="1" applyNumberFormat="1" applyFont="1" applyFill="1" applyBorder="1" applyAlignment="1" applyProtection="1">
      <alignment horizontal="left"/>
    </xf>
    <xf numFmtId="41" fontId="3" fillId="0" borderId="68" xfId="1" applyNumberFormat="1" applyFont="1" applyFill="1" applyBorder="1" applyAlignment="1" applyProtection="1">
      <alignment horizontal="center"/>
    </xf>
    <xf numFmtId="41" fontId="3" fillId="0" borderId="81" xfId="1" applyNumberFormat="1" applyFont="1" applyFill="1" applyBorder="1" applyAlignment="1" applyProtection="1"/>
    <xf numFmtId="41" fontId="3" fillId="0" borderId="0" xfId="1" applyNumberFormat="1" applyFont="1" applyFill="1" applyBorder="1" applyAlignment="1" applyProtection="1">
      <alignment horizontal="center"/>
    </xf>
    <xf numFmtId="41" fontId="3" fillId="0" borderId="82" xfId="0" applyNumberFormat="1" applyFont="1" applyFill="1" applyBorder="1" applyAlignment="1" applyProtection="1"/>
    <xf numFmtId="41" fontId="11" fillId="0" borderId="0" xfId="0" applyNumberFormat="1" applyFont="1" applyFill="1" applyBorder="1" applyAlignment="1" applyProtection="1">
      <protection locked="0"/>
    </xf>
    <xf numFmtId="41" fontId="3" fillId="0" borderId="83" xfId="0" applyNumberFormat="1" applyFont="1" applyFill="1" applyBorder="1" applyAlignment="1" applyProtection="1">
      <protection locked="0"/>
    </xf>
    <xf numFmtId="41" fontId="3" fillId="0" borderId="84" xfId="0" applyNumberFormat="1" applyFont="1" applyFill="1" applyBorder="1" applyAlignment="1" applyProtection="1"/>
    <xf numFmtId="41" fontId="3" fillId="0" borderId="0" xfId="1" applyNumberFormat="1" applyFont="1" applyFill="1" applyBorder="1" applyAlignment="1" applyProtection="1">
      <alignment horizontal="left"/>
    </xf>
    <xf numFmtId="41" fontId="7" fillId="0" borderId="0" xfId="1" applyNumberFormat="1" applyFont="1" applyFill="1" applyBorder="1" applyAlignment="1" applyProtection="1">
      <alignment horizontal="center"/>
    </xf>
    <xf numFmtId="41" fontId="3" fillId="0" borderId="64" xfId="1" applyNumberFormat="1" applyFont="1" applyFill="1" applyBorder="1" applyAlignment="1" applyProtection="1"/>
    <xf numFmtId="41" fontId="12" fillId="0" borderId="11" xfId="0" applyNumberFormat="1" applyFont="1" applyFill="1" applyBorder="1" applyAlignment="1" applyProtection="1"/>
    <xf numFmtId="41" fontId="3" fillId="0" borderId="85" xfId="0" applyNumberFormat="1" applyFont="1" applyFill="1" applyBorder="1" applyAlignment="1" applyProtection="1"/>
    <xf numFmtId="0" fontId="8" fillId="0" borderId="0" xfId="0" applyFont="1" applyFill="1" applyAlignment="1">
      <alignment horizontal="right"/>
    </xf>
    <xf numFmtId="41" fontId="11" fillId="0" borderId="69" xfId="0" applyNumberFormat="1" applyFont="1" applyFill="1" applyBorder="1" applyAlignment="1" applyProtection="1">
      <protection locked="0"/>
    </xf>
    <xf numFmtId="41" fontId="3" fillId="0" borderId="23" xfId="1" applyNumberFormat="1" applyFont="1" applyFill="1" applyBorder="1" applyAlignment="1" applyProtection="1">
      <alignment horizontal="left"/>
    </xf>
    <xf numFmtId="41" fontId="7" fillId="0" borderId="23" xfId="1" applyNumberFormat="1" applyFont="1" applyFill="1" applyBorder="1" applyAlignment="1" applyProtection="1">
      <alignment horizontal="center"/>
    </xf>
    <xf numFmtId="41" fontId="3" fillId="0" borderId="6" xfId="1" applyNumberFormat="1" applyFont="1" applyFill="1" applyBorder="1" applyAlignment="1" applyProtection="1">
      <alignment horizontal="center"/>
    </xf>
    <xf numFmtId="41" fontId="11" fillId="0" borderId="25" xfId="0" applyNumberFormat="1" applyFont="1" applyFill="1" applyBorder="1" applyAlignment="1" applyProtection="1">
      <alignment shrinkToFit="1"/>
      <protection locked="0"/>
    </xf>
    <xf numFmtId="41" fontId="11" fillId="0" borderId="13" xfId="0" applyNumberFormat="1" applyFont="1" applyFill="1" applyBorder="1" applyAlignment="1" applyProtection="1">
      <alignment shrinkToFit="1"/>
      <protection locked="0"/>
    </xf>
    <xf numFmtId="41" fontId="11" fillId="0" borderId="21" xfId="0" applyNumberFormat="1" applyFont="1" applyFill="1" applyBorder="1" applyAlignment="1" applyProtection="1">
      <alignment shrinkToFit="1"/>
      <protection locked="0"/>
    </xf>
    <xf numFmtId="41" fontId="11" fillId="0" borderId="57" xfId="0" applyNumberFormat="1" applyFont="1" applyFill="1" applyBorder="1" applyAlignment="1" applyProtection="1">
      <alignment shrinkToFit="1"/>
      <protection locked="0"/>
    </xf>
    <xf numFmtId="41" fontId="11" fillId="0" borderId="37" xfId="0" applyNumberFormat="1" applyFont="1" applyFill="1" applyBorder="1" applyAlignment="1" applyProtection="1">
      <alignment shrinkToFit="1"/>
      <protection locked="0"/>
    </xf>
    <xf numFmtId="41" fontId="11" fillId="0" borderId="26" xfId="0" applyNumberFormat="1" applyFont="1" applyFill="1" applyBorder="1" applyAlignment="1" applyProtection="1">
      <alignment shrinkToFit="1"/>
      <protection locked="0"/>
    </xf>
    <xf numFmtId="41" fontId="3" fillId="0" borderId="0" xfId="0" applyNumberFormat="1" applyFont="1" applyFill="1" applyBorder="1" applyAlignment="1" applyProtection="1">
      <protection locked="0"/>
    </xf>
    <xf numFmtId="41" fontId="11" fillId="0" borderId="13" xfId="0" applyNumberFormat="1" applyFont="1" applyFill="1" applyBorder="1" applyAlignment="1" applyProtection="1">
      <protection locked="0"/>
    </xf>
    <xf numFmtId="41" fontId="11" fillId="0" borderId="77" xfId="0" applyNumberFormat="1" applyFont="1" applyFill="1" applyBorder="1" applyAlignment="1" applyProtection="1">
      <protection locked="0"/>
    </xf>
    <xf numFmtId="41" fontId="3" fillId="0" borderId="25" xfId="0" applyNumberFormat="1" applyFont="1" applyFill="1" applyBorder="1" applyAlignment="1" applyProtection="1">
      <protection locked="0"/>
    </xf>
    <xf numFmtId="41" fontId="3" fillId="0" borderId="21" xfId="0" applyNumberFormat="1" applyFont="1" applyFill="1" applyBorder="1" applyAlignment="1" applyProtection="1">
      <protection locked="0"/>
    </xf>
    <xf numFmtId="41" fontId="3" fillId="0" borderId="57" xfId="0" applyNumberFormat="1" applyFont="1" applyFill="1" applyBorder="1" applyAlignment="1" applyProtection="1">
      <protection locked="0"/>
    </xf>
    <xf numFmtId="41" fontId="3" fillId="0" borderId="27" xfId="0" applyNumberFormat="1" applyFont="1" applyFill="1" applyBorder="1" applyAlignment="1" applyProtection="1">
      <protection locked="0"/>
    </xf>
    <xf numFmtId="41" fontId="3" fillId="0" borderId="37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26" xfId="0" applyNumberFormat="1" applyFont="1" applyFill="1" applyBorder="1" applyAlignment="1" applyProtection="1">
      <protection locked="0"/>
    </xf>
    <xf numFmtId="41" fontId="3" fillId="0" borderId="70" xfId="0" applyNumberFormat="1" applyFont="1" applyFill="1" applyBorder="1" applyAlignment="1" applyProtection="1">
      <protection locked="0"/>
    </xf>
    <xf numFmtId="41" fontId="3" fillId="0" borderId="46" xfId="0" applyNumberFormat="1" applyFont="1" applyFill="1" applyBorder="1" applyAlignment="1" applyProtection="1">
      <protection locked="0"/>
    </xf>
    <xf numFmtId="177" fontId="3" fillId="0" borderId="14" xfId="0" applyNumberFormat="1" applyFont="1" applyFill="1" applyBorder="1" applyAlignment="1" applyProtection="1"/>
    <xf numFmtId="177" fontId="3" fillId="0" borderId="14" xfId="1" applyNumberFormat="1" applyFont="1" applyFill="1" applyBorder="1" applyAlignment="1" applyProtection="1"/>
    <xf numFmtId="177" fontId="3" fillId="0" borderId="25" xfId="1" applyNumberFormat="1" applyFont="1" applyFill="1" applyBorder="1" applyAlignment="1" applyProtection="1"/>
    <xf numFmtId="178" fontId="3" fillId="0" borderId="37" xfId="0" applyNumberFormat="1" applyFont="1" applyFill="1" applyBorder="1" applyAlignment="1" applyProtection="1"/>
    <xf numFmtId="178" fontId="3" fillId="0" borderId="37" xfId="1" applyNumberFormat="1" applyFont="1" applyFill="1" applyBorder="1" applyAlignment="1" applyProtection="1"/>
    <xf numFmtId="182" fontId="3" fillId="0" borderId="10" xfId="1" applyNumberFormat="1" applyFont="1" applyFill="1" applyBorder="1" applyAlignment="1" applyProtection="1"/>
    <xf numFmtId="182" fontId="3" fillId="0" borderId="17" xfId="1" applyNumberFormat="1" applyFont="1" applyFill="1" applyBorder="1" applyAlignment="1" applyProtection="1"/>
    <xf numFmtId="182" fontId="3" fillId="0" borderId="14" xfId="1" applyNumberFormat="1" applyFont="1" applyFill="1" applyBorder="1" applyAlignment="1" applyProtection="1"/>
    <xf numFmtId="182" fontId="3" fillId="0" borderId="16" xfId="1" applyNumberFormat="1" applyFont="1" applyFill="1" applyBorder="1" applyAlignment="1" applyProtection="1"/>
    <xf numFmtId="41" fontId="3" fillId="0" borderId="0" xfId="1" applyNumberFormat="1" applyFont="1" applyBorder="1" applyAlignment="1" applyProtection="1"/>
    <xf numFmtId="182" fontId="3" fillId="0" borderId="10" xfId="1" applyNumberFormat="1" applyFont="1" applyBorder="1" applyAlignment="1" applyProtection="1"/>
    <xf numFmtId="182" fontId="3" fillId="0" borderId="17" xfId="1" applyNumberFormat="1" applyFont="1" applyBorder="1" applyAlignment="1" applyProtection="1"/>
    <xf numFmtId="41" fontId="3" fillId="0" borderId="53" xfId="1" applyNumberFormat="1" applyFont="1" applyBorder="1" applyAlignment="1" applyProtection="1"/>
    <xf numFmtId="176" fontId="3" fillId="0" borderId="10" xfId="1" applyNumberFormat="1" applyFont="1" applyBorder="1" applyAlignment="1" applyProtection="1"/>
    <xf numFmtId="41" fontId="12" fillId="0" borderId="32" xfId="0" applyNumberFormat="1" applyFont="1" applyFill="1" applyBorder="1" applyAlignment="1" applyProtection="1"/>
    <xf numFmtId="41" fontId="12" fillId="0" borderId="33" xfId="0" applyNumberFormat="1" applyFont="1" applyFill="1" applyBorder="1" applyAlignment="1" applyProtection="1"/>
    <xf numFmtId="41" fontId="12" fillId="0" borderId="32" xfId="1" applyNumberFormat="1" applyFont="1" applyFill="1" applyBorder="1" applyAlignment="1" applyProtection="1"/>
    <xf numFmtId="41" fontId="12" fillId="0" borderId="33" xfId="1" applyNumberFormat="1" applyFont="1" applyFill="1" applyBorder="1" applyAlignment="1" applyProtection="1"/>
    <xf numFmtId="41" fontId="12" fillId="0" borderId="33" xfId="1" applyNumberFormat="1" applyFont="1" applyFill="1" applyBorder="1" applyAlignment="1" applyProtection="1">
      <alignment horizontal="center"/>
    </xf>
    <xf numFmtId="41" fontId="12" fillId="0" borderId="51" xfId="1" applyNumberFormat="1" applyFont="1" applyFill="1" applyBorder="1" applyAlignment="1" applyProtection="1"/>
    <xf numFmtId="41" fontId="11" fillId="0" borderId="32" xfId="1" applyNumberFormat="1" applyFont="1" applyBorder="1" applyAlignment="1" applyProtection="1">
      <protection locked="0"/>
    </xf>
    <xf numFmtId="41" fontId="11" fillId="0" borderId="33" xfId="1" applyNumberFormat="1" applyFont="1" applyBorder="1" applyAlignment="1" applyProtection="1">
      <protection locked="0"/>
    </xf>
    <xf numFmtId="41" fontId="11" fillId="0" borderId="51" xfId="1" applyNumberFormat="1" applyFont="1" applyBorder="1" applyAlignment="1" applyProtection="1">
      <protection locked="0"/>
    </xf>
    <xf numFmtId="41" fontId="12" fillId="0" borderId="0" xfId="1" applyNumberFormat="1" applyFont="1" applyBorder="1" applyAlignment="1" applyProtection="1"/>
    <xf numFmtId="41" fontId="12" fillId="0" borderId="39" xfId="1" applyNumberFormat="1" applyFont="1" applyBorder="1" applyAlignment="1" applyProtection="1"/>
    <xf numFmtId="41" fontId="12" fillId="0" borderId="33" xfId="1" applyNumberFormat="1" applyFont="1" applyBorder="1" applyAlignment="1" applyProtection="1">
      <alignment horizontal="center"/>
    </xf>
    <xf numFmtId="41" fontId="14" fillId="0" borderId="41" xfId="1" applyNumberFormat="1" applyFont="1" applyBorder="1" applyAlignment="1">
      <alignment vertical="center" shrinkToFit="1"/>
    </xf>
    <xf numFmtId="41" fontId="11" fillId="0" borderId="75" xfId="1" applyNumberFormat="1" applyFont="1" applyBorder="1" applyAlignment="1" applyProtection="1">
      <protection locked="0"/>
    </xf>
    <xf numFmtId="41" fontId="3" fillId="0" borderId="23" xfId="1" applyNumberFormat="1" applyFont="1" applyBorder="1" applyAlignment="1" applyProtection="1"/>
    <xf numFmtId="41" fontId="3" fillId="0" borderId="79" xfId="1" applyNumberFormat="1" applyFont="1" applyBorder="1" applyAlignment="1" applyProtection="1"/>
    <xf numFmtId="41" fontId="12" fillId="0" borderId="74" xfId="1" applyNumberFormat="1" applyFont="1" applyBorder="1" applyAlignment="1" applyProtection="1"/>
    <xf numFmtId="41" fontId="12" fillId="0" borderId="32" xfId="1" applyNumberFormat="1" applyFont="1" applyBorder="1" applyAlignment="1" applyProtection="1"/>
    <xf numFmtId="41" fontId="12" fillId="0" borderId="51" xfId="1" applyNumberFormat="1" applyFont="1" applyBorder="1" applyAlignment="1" applyProtection="1"/>
    <xf numFmtId="41" fontId="12" fillId="0" borderId="32" xfId="0" applyNumberFormat="1" applyFont="1" applyBorder="1" applyAlignment="1" applyProtection="1"/>
    <xf numFmtId="41" fontId="12" fillId="0" borderId="33" xfId="0" applyNumberFormat="1" applyFont="1" applyBorder="1" applyAlignment="1" applyProtection="1"/>
    <xf numFmtId="41" fontId="12" fillId="0" borderId="33" xfId="1" applyNumberFormat="1" applyFont="1" applyBorder="1" applyAlignment="1" applyProtection="1"/>
    <xf numFmtId="41" fontId="15" fillId="0" borderId="74" xfId="1" applyNumberFormat="1" applyFont="1" applyBorder="1" applyAlignment="1" applyProtection="1"/>
    <xf numFmtId="177" fontId="15" fillId="0" borderId="32" xfId="1" applyNumberFormat="1" applyFont="1" applyBorder="1" applyAlignment="1" applyProtection="1"/>
    <xf numFmtId="178" fontId="15" fillId="0" borderId="51" xfId="1" applyNumberFormat="1" applyFont="1" applyBorder="1" applyAlignment="1" applyProtection="1"/>
    <xf numFmtId="41" fontId="11" fillId="0" borderId="54" xfId="1" applyNumberFormat="1" applyFont="1" applyBorder="1" applyAlignment="1" applyProtection="1">
      <protection locked="0"/>
    </xf>
    <xf numFmtId="41" fontId="11" fillId="0" borderId="47" xfId="1" applyNumberFormat="1" applyFont="1" applyBorder="1" applyAlignment="1" applyProtection="1">
      <protection locked="0"/>
    </xf>
    <xf numFmtId="41" fontId="11" fillId="0" borderId="96" xfId="1" applyNumberFormat="1" applyFont="1" applyBorder="1" applyAlignment="1" applyProtection="1">
      <protection locked="0"/>
    </xf>
    <xf numFmtId="41" fontId="12" fillId="0" borderId="12" xfId="0" applyNumberFormat="1" applyFont="1" applyBorder="1" applyAlignment="1" applyProtection="1"/>
    <xf numFmtId="41" fontId="11" fillId="0" borderId="24" xfId="0" applyNumberFormat="1" applyFont="1" applyBorder="1" applyAlignment="1" applyProtection="1"/>
    <xf numFmtId="41" fontId="12" fillId="0" borderId="19" xfId="0" applyNumberFormat="1" applyFont="1" applyBorder="1" applyAlignment="1" applyProtection="1"/>
    <xf numFmtId="41" fontId="12" fillId="0" borderId="55" xfId="1" applyNumberFormat="1" applyFont="1" applyBorder="1" applyAlignment="1" applyProtection="1"/>
    <xf numFmtId="41" fontId="12" fillId="0" borderId="76" xfId="1" applyNumberFormat="1" applyFont="1" applyBorder="1" applyAlignment="1" applyProtection="1"/>
    <xf numFmtId="41" fontId="12" fillId="0" borderId="56" xfId="1" applyNumberFormat="1" applyFont="1" applyBorder="1" applyAlignment="1" applyProtection="1"/>
    <xf numFmtId="182" fontId="11" fillId="0" borderId="13" xfId="1" applyNumberFormat="1" applyFont="1" applyFill="1" applyBorder="1" applyAlignment="1" applyProtection="1">
      <alignment shrinkToFit="1"/>
      <protection locked="0"/>
    </xf>
    <xf numFmtId="182" fontId="11" fillId="0" borderId="21" xfId="1" applyNumberFormat="1" applyFont="1" applyFill="1" applyBorder="1" applyAlignment="1" applyProtection="1">
      <alignment shrinkToFit="1"/>
      <protection locked="0"/>
    </xf>
    <xf numFmtId="182" fontId="11" fillId="0" borderId="25" xfId="1" applyNumberFormat="1" applyFont="1" applyFill="1" applyBorder="1" applyAlignment="1" applyProtection="1">
      <alignment shrinkToFit="1"/>
      <protection locked="0"/>
    </xf>
    <xf numFmtId="182" fontId="3" fillId="0" borderId="26" xfId="1" applyNumberFormat="1" applyFont="1" applyFill="1" applyBorder="1" applyAlignment="1" applyProtection="1"/>
    <xf numFmtId="182" fontId="3" fillId="0" borderId="57" xfId="1" applyNumberFormat="1" applyFont="1" applyFill="1" applyBorder="1" applyAlignment="1">
      <alignment vertical="center" shrinkToFit="1"/>
    </xf>
    <xf numFmtId="182" fontId="3" fillId="0" borderId="46" xfId="1" applyNumberFormat="1" applyFont="1" applyFill="1" applyBorder="1" applyAlignment="1">
      <alignment vertical="center" shrinkToFit="1"/>
    </xf>
    <xf numFmtId="182" fontId="11" fillId="0" borderId="27" xfId="1" applyNumberFormat="1" applyFont="1" applyFill="1" applyBorder="1" applyAlignment="1" applyProtection="1">
      <alignment shrinkToFit="1"/>
      <protection locked="0"/>
    </xf>
    <xf numFmtId="182" fontId="3" fillId="0" borderId="21" xfId="1" applyNumberFormat="1" applyFont="1" applyFill="1" applyBorder="1" applyAlignment="1">
      <alignment vertical="center" shrinkToFit="1"/>
    </xf>
    <xf numFmtId="182" fontId="11" fillId="0" borderId="58" xfId="1" applyNumberFormat="1" applyFont="1" applyFill="1" applyBorder="1" applyAlignment="1" applyProtection="1">
      <alignment shrinkToFit="1"/>
      <protection locked="0"/>
    </xf>
    <xf numFmtId="182" fontId="3" fillId="0" borderId="86" xfId="1" applyNumberFormat="1" applyFont="1" applyFill="1" applyBorder="1" applyAlignment="1">
      <alignment vertical="center" shrinkToFit="1"/>
    </xf>
    <xf numFmtId="182" fontId="11" fillId="0" borderId="46" xfId="1" applyNumberFormat="1" applyFont="1" applyFill="1" applyBorder="1" applyAlignment="1" applyProtection="1">
      <alignment shrinkToFit="1"/>
      <protection locked="0"/>
    </xf>
    <xf numFmtId="182" fontId="11" fillId="0" borderId="16" xfId="1" applyNumberFormat="1" applyFont="1" applyFill="1" applyBorder="1" applyAlignment="1" applyProtection="1">
      <alignment shrinkToFit="1"/>
      <protection locked="0"/>
    </xf>
    <xf numFmtId="182" fontId="11" fillId="0" borderId="57" xfId="1" applyNumberFormat="1" applyFont="1" applyFill="1" applyBorder="1" applyAlignment="1" applyProtection="1">
      <alignment shrinkToFit="1"/>
      <protection locked="0"/>
    </xf>
    <xf numFmtId="182" fontId="14" fillId="0" borderId="46" xfId="1" applyNumberFormat="1" applyFont="1" applyFill="1" applyBorder="1" applyAlignment="1">
      <alignment vertical="center" shrinkToFit="1"/>
    </xf>
    <xf numFmtId="182" fontId="11" fillId="0" borderId="77" xfId="1" applyNumberFormat="1" applyFont="1" applyFill="1" applyBorder="1" applyAlignment="1" applyProtection="1">
      <alignment shrinkToFit="1"/>
      <protection locked="0"/>
    </xf>
    <xf numFmtId="182" fontId="3" fillId="0" borderId="16" xfId="1" applyNumberFormat="1" applyFont="1" applyFill="1" applyBorder="1" applyAlignment="1">
      <alignment vertical="center" shrinkToFit="1"/>
    </xf>
    <xf numFmtId="182" fontId="3" fillId="0" borderId="23" xfId="1" applyNumberFormat="1" applyFont="1" applyFill="1" applyBorder="1" applyAlignment="1" applyProtection="1"/>
    <xf numFmtId="182" fontId="3" fillId="0" borderId="79" xfId="1" applyNumberFormat="1" applyFont="1" applyFill="1" applyBorder="1" applyAlignment="1" applyProtection="1"/>
    <xf numFmtId="182" fontId="11" fillId="0" borderId="0" xfId="1" applyNumberFormat="1" applyFont="1" applyFill="1" applyBorder="1" applyAlignment="1" applyProtection="1">
      <alignment shrinkToFit="1"/>
    </xf>
    <xf numFmtId="182" fontId="12" fillId="0" borderId="87" xfId="1" applyNumberFormat="1" applyFont="1" applyFill="1" applyBorder="1" applyAlignment="1" applyProtection="1">
      <alignment shrinkToFit="1"/>
    </xf>
    <xf numFmtId="182" fontId="12" fillId="0" borderId="56" xfId="1" applyNumberFormat="1" applyFont="1" applyFill="1" applyBorder="1" applyAlignment="1" applyProtection="1"/>
    <xf numFmtId="41" fontId="11" fillId="0" borderId="44" xfId="1" applyNumberFormat="1" applyFont="1" applyBorder="1" applyAlignment="1" applyProtection="1">
      <protection locked="0"/>
    </xf>
    <xf numFmtId="41" fontId="3" fillId="0" borderId="41" xfId="1" applyNumberFormat="1" applyFont="1" applyBorder="1" applyAlignment="1">
      <alignment vertical="center" shrinkToFit="1"/>
    </xf>
    <xf numFmtId="182" fontId="11" fillId="0" borderId="48" xfId="1" applyNumberFormat="1" applyFont="1" applyBorder="1" applyAlignment="1" applyProtection="1">
      <protection locked="0"/>
    </xf>
    <xf numFmtId="182" fontId="11" fillId="0" borderId="45" xfId="1" applyNumberFormat="1" applyFont="1" applyBorder="1" applyAlignment="1" applyProtection="1">
      <protection locked="0"/>
    </xf>
    <xf numFmtId="41" fontId="3" fillId="0" borderId="52" xfId="1" applyNumberFormat="1" applyFont="1" applyBorder="1" applyAlignment="1" applyProtection="1"/>
    <xf numFmtId="41" fontId="11" fillId="0" borderId="48" xfId="1" applyNumberFormat="1" applyFont="1" applyBorder="1" applyAlignment="1" applyProtection="1">
      <protection locked="0"/>
    </xf>
    <xf numFmtId="41" fontId="3" fillId="0" borderId="59" xfId="1" applyNumberFormat="1" applyFont="1" applyBorder="1" applyAlignment="1">
      <alignment vertical="center" shrinkToFit="1"/>
    </xf>
    <xf numFmtId="41" fontId="3" fillId="0" borderId="14" xfId="1" applyNumberFormat="1" applyFont="1" applyBorder="1" applyAlignment="1" applyProtection="1"/>
    <xf numFmtId="41" fontId="3" fillId="0" borderId="60" xfId="1" applyNumberFormat="1" applyFont="1" applyBorder="1" applyAlignment="1">
      <alignment vertical="center" shrinkToFit="1"/>
    </xf>
    <xf numFmtId="41" fontId="11" fillId="0" borderId="45" xfId="1" applyNumberFormat="1" applyFont="1" applyBorder="1" applyAlignment="1" applyProtection="1">
      <protection locked="0"/>
    </xf>
    <xf numFmtId="182" fontId="11" fillId="0" borderId="44" xfId="1" applyNumberFormat="1" applyFont="1" applyBorder="1" applyAlignment="1" applyProtection="1">
      <protection locked="0"/>
    </xf>
    <xf numFmtId="182" fontId="3" fillId="0" borderId="59" xfId="1" applyNumberFormat="1" applyFont="1" applyBorder="1" applyAlignment="1">
      <alignment vertical="center" shrinkToFit="1"/>
    </xf>
    <xf numFmtId="41" fontId="11" fillId="0" borderId="88" xfId="1" applyNumberFormat="1" applyFont="1" applyBorder="1" applyAlignment="1" applyProtection="1">
      <protection locked="0"/>
    </xf>
    <xf numFmtId="41" fontId="3" fillId="0" borderId="16" xfId="1" applyNumberFormat="1" applyFont="1" applyBorder="1" applyAlignment="1">
      <alignment vertical="center" shrinkToFit="1"/>
    </xf>
    <xf numFmtId="41" fontId="3" fillId="0" borderId="89" xfId="1" applyNumberFormat="1" applyFont="1" applyBorder="1" applyAlignment="1">
      <alignment vertical="center" shrinkToFit="1"/>
    </xf>
    <xf numFmtId="41" fontId="11" fillId="0" borderId="31" xfId="1" applyNumberFormat="1" applyFont="1" applyBorder="1" applyAlignment="1" applyProtection="1">
      <protection locked="0"/>
    </xf>
    <xf numFmtId="41" fontId="14" fillId="0" borderId="61" xfId="1" applyNumberFormat="1" applyFont="1" applyBorder="1" applyAlignment="1">
      <alignment vertical="center" shrinkToFit="1"/>
    </xf>
    <xf numFmtId="182" fontId="14" fillId="0" borderId="41" xfId="1" applyNumberFormat="1" applyFont="1" applyBorder="1" applyAlignment="1">
      <alignment vertical="center" shrinkToFit="1"/>
    </xf>
    <xf numFmtId="41" fontId="11" fillId="0" borderId="13" xfId="1" applyNumberFormat="1" applyFont="1" applyBorder="1" applyAlignment="1" applyProtection="1">
      <protection locked="0"/>
    </xf>
    <xf numFmtId="182" fontId="11" fillId="0" borderId="59" xfId="1" applyNumberFormat="1" applyFont="1" applyBorder="1" applyAlignment="1" applyProtection="1">
      <protection locked="0"/>
    </xf>
    <xf numFmtId="182" fontId="11" fillId="0" borderId="14" xfId="1" applyNumberFormat="1" applyFont="1" applyBorder="1" applyAlignment="1" applyProtection="1">
      <protection locked="0"/>
    </xf>
    <xf numFmtId="182" fontId="11" fillId="0" borderId="25" xfId="1" applyNumberFormat="1" applyFont="1" applyBorder="1" applyAlignment="1" applyProtection="1">
      <protection locked="0"/>
    </xf>
    <xf numFmtId="182" fontId="3" fillId="0" borderId="16" xfId="1" applyNumberFormat="1" applyFont="1" applyBorder="1" applyAlignment="1">
      <alignment vertical="center" shrinkToFit="1"/>
    </xf>
    <xf numFmtId="182" fontId="3" fillId="0" borderId="14" xfId="1" applyNumberFormat="1" applyFont="1" applyBorder="1" applyAlignment="1" applyProtection="1"/>
    <xf numFmtId="182" fontId="3" fillId="0" borderId="26" xfId="1" applyNumberFormat="1" applyFont="1" applyBorder="1" applyAlignment="1" applyProtection="1"/>
    <xf numFmtId="182" fontId="3" fillId="0" borderId="16" xfId="1" applyNumberFormat="1" applyFont="1" applyBorder="1" applyAlignment="1" applyProtection="1"/>
    <xf numFmtId="41" fontId="12" fillId="0" borderId="47" xfId="1" applyNumberFormat="1" applyFont="1" applyBorder="1" applyAlignment="1" applyProtection="1"/>
    <xf numFmtId="41" fontId="12" fillId="0" borderId="73" xfId="1" applyNumberFormat="1" applyFont="1" applyBorder="1" applyAlignment="1" applyProtection="1"/>
    <xf numFmtId="41" fontId="12" fillId="0" borderId="32" xfId="1" applyNumberFormat="1" applyFont="1" applyBorder="1" applyAlignment="1" applyProtection="1">
      <protection locked="0"/>
    </xf>
    <xf numFmtId="41" fontId="15" fillId="0" borderId="33" xfId="1" applyNumberFormat="1" applyFont="1" applyBorder="1" applyAlignment="1">
      <alignment vertical="center" shrinkToFit="1"/>
    </xf>
    <xf numFmtId="182" fontId="12" fillId="0" borderId="32" xfId="1" applyNumberFormat="1" applyFont="1" applyBorder="1" applyAlignment="1" applyProtection="1">
      <protection locked="0"/>
    </xf>
    <xf numFmtId="182" fontId="12" fillId="0" borderId="33" xfId="1" applyNumberFormat="1" applyFont="1" applyBorder="1" applyAlignment="1" applyProtection="1">
      <protection locked="0"/>
    </xf>
    <xf numFmtId="182" fontId="15" fillId="0" borderId="33" xfId="1" applyNumberFormat="1" applyFont="1" applyBorder="1" applyAlignment="1">
      <alignment vertical="center" shrinkToFit="1"/>
    </xf>
    <xf numFmtId="41" fontId="15" fillId="0" borderId="20" xfId="1" applyNumberFormat="1" applyFont="1" applyBorder="1" applyAlignment="1">
      <alignment vertical="center" shrinkToFit="1"/>
    </xf>
    <xf numFmtId="41" fontId="15" fillId="0" borderId="51" xfId="1" applyNumberFormat="1" applyFont="1" applyBorder="1" applyAlignment="1">
      <alignment vertical="center" shrinkToFit="1"/>
    </xf>
    <xf numFmtId="41" fontId="12" fillId="0" borderId="11" xfId="1" applyNumberFormat="1" applyFont="1" applyBorder="1" applyAlignment="1" applyProtection="1">
      <protection locked="0"/>
    </xf>
    <xf numFmtId="182" fontId="12" fillId="0" borderId="52" xfId="1" applyNumberFormat="1" applyFont="1" applyBorder="1" applyAlignment="1" applyProtection="1">
      <protection locked="0"/>
    </xf>
    <xf numFmtId="182" fontId="12" fillId="0" borderId="11" xfId="1" applyNumberFormat="1" applyFont="1" applyBorder="1" applyAlignment="1" applyProtection="1">
      <protection locked="0"/>
    </xf>
    <xf numFmtId="182" fontId="15" fillId="0" borderId="20" xfId="1" applyNumberFormat="1" applyFont="1" applyBorder="1" applyAlignment="1">
      <alignment vertical="center" shrinkToFit="1"/>
    </xf>
    <xf numFmtId="182" fontId="3" fillId="0" borderId="77" xfId="1" applyNumberFormat="1" applyFont="1" applyBorder="1" applyAlignment="1" applyProtection="1"/>
    <xf numFmtId="182" fontId="3" fillId="0" borderId="52" xfId="1" applyNumberFormat="1" applyFont="1" applyBorder="1" applyAlignment="1" applyProtection="1"/>
    <xf numFmtId="182" fontId="3" fillId="0" borderId="3" xfId="1" applyNumberFormat="1" applyFont="1" applyBorder="1" applyAlignment="1" applyProtection="1"/>
    <xf numFmtId="182" fontId="12" fillId="0" borderId="47" xfId="1" applyNumberFormat="1" applyFont="1" applyBorder="1" applyAlignment="1" applyProtection="1">
      <protection locked="0"/>
    </xf>
    <xf numFmtId="41" fontId="12" fillId="0" borderId="13" xfId="1" applyNumberFormat="1" applyFont="1" applyBorder="1" applyAlignment="1" applyProtection="1">
      <protection locked="0"/>
    </xf>
    <xf numFmtId="41" fontId="15" fillId="0" borderId="21" xfId="1" applyNumberFormat="1" applyFont="1" applyBorder="1" applyAlignment="1">
      <alignment vertical="center" shrinkToFit="1"/>
    </xf>
    <xf numFmtId="41" fontId="3" fillId="0" borderId="26" xfId="1" applyNumberFormat="1" applyFont="1" applyBorder="1" applyAlignment="1" applyProtection="1"/>
    <xf numFmtId="41" fontId="3" fillId="0" borderId="16" xfId="1" applyNumberFormat="1" applyFont="1" applyBorder="1" applyAlignment="1" applyProtection="1"/>
    <xf numFmtId="41" fontId="12" fillId="0" borderId="25" xfId="1" applyNumberFormat="1" applyFont="1" applyBorder="1" applyAlignment="1" applyProtection="1">
      <protection locked="0"/>
    </xf>
    <xf numFmtId="182" fontId="12" fillId="0" borderId="25" xfId="1" applyNumberFormat="1" applyFont="1" applyBorder="1" applyAlignment="1" applyProtection="1">
      <protection locked="0"/>
    </xf>
    <xf numFmtId="182" fontId="12" fillId="0" borderId="21" xfId="1" applyNumberFormat="1" applyFont="1" applyBorder="1" applyAlignment="1" applyProtection="1">
      <protection locked="0"/>
    </xf>
    <xf numFmtId="182" fontId="15" fillId="0" borderId="21" xfId="1" applyNumberFormat="1" applyFont="1" applyBorder="1" applyAlignment="1">
      <alignment vertical="center" shrinkToFit="1"/>
    </xf>
    <xf numFmtId="182" fontId="12" fillId="0" borderId="16" xfId="1" applyNumberFormat="1" applyFont="1" applyBorder="1" applyAlignment="1" applyProtection="1">
      <protection locked="0"/>
    </xf>
    <xf numFmtId="0" fontId="12" fillId="0" borderId="74" xfId="1" applyNumberFormat="1" applyFont="1" applyBorder="1" applyAlignment="1" applyProtection="1"/>
    <xf numFmtId="41" fontId="12" fillId="0" borderId="74" xfId="1" applyNumberFormat="1" applyFont="1" applyFill="1" applyBorder="1" applyAlignment="1" applyProtection="1"/>
    <xf numFmtId="41" fontId="11" fillId="0" borderId="24" xfId="1" applyNumberFormat="1" applyFont="1" applyBorder="1" applyAlignment="1" applyProtection="1">
      <protection locked="0"/>
    </xf>
    <xf numFmtId="41" fontId="11" fillId="0" borderId="19" xfId="1" applyNumberFormat="1" applyFont="1" applyBorder="1" applyAlignment="1" applyProtection="1">
      <protection locked="0"/>
    </xf>
    <xf numFmtId="41" fontId="14" fillId="0" borderId="49" xfId="2" applyNumberFormat="1" applyFont="1" applyBorder="1" applyAlignment="1">
      <alignment vertical="center" shrinkToFit="1"/>
    </xf>
    <xf numFmtId="41" fontId="14" fillId="0" borderId="49" xfId="2" applyNumberFormat="1" applyFont="1" applyBorder="1">
      <alignment vertical="center"/>
    </xf>
    <xf numFmtId="41" fontId="14" fillId="0" borderId="19" xfId="1" applyNumberFormat="1" applyFont="1" applyBorder="1" applyAlignment="1">
      <alignment vertical="center" shrinkToFit="1"/>
    </xf>
    <xf numFmtId="41" fontId="14" fillId="0" borderId="90" xfId="2" applyNumberFormat="1" applyFont="1" applyBorder="1">
      <alignment vertical="center"/>
    </xf>
    <xf numFmtId="41" fontId="11" fillId="0" borderId="91" xfId="1" applyNumberFormat="1" applyFont="1" applyBorder="1" applyAlignment="1" applyProtection="1">
      <protection locked="0"/>
    </xf>
    <xf numFmtId="41" fontId="12" fillId="0" borderId="24" xfId="1" applyNumberFormat="1" applyFont="1" applyBorder="1" applyAlignment="1" applyProtection="1"/>
    <xf numFmtId="41" fontId="12" fillId="0" borderId="36" xfId="1" applyNumberFormat="1" applyFont="1" applyBorder="1" applyAlignment="1" applyProtection="1"/>
    <xf numFmtId="41" fontId="12" fillId="0" borderId="33" xfId="1" applyNumberFormat="1" applyFont="1" applyBorder="1" applyAlignment="1" applyProtection="1">
      <protection locked="0"/>
    </xf>
    <xf numFmtId="41" fontId="12" fillId="0" borderId="75" xfId="1" applyNumberFormat="1" applyFont="1" applyBorder="1" applyAlignment="1" applyProtection="1">
      <protection locked="0"/>
    </xf>
    <xf numFmtId="41" fontId="12" fillId="0" borderId="72" xfId="1" applyNumberFormat="1" applyFont="1" applyFill="1" applyBorder="1" applyAlignment="1" applyProtection="1"/>
    <xf numFmtId="41" fontId="12" fillId="0" borderId="71" xfId="1" applyNumberFormat="1" applyFont="1" applyFill="1" applyBorder="1" applyAlignment="1" applyProtection="1"/>
    <xf numFmtId="41" fontId="15" fillId="0" borderId="0" xfId="1" applyNumberFormat="1" applyFont="1" applyFill="1" applyBorder="1" applyAlignment="1" applyProtection="1"/>
    <xf numFmtId="41" fontId="15" fillId="0" borderId="39" xfId="1" applyNumberFormat="1" applyFont="1" applyFill="1" applyBorder="1" applyAlignment="1" applyProtection="1"/>
    <xf numFmtId="177" fontId="15" fillId="0" borderId="71" xfId="1" applyNumberFormat="1" applyFont="1" applyFill="1" applyBorder="1" applyAlignment="1" applyProtection="1">
      <alignment shrinkToFit="1"/>
    </xf>
    <xf numFmtId="177" fontId="15" fillId="0" borderId="32" xfId="1" applyNumberFormat="1" applyFont="1" applyFill="1" applyBorder="1" applyAlignment="1" applyProtection="1">
      <alignment shrinkToFit="1"/>
    </xf>
    <xf numFmtId="178" fontId="15" fillId="0" borderId="51" xfId="1" applyNumberFormat="1" applyFont="1" applyFill="1" applyBorder="1" applyAlignment="1" applyProtection="1">
      <alignment shrinkToFit="1"/>
    </xf>
    <xf numFmtId="38" fontId="11" fillId="0" borderId="12" xfId="1" applyFont="1" applyBorder="1" applyAlignment="1" applyProtection="1">
      <protection locked="0"/>
    </xf>
    <xf numFmtId="41" fontId="12" fillId="0" borderId="71" xfId="1" applyNumberFormat="1" applyFont="1" applyBorder="1" applyAlignment="1" applyProtection="1"/>
    <xf numFmtId="41" fontId="11" fillId="0" borderId="92" xfId="1" applyNumberFormat="1" applyFont="1" applyBorder="1" applyAlignment="1" applyProtection="1">
      <alignment shrinkToFit="1"/>
      <protection locked="0"/>
    </xf>
    <xf numFmtId="41" fontId="11" fillId="0" borderId="19" xfId="1" applyNumberFormat="1" applyFont="1" applyBorder="1" applyAlignment="1" applyProtection="1">
      <alignment shrinkToFit="1"/>
      <protection locked="0"/>
    </xf>
    <xf numFmtId="41" fontId="11" fillId="0" borderId="24" xfId="1" applyNumberFormat="1" applyFont="1" applyBorder="1" applyAlignment="1" applyProtection="1">
      <alignment shrinkToFit="1"/>
      <protection locked="0"/>
    </xf>
    <xf numFmtId="41" fontId="11" fillId="0" borderId="36" xfId="1" applyNumberFormat="1" applyFont="1" applyBorder="1" applyAlignment="1" applyProtection="1">
      <alignment shrinkToFit="1"/>
      <protection locked="0"/>
    </xf>
    <xf numFmtId="41" fontId="11" fillId="0" borderId="43" xfId="1" applyNumberFormat="1" applyFont="1" applyBorder="1" applyAlignment="1" applyProtection="1">
      <alignment shrinkToFit="1"/>
      <protection locked="0"/>
    </xf>
    <xf numFmtId="41" fontId="11" fillId="0" borderId="42" xfId="1" applyNumberFormat="1" applyFont="1" applyBorder="1" applyAlignment="1" applyProtection="1">
      <alignment shrinkToFit="1"/>
      <protection locked="0"/>
    </xf>
    <xf numFmtId="41" fontId="11" fillId="0" borderId="32" xfId="1" applyNumberFormat="1" applyFont="1" applyBorder="1" applyAlignment="1" applyProtection="1">
      <alignment shrinkToFit="1"/>
      <protection locked="0"/>
    </xf>
    <xf numFmtId="41" fontId="11" fillId="0" borderId="33" xfId="1" applyNumberFormat="1" applyFont="1" applyBorder="1" applyAlignment="1" applyProtection="1">
      <alignment shrinkToFit="1"/>
      <protection locked="0"/>
    </xf>
    <xf numFmtId="41" fontId="11" fillId="0" borderId="18" xfId="1" applyNumberFormat="1" applyFont="1" applyBorder="1" applyAlignment="1" applyProtection="1">
      <alignment shrinkToFit="1"/>
      <protection locked="0"/>
    </xf>
    <xf numFmtId="41" fontId="11" fillId="0" borderId="40" xfId="1" applyNumberFormat="1" applyFont="1" applyBorder="1" applyAlignment="1" applyProtection="1">
      <alignment shrinkToFit="1"/>
      <protection locked="0"/>
    </xf>
    <xf numFmtId="41" fontId="11" fillId="0" borderId="93" xfId="1" applyNumberFormat="1" applyFont="1" applyBorder="1" applyAlignment="1" applyProtection="1">
      <alignment shrinkToFit="1"/>
      <protection locked="0"/>
    </xf>
    <xf numFmtId="41" fontId="11" fillId="0" borderId="71" xfId="1" applyNumberFormat="1" applyFont="1" applyBorder="1" applyAlignment="1" applyProtection="1">
      <alignment shrinkToFit="1"/>
    </xf>
    <xf numFmtId="41" fontId="12" fillId="0" borderId="32" xfId="1" applyNumberFormat="1" applyFont="1" applyBorder="1" applyAlignment="1" applyProtection="1">
      <alignment shrinkToFit="1"/>
    </xf>
    <xf numFmtId="41" fontId="12" fillId="0" borderId="51" xfId="1" applyNumberFormat="1" applyFont="1" applyBorder="1" applyAlignment="1" applyProtection="1">
      <alignment shrinkToFit="1"/>
    </xf>
    <xf numFmtId="41" fontId="11" fillId="0" borderId="11" xfId="1" applyNumberFormat="1" applyFont="1" applyBorder="1" applyAlignment="1" applyProtection="1">
      <protection locked="0"/>
    </xf>
    <xf numFmtId="41" fontId="11" fillId="0" borderId="20" xfId="1" applyNumberFormat="1" applyFont="1" applyBorder="1" applyAlignment="1" applyProtection="1">
      <protection locked="0"/>
    </xf>
    <xf numFmtId="41" fontId="3" fillId="0" borderId="0" xfId="1" applyNumberFormat="1" applyFont="1" applyAlignment="1">
      <alignment vertical="center" shrinkToFit="1"/>
    </xf>
    <xf numFmtId="41" fontId="11" fillId="0" borderId="12" xfId="1" applyNumberFormat="1" applyFont="1" applyBorder="1" applyAlignment="1" applyProtection="1">
      <protection locked="0"/>
    </xf>
    <xf numFmtId="41" fontId="3" fillId="0" borderId="94" xfId="1" applyNumberFormat="1" applyFont="1" applyBorder="1" applyAlignment="1">
      <alignment vertical="center" shrinkToFit="1"/>
    </xf>
    <xf numFmtId="41" fontId="3" fillId="0" borderId="95" xfId="1" applyNumberFormat="1" applyFont="1" applyBorder="1" applyAlignment="1">
      <alignment vertical="center" shrinkToFit="1"/>
    </xf>
    <xf numFmtId="41" fontId="11" fillId="0" borderId="0" xfId="1" applyNumberFormat="1" applyFont="1" applyBorder="1" applyAlignment="1" applyProtection="1">
      <protection locked="0"/>
    </xf>
    <xf numFmtId="41" fontId="11" fillId="0" borderId="21" xfId="1" applyNumberFormat="1" applyFont="1" applyBorder="1" applyAlignment="1" applyProtection="1">
      <protection locked="0"/>
    </xf>
    <xf numFmtId="41" fontId="11" fillId="0" borderId="25" xfId="1" applyNumberFormat="1" applyFont="1" applyBorder="1" applyAlignment="1" applyProtection="1">
      <protection locked="0"/>
    </xf>
    <xf numFmtId="41" fontId="3" fillId="0" borderId="46" xfId="1" applyNumberFormat="1" applyFont="1" applyBorder="1" applyAlignment="1">
      <alignment vertical="center" shrinkToFit="1"/>
    </xf>
    <xf numFmtId="41" fontId="11" fillId="0" borderId="27" xfId="1" applyNumberFormat="1" applyFont="1" applyBorder="1" applyAlignment="1" applyProtection="1">
      <protection locked="0"/>
    </xf>
    <xf numFmtId="41" fontId="11" fillId="0" borderId="30" xfId="1" applyNumberFormat="1" applyFont="1" applyBorder="1" applyAlignment="1" applyProtection="1">
      <protection locked="0"/>
    </xf>
    <xf numFmtId="41" fontId="11" fillId="0" borderId="52" xfId="1" applyNumberFormat="1" applyFont="1" applyBorder="1" applyAlignment="1" applyProtection="1">
      <protection locked="0"/>
    </xf>
    <xf numFmtId="41" fontId="12" fillId="0" borderId="51" xfId="1" applyNumberFormat="1" applyFont="1" applyBorder="1" applyAlignment="1" applyProtection="1">
      <protection locked="0"/>
    </xf>
    <xf numFmtId="41" fontId="12" fillId="0" borderId="20" xfId="1" applyNumberFormat="1" applyFont="1" applyBorder="1" applyAlignment="1" applyProtection="1">
      <protection locked="0"/>
    </xf>
    <xf numFmtId="182" fontId="12" fillId="0" borderId="32" xfId="1" applyNumberFormat="1" applyFont="1" applyFill="1" applyBorder="1" applyAlignment="1" applyProtection="1"/>
    <xf numFmtId="41" fontId="3" fillId="0" borderId="100" xfId="0" applyNumberFormat="1" applyFont="1" applyFill="1" applyBorder="1" applyAlignment="1" applyProtection="1"/>
    <xf numFmtId="41" fontId="3" fillId="0" borderId="101" xfId="0" applyNumberFormat="1" applyFont="1" applyFill="1" applyBorder="1" applyAlignment="1" applyProtection="1"/>
    <xf numFmtId="41" fontId="3" fillId="0" borderId="102" xfId="0" applyNumberFormat="1" applyFont="1" applyFill="1" applyBorder="1" applyAlignment="1" applyProtection="1"/>
    <xf numFmtId="41" fontId="3" fillId="0" borderId="35" xfId="0" applyNumberFormat="1" applyFont="1" applyFill="1" applyBorder="1" applyAlignment="1" applyProtection="1"/>
    <xf numFmtId="41" fontId="11" fillId="0" borderId="103" xfId="0" applyNumberFormat="1" applyFont="1" applyFill="1" applyBorder="1" applyAlignment="1" applyProtection="1">
      <protection locked="0"/>
    </xf>
    <xf numFmtId="41" fontId="11" fillId="0" borderId="104" xfId="0" applyNumberFormat="1" applyFont="1" applyFill="1" applyBorder="1" applyAlignment="1" applyProtection="1">
      <protection locked="0"/>
    </xf>
    <xf numFmtId="41" fontId="3" fillId="0" borderId="105" xfId="1" applyNumberFormat="1" applyFont="1" applyFill="1" applyBorder="1" applyAlignment="1" applyProtection="1"/>
    <xf numFmtId="41" fontId="3" fillId="0" borderId="30" xfId="1" applyNumberFormat="1" applyFont="1" applyFill="1" applyBorder="1" applyAlignment="1" applyProtection="1"/>
    <xf numFmtId="41" fontId="11" fillId="0" borderId="106" xfId="0" applyNumberFormat="1" applyFont="1" applyFill="1" applyBorder="1" applyAlignment="1" applyProtection="1">
      <protection locked="0"/>
    </xf>
    <xf numFmtId="41" fontId="11" fillId="0" borderId="107" xfId="0" applyNumberFormat="1" applyFont="1" applyFill="1" applyBorder="1" applyAlignment="1" applyProtection="1">
      <protection locked="0"/>
    </xf>
    <xf numFmtId="41" fontId="16" fillId="0" borderId="25" xfId="0" applyNumberFormat="1" applyFont="1" applyBorder="1" applyAlignment="1" applyProtection="1">
      <protection locked="0"/>
    </xf>
    <xf numFmtId="41" fontId="16" fillId="0" borderId="21" xfId="0" applyNumberFormat="1" applyFont="1" applyBorder="1" applyAlignment="1" applyProtection="1">
      <protection locked="0"/>
    </xf>
    <xf numFmtId="41" fontId="3" fillId="0" borderId="77" xfId="1" applyNumberFormat="1" applyFont="1" applyBorder="1" applyAlignment="1" applyProtection="1"/>
    <xf numFmtId="41" fontId="16" fillId="0" borderId="66" xfId="0" applyNumberFormat="1" applyFont="1" applyBorder="1" applyAlignment="1" applyProtection="1">
      <protection locked="0"/>
    </xf>
    <xf numFmtId="41" fontId="3" fillId="0" borderId="32" xfId="0" applyNumberFormat="1" applyFont="1" applyFill="1" applyBorder="1" applyAlignment="1" applyProtection="1"/>
    <xf numFmtId="41" fontId="3" fillId="0" borderId="33" xfId="0" applyNumberFormat="1" applyFont="1" applyFill="1" applyBorder="1" applyAlignment="1" applyProtection="1"/>
    <xf numFmtId="41" fontId="3" fillId="0" borderId="108" xfId="0" applyNumberFormat="1" applyFont="1" applyFill="1" applyBorder="1" applyAlignment="1" applyProtection="1"/>
    <xf numFmtId="41" fontId="3" fillId="0" borderId="109" xfId="0" applyNumberFormat="1" applyFont="1" applyFill="1" applyBorder="1" applyAlignment="1" applyProtection="1">
      <protection locked="0"/>
    </xf>
    <xf numFmtId="41" fontId="3" fillId="0" borderId="110" xfId="0" applyNumberFormat="1" applyFont="1" applyFill="1" applyBorder="1" applyAlignment="1" applyProtection="1"/>
    <xf numFmtId="41" fontId="3" fillId="0" borderId="111" xfId="0" applyNumberFormat="1" applyFont="1" applyFill="1" applyBorder="1" applyAlignment="1" applyProtection="1"/>
    <xf numFmtId="41" fontId="3" fillId="0" borderId="112" xfId="1" applyNumberFormat="1" applyFont="1" applyFill="1" applyBorder="1" applyAlignment="1" applyProtection="1">
      <alignment horizontal="center"/>
    </xf>
    <xf numFmtId="41" fontId="11" fillId="0" borderId="105" xfId="0" applyNumberFormat="1" applyFont="1" applyFill="1" applyBorder="1" applyAlignment="1" applyProtection="1">
      <protection locked="0"/>
    </xf>
    <xf numFmtId="41" fontId="11" fillId="0" borderId="113" xfId="0" applyNumberFormat="1" applyFont="1" applyFill="1" applyBorder="1" applyAlignment="1" applyProtection="1"/>
    <xf numFmtId="41" fontId="11" fillId="0" borderId="103" xfId="0" applyNumberFormat="1" applyFont="1" applyFill="1" applyBorder="1" applyAlignment="1" applyProtection="1"/>
    <xf numFmtId="41" fontId="11" fillId="0" borderId="107" xfId="0" applyNumberFormat="1" applyFont="1" applyFill="1" applyBorder="1" applyAlignment="1" applyProtection="1"/>
    <xf numFmtId="41" fontId="16" fillId="0" borderId="26" xfId="0" applyNumberFormat="1" applyFont="1" applyBorder="1" applyAlignment="1" applyProtection="1">
      <protection locked="0"/>
    </xf>
    <xf numFmtId="41" fontId="16" fillId="0" borderId="26" xfId="1" applyNumberFormat="1" applyFont="1" applyBorder="1" applyAlignment="1" applyProtection="1"/>
    <xf numFmtId="41" fontId="16" fillId="0" borderId="25" xfId="1" applyNumberFormat="1" applyFont="1" applyBorder="1" applyAlignment="1" applyProtection="1"/>
    <xf numFmtId="41" fontId="16" fillId="0" borderId="66" xfId="1" applyNumberFormat="1" applyFont="1" applyFill="1" applyBorder="1" applyAlignment="1" applyProtection="1"/>
    <xf numFmtId="41" fontId="16" fillId="0" borderId="39" xfId="1" applyNumberFormat="1" applyFont="1" applyFill="1" applyBorder="1" applyAlignment="1" applyProtection="1"/>
    <xf numFmtId="41" fontId="16" fillId="0" borderId="20" xfId="0" applyNumberFormat="1" applyFont="1" applyFill="1" applyBorder="1" applyAlignment="1" applyProtection="1">
      <protection locked="0"/>
    </xf>
    <xf numFmtId="41" fontId="16" fillId="0" borderId="11" xfId="0" applyNumberFormat="1" applyFont="1" applyFill="1" applyBorder="1" applyAlignment="1" applyProtection="1">
      <protection locked="0"/>
    </xf>
    <xf numFmtId="183" fontId="16" fillId="0" borderId="11" xfId="0" applyNumberFormat="1" applyFont="1" applyFill="1" applyBorder="1" applyAlignment="1" applyProtection="1">
      <protection locked="0"/>
    </xf>
    <xf numFmtId="41" fontId="16" fillId="0" borderId="39" xfId="0" applyNumberFormat="1" applyFont="1" applyFill="1" applyBorder="1" applyAlignment="1" applyProtection="1">
      <protection locked="0"/>
    </xf>
    <xf numFmtId="41" fontId="16" fillId="0" borderId="52" xfId="0" applyNumberFormat="1" applyFont="1" applyFill="1" applyBorder="1" applyAlignment="1" applyProtection="1">
      <protection locked="0"/>
    </xf>
    <xf numFmtId="3" fontId="3" fillId="0" borderId="52" xfId="1" applyNumberFormat="1" applyFont="1" applyFill="1" applyBorder="1" applyAlignment="1" applyProtection="1"/>
    <xf numFmtId="41" fontId="16" fillId="0" borderId="52" xfId="1" applyNumberFormat="1" applyFont="1" applyFill="1" applyBorder="1" applyAlignment="1" applyProtection="1"/>
    <xf numFmtId="41" fontId="16" fillId="0" borderId="11" xfId="1" applyNumberFormat="1" applyFont="1" applyFill="1" applyBorder="1" applyAlignment="1" applyProtection="1"/>
    <xf numFmtId="41" fontId="3" fillId="0" borderId="99" xfId="1" applyNumberFormat="1" applyFont="1" applyFill="1" applyBorder="1" applyAlignment="1" applyProtection="1"/>
    <xf numFmtId="41" fontId="3" fillId="0" borderId="116" xfId="1" applyNumberFormat="1" applyFont="1" applyFill="1" applyBorder="1" applyAlignment="1" applyProtection="1"/>
    <xf numFmtId="41" fontId="3" fillId="0" borderId="117" xfId="1" applyNumberFormat="1" applyFont="1" applyFill="1" applyBorder="1" applyAlignment="1" applyProtection="1"/>
    <xf numFmtId="41" fontId="16" fillId="0" borderId="98" xfId="0" applyNumberFormat="1" applyFont="1" applyFill="1" applyBorder="1" applyAlignment="1" applyProtection="1">
      <protection locked="0"/>
    </xf>
    <xf numFmtId="41" fontId="16" fillId="0" borderId="118" xfId="0" applyNumberFormat="1" applyFont="1" applyFill="1" applyBorder="1" applyAlignment="1" applyProtection="1">
      <protection locked="0"/>
    </xf>
    <xf numFmtId="41" fontId="3" fillId="0" borderId="114" xfId="1" applyNumberFormat="1" applyFont="1" applyFill="1" applyBorder="1" applyAlignment="1" applyProtection="1"/>
    <xf numFmtId="41" fontId="16" fillId="0" borderId="119" xfId="0" applyNumberFormat="1" applyFont="1" applyFill="1" applyBorder="1" applyAlignment="1" applyProtection="1">
      <protection locked="0"/>
    </xf>
    <xf numFmtId="41" fontId="3" fillId="0" borderId="120" xfId="1" applyNumberFormat="1" applyFont="1" applyFill="1" applyBorder="1" applyAlignment="1" applyProtection="1"/>
    <xf numFmtId="41" fontId="16" fillId="0" borderId="114" xfId="0" applyNumberFormat="1" applyFont="1" applyFill="1" applyBorder="1" applyAlignment="1" applyProtection="1">
      <protection locked="0"/>
    </xf>
    <xf numFmtId="41" fontId="3" fillId="0" borderId="115" xfId="1" applyNumberFormat="1" applyFont="1" applyFill="1" applyBorder="1" applyAlignment="1" applyProtection="1"/>
    <xf numFmtId="41" fontId="16" fillId="0" borderId="114" xfId="1" applyNumberFormat="1" applyFont="1" applyFill="1" applyBorder="1" applyAlignment="1" applyProtection="1"/>
    <xf numFmtId="41" fontId="16" fillId="0" borderId="98" xfId="1" applyNumberFormat="1" applyFont="1" applyFill="1" applyBorder="1" applyAlignment="1" applyProtection="1"/>
    <xf numFmtId="41" fontId="16" fillId="0" borderId="119" xfId="1" applyNumberFormat="1" applyFont="1" applyFill="1" applyBorder="1" applyAlignment="1" applyProtection="1"/>
    <xf numFmtId="41" fontId="11" fillId="0" borderId="121" xfId="0" applyNumberFormat="1" applyFont="1" applyFill="1" applyBorder="1" applyAlignment="1" applyProtection="1">
      <protection locked="0"/>
    </xf>
    <xf numFmtId="41" fontId="11" fillId="0" borderId="52" xfId="0" applyNumberFormat="1" applyFont="1" applyFill="1" applyBorder="1" applyAlignment="1" applyProtection="1">
      <protection locked="0"/>
    </xf>
    <xf numFmtId="182" fontId="3" fillId="0" borderId="52" xfId="1" applyNumberFormat="1" applyFont="1" applyFill="1" applyBorder="1" applyAlignment="1" applyProtection="1"/>
    <xf numFmtId="41" fontId="12" fillId="0" borderId="117" xfId="0" applyNumberFormat="1" applyFont="1" applyFill="1" applyBorder="1" applyAlignment="1" applyProtection="1"/>
    <xf numFmtId="182" fontId="12" fillId="0" borderId="11" xfId="0" applyNumberFormat="1" applyFont="1" applyFill="1" applyBorder="1" applyAlignment="1" applyProtection="1"/>
    <xf numFmtId="41" fontId="3" fillId="2" borderId="4" xfId="1" applyNumberFormat="1" applyFont="1" applyFill="1" applyBorder="1" applyAlignment="1">
      <alignment horizontal="center"/>
    </xf>
    <xf numFmtId="41" fontId="3" fillId="2" borderId="4" xfId="1" applyNumberFormat="1" applyFont="1" applyFill="1" applyBorder="1" applyAlignment="1" applyProtection="1">
      <alignment horizontal="center"/>
    </xf>
    <xf numFmtId="41" fontId="3" fillId="2" borderId="6" xfId="1" applyNumberFormat="1" applyFont="1" applyFill="1" applyBorder="1" applyAlignment="1">
      <alignment horizontal="center"/>
    </xf>
    <xf numFmtId="41" fontId="3" fillId="3" borderId="8" xfId="1" applyNumberFormat="1" applyFont="1" applyFill="1" applyBorder="1" applyAlignment="1" applyProtection="1">
      <alignment horizontal="center"/>
    </xf>
    <xf numFmtId="41" fontId="3" fillId="3" borderId="10" xfId="1" applyNumberFormat="1" applyFont="1" applyFill="1" applyBorder="1" applyAlignment="1" applyProtection="1">
      <alignment horizontal="center"/>
    </xf>
    <xf numFmtId="41" fontId="3" fillId="3" borderId="0" xfId="1" applyNumberFormat="1" applyFont="1" applyFill="1" applyAlignment="1"/>
    <xf numFmtId="41" fontId="3" fillId="3" borderId="2" xfId="1" applyNumberFormat="1" applyFont="1" applyFill="1" applyBorder="1" applyAlignment="1" applyProtection="1"/>
    <xf numFmtId="41" fontId="3" fillId="3" borderId="17" xfId="1" applyNumberFormat="1" applyFont="1" applyFill="1" applyBorder="1" applyAlignment="1" applyProtection="1">
      <alignment horizontal="center"/>
    </xf>
    <xf numFmtId="41" fontId="3" fillId="3" borderId="17" xfId="1" applyNumberFormat="1" applyFont="1" applyFill="1" applyBorder="1" applyAlignment="1" applyProtection="1"/>
    <xf numFmtId="41" fontId="3" fillId="3" borderId="8" xfId="1" applyNumberFormat="1" applyFont="1" applyFill="1" applyBorder="1" applyAlignment="1" applyProtection="1"/>
    <xf numFmtId="41" fontId="9" fillId="3" borderId="0" xfId="1" applyNumberFormat="1" applyFont="1" applyFill="1" applyAlignment="1" applyProtection="1">
      <alignment horizontal="center"/>
      <protection locked="0"/>
    </xf>
    <xf numFmtId="41" fontId="3" fillId="3" borderId="0" xfId="1" applyNumberFormat="1" applyFont="1" applyFill="1" applyAlignment="1" applyProtection="1"/>
    <xf numFmtId="41" fontId="3" fillId="3" borderId="1" xfId="1" applyNumberFormat="1" applyFont="1" applyFill="1" applyBorder="1" applyAlignment="1" applyProtection="1"/>
    <xf numFmtId="41" fontId="3" fillId="3" borderId="2" xfId="1" applyNumberFormat="1" applyFont="1" applyFill="1" applyBorder="1" applyAlignment="1" applyProtection="1">
      <alignment horizontal="center"/>
    </xf>
    <xf numFmtId="41" fontId="3" fillId="3" borderId="23" xfId="1" applyNumberFormat="1" applyFont="1" applyFill="1" applyBorder="1" applyAlignment="1" applyProtection="1">
      <alignment horizontal="left"/>
    </xf>
    <xf numFmtId="41" fontId="3" fillId="3" borderId="23" xfId="1" applyNumberFormat="1" applyFont="1" applyFill="1" applyBorder="1" applyAlignment="1" applyProtection="1">
      <alignment horizontal="center"/>
    </xf>
    <xf numFmtId="41" fontId="7" fillId="3" borderId="23" xfId="1" applyNumberFormat="1" applyFont="1" applyFill="1" applyBorder="1" applyAlignment="1" applyProtection="1">
      <alignment horizontal="center"/>
    </xf>
    <xf numFmtId="41" fontId="3" fillId="3" borderId="0" xfId="1" applyNumberFormat="1" applyFont="1" applyFill="1" applyAlignment="1" applyProtection="1">
      <alignment horizontal="left"/>
    </xf>
    <xf numFmtId="41" fontId="7" fillId="3" borderId="0" xfId="1" applyNumberFormat="1" applyFont="1" applyFill="1" applyAlignment="1" applyProtection="1">
      <alignment horizontal="left"/>
    </xf>
    <xf numFmtId="41" fontId="3" fillId="3" borderId="34" xfId="1" applyNumberFormat="1" applyFont="1" applyFill="1" applyBorder="1" applyAlignment="1" applyProtection="1"/>
    <xf numFmtId="41" fontId="3" fillId="3" borderId="35" xfId="1" applyNumberFormat="1" applyFont="1" applyFill="1" applyBorder="1" applyAlignment="1" applyProtection="1">
      <alignment horizontal="center"/>
    </xf>
    <xf numFmtId="41" fontId="3" fillId="3" borderId="10" xfId="1" applyNumberFormat="1" applyFont="1" applyFill="1" applyBorder="1" applyAlignment="1" applyProtection="1">
      <alignment shrinkToFit="1"/>
    </xf>
    <xf numFmtId="41" fontId="3" fillId="0" borderId="10" xfId="1" applyNumberFormat="1" applyFont="1" applyBorder="1" applyAlignment="1" applyProtection="1">
      <alignment shrinkToFit="1"/>
    </xf>
    <xf numFmtId="41" fontId="3" fillId="0" borderId="17" xfId="1" applyNumberFormat="1" applyFont="1" applyBorder="1" applyAlignment="1" applyProtection="1">
      <alignment shrinkToFit="1"/>
    </xf>
    <xf numFmtId="41" fontId="3" fillId="3" borderId="17" xfId="1" applyNumberFormat="1" applyFont="1" applyFill="1" applyBorder="1" applyAlignment="1" applyProtection="1">
      <alignment shrinkToFit="1"/>
    </xf>
    <xf numFmtId="41" fontId="3" fillId="0" borderId="63" xfId="1" applyNumberFormat="1" applyFont="1" applyBorder="1" applyAlignment="1" applyProtection="1">
      <alignment shrinkToFit="1"/>
    </xf>
    <xf numFmtId="41" fontId="3" fillId="3" borderId="53" xfId="1" applyNumberFormat="1" applyFont="1" applyFill="1" applyBorder="1" applyAlignment="1" applyProtection="1">
      <alignment shrinkToFit="1"/>
    </xf>
    <xf numFmtId="41" fontId="3" fillId="3" borderId="35" xfId="1" applyNumberFormat="1" applyFont="1" applyFill="1" applyBorder="1" applyAlignment="1" applyProtection="1">
      <alignment shrinkToFit="1"/>
    </xf>
    <xf numFmtId="41" fontId="3" fillId="0" borderId="35" xfId="1" applyNumberFormat="1" applyFont="1" applyBorder="1" applyAlignment="1" applyProtection="1">
      <alignment shrinkToFit="1"/>
    </xf>
    <xf numFmtId="41" fontId="3" fillId="3" borderId="1" xfId="1" applyNumberFormat="1" applyFont="1" applyFill="1" applyBorder="1" applyAlignment="1" applyProtection="1">
      <protection locked="0"/>
    </xf>
    <xf numFmtId="41" fontId="3" fillId="3" borderId="5" xfId="1" applyNumberFormat="1" applyFont="1" applyFill="1" applyBorder="1" applyAlignment="1" applyProtection="1">
      <alignment horizontal="center"/>
    </xf>
    <xf numFmtId="41" fontId="3" fillId="3" borderId="63" xfId="1" applyNumberFormat="1" applyFont="1" applyFill="1" applyBorder="1" applyAlignment="1" applyProtection="1">
      <alignment shrinkToFit="1"/>
    </xf>
    <xf numFmtId="184" fontId="3" fillId="0" borderId="0" xfId="1" applyNumberFormat="1" applyFont="1" applyAlignment="1"/>
    <xf numFmtId="184" fontId="3" fillId="0" borderId="0" xfId="1" applyNumberFormat="1" applyFont="1" applyBorder="1" applyAlignment="1"/>
    <xf numFmtId="184" fontId="3" fillId="3" borderId="0" xfId="1" applyNumberFormat="1" applyFont="1" applyFill="1" applyBorder="1" applyAlignment="1"/>
    <xf numFmtId="184" fontId="3" fillId="3" borderId="0" xfId="1" applyNumberFormat="1" applyFont="1" applyFill="1" applyAlignment="1"/>
    <xf numFmtId="184" fontId="3" fillId="3" borderId="8" xfId="1" applyNumberFormat="1" applyFont="1" applyFill="1" applyBorder="1" applyAlignment="1"/>
    <xf numFmtId="184" fontId="3" fillId="0" borderId="8" xfId="1" applyNumberFormat="1" applyFont="1" applyBorder="1" applyAlignment="1"/>
    <xf numFmtId="178" fontId="9" fillId="0" borderId="0" xfId="1" applyNumberFormat="1" applyFont="1" applyAlignment="1" applyProtection="1">
      <alignment horizontal="center"/>
      <protection locked="0"/>
    </xf>
    <xf numFmtId="178" fontId="9" fillId="3" borderId="0" xfId="1" applyNumberFormat="1" applyFont="1" applyFill="1" applyAlignment="1" applyProtection="1">
      <alignment horizontal="center"/>
      <protection locked="0"/>
    </xf>
    <xf numFmtId="178" fontId="3" fillId="0" borderId="1" xfId="1" applyNumberFormat="1" applyFont="1" applyBorder="1" applyAlignment="1" applyProtection="1">
      <protection locked="0"/>
    </xf>
    <xf numFmtId="178" fontId="5" fillId="3" borderId="0" xfId="1" applyNumberFormat="1" applyFont="1" applyFill="1" applyAlignment="1" applyProtection="1"/>
    <xf numFmtId="178" fontId="3" fillId="0" borderId="4" xfId="1" applyNumberFormat="1" applyFont="1" applyBorder="1" applyAlignment="1">
      <alignment horizontal="center"/>
    </xf>
    <xf numFmtId="178" fontId="3" fillId="0" borderId="4" xfId="1" applyNumberFormat="1" applyFont="1" applyBorder="1" applyAlignment="1" applyProtection="1">
      <alignment horizontal="center"/>
    </xf>
    <xf numFmtId="178" fontId="3" fillId="3" borderId="7" xfId="1" applyNumberFormat="1" applyFont="1" applyFill="1" applyBorder="1" applyAlignment="1" applyProtection="1">
      <alignment horizontal="center"/>
    </xf>
    <xf numFmtId="178" fontId="3" fillId="0" borderId="10" xfId="1" applyNumberFormat="1" applyFont="1" applyBorder="1" applyAlignment="1" applyProtection="1">
      <alignment shrinkToFit="1"/>
    </xf>
    <xf numFmtId="178" fontId="3" fillId="3" borderId="15" xfId="1" applyNumberFormat="1" applyFont="1" applyFill="1" applyBorder="1" applyAlignment="1" applyProtection="1">
      <alignment shrinkToFit="1"/>
    </xf>
    <xf numFmtId="178" fontId="3" fillId="0" borderId="17" xfId="1" applyNumberFormat="1" applyFont="1" applyBorder="1" applyAlignment="1" applyProtection="1">
      <alignment shrinkToFit="1"/>
    </xf>
    <xf numFmtId="178" fontId="3" fillId="3" borderId="22" xfId="1" applyNumberFormat="1" applyFont="1" applyFill="1" applyBorder="1" applyAlignment="1" applyProtection="1">
      <alignment shrinkToFit="1"/>
    </xf>
    <xf numFmtId="178" fontId="3" fillId="3" borderId="10" xfId="1" applyNumberFormat="1" applyFont="1" applyFill="1" applyBorder="1" applyAlignment="1" applyProtection="1">
      <alignment shrinkToFit="1"/>
    </xf>
    <xf numFmtId="178" fontId="3" fillId="3" borderId="17" xfId="1" applyNumberFormat="1" applyFont="1" applyFill="1" applyBorder="1" applyAlignment="1" applyProtection="1">
      <alignment shrinkToFit="1"/>
    </xf>
    <xf numFmtId="178" fontId="3" fillId="0" borderId="35" xfId="1" applyNumberFormat="1" applyFont="1" applyBorder="1" applyAlignment="1" applyProtection="1">
      <alignment shrinkToFit="1"/>
    </xf>
    <xf numFmtId="178" fontId="3" fillId="3" borderId="38" xfId="1" applyNumberFormat="1" applyFont="1" applyFill="1" applyBorder="1" applyAlignment="1" applyProtection="1">
      <alignment shrinkToFit="1"/>
    </xf>
    <xf numFmtId="178" fontId="3" fillId="0" borderId="0" xfId="1" applyNumberFormat="1" applyFont="1" applyAlignment="1" applyProtection="1"/>
    <xf numFmtId="178" fontId="3" fillId="3" borderId="0" xfId="1" applyNumberFormat="1" applyFont="1" applyFill="1" applyAlignment="1" applyProtection="1"/>
    <xf numFmtId="178" fontId="3" fillId="0" borderId="1" xfId="1" applyNumberFormat="1" applyFont="1" applyBorder="1" applyAlignment="1" applyProtection="1"/>
    <xf numFmtId="178" fontId="3" fillId="3" borderId="1" xfId="1" applyNumberFormat="1" applyFont="1" applyFill="1" applyBorder="1" applyAlignment="1" applyProtection="1"/>
    <xf numFmtId="178" fontId="17" fillId="0" borderId="10" xfId="1" applyNumberFormat="1" applyFont="1" applyBorder="1" applyAlignment="1" applyProtection="1">
      <alignment shrinkToFit="1"/>
    </xf>
    <xf numFmtId="178" fontId="3" fillId="0" borderId="63" xfId="1" applyNumberFormat="1" applyFont="1" applyBorder="1" applyAlignment="1" applyProtection="1">
      <alignment shrinkToFit="1"/>
    </xf>
    <xf numFmtId="178" fontId="3" fillId="3" borderId="81" xfId="1" applyNumberFormat="1" applyFont="1" applyFill="1" applyBorder="1" applyAlignment="1" applyProtection="1">
      <alignment shrinkToFit="1"/>
    </xf>
    <xf numFmtId="178" fontId="3" fillId="3" borderId="53" xfId="1" applyNumberFormat="1" applyFont="1" applyFill="1" applyBorder="1" applyAlignment="1" applyProtection="1">
      <alignment shrinkToFit="1"/>
    </xf>
    <xf numFmtId="178" fontId="3" fillId="3" borderId="35" xfId="1" applyNumberFormat="1" applyFont="1" applyFill="1" applyBorder="1" applyAlignment="1" applyProtection="1">
      <alignment shrinkToFit="1"/>
    </xf>
    <xf numFmtId="178" fontId="8" fillId="3" borderId="0" xfId="0" applyNumberFormat="1" applyFont="1" applyFill="1" applyAlignment="1">
      <alignment horizontal="right"/>
    </xf>
    <xf numFmtId="178" fontId="3" fillId="0" borderId="0" xfId="1" applyNumberFormat="1" applyFont="1" applyAlignment="1"/>
    <xf numFmtId="41" fontId="16" fillId="0" borderId="0" xfId="0" applyNumberFormat="1" applyFont="1" applyFill="1" applyBorder="1" applyAlignment="1" applyProtection="1">
      <protection locked="0"/>
    </xf>
    <xf numFmtId="41" fontId="3" fillId="0" borderId="0" xfId="1" applyNumberFormat="1" applyFont="1" applyBorder="1" applyAlignment="1" applyProtection="1">
      <alignment horizontal="left"/>
    </xf>
    <xf numFmtId="41" fontId="3" fillId="0" borderId="0" xfId="1" applyNumberFormat="1" applyFont="1" applyBorder="1" applyAlignment="1" applyProtection="1">
      <alignment horizontal="center"/>
    </xf>
    <xf numFmtId="41" fontId="3" fillId="0" borderId="0" xfId="1" applyNumberFormat="1" applyFont="1" applyBorder="1" applyAlignment="1" applyProtection="1">
      <alignment shrinkToFit="1"/>
    </xf>
    <xf numFmtId="41" fontId="3" fillId="3" borderId="0" xfId="1" applyNumberFormat="1" applyFont="1" applyFill="1" applyBorder="1" applyAlignment="1" applyProtection="1">
      <alignment shrinkToFit="1"/>
    </xf>
    <xf numFmtId="178" fontId="3" fillId="0" borderId="0" xfId="1" applyNumberFormat="1" applyFont="1" applyBorder="1" applyAlignment="1" applyProtection="1">
      <alignment shrinkToFit="1"/>
    </xf>
    <xf numFmtId="178" fontId="3" fillId="3" borderId="0" xfId="1" applyNumberFormat="1" applyFont="1" applyFill="1" applyBorder="1" applyAlignment="1" applyProtection="1">
      <alignment shrinkToFit="1"/>
    </xf>
    <xf numFmtId="41" fontId="15" fillId="0" borderId="0" xfId="1" applyNumberFormat="1" applyFont="1" applyBorder="1" applyAlignment="1">
      <alignment vertical="center" shrinkToFit="1"/>
    </xf>
    <xf numFmtId="41" fontId="14" fillId="0" borderId="0" xfId="2" applyNumberFormat="1" applyFont="1" applyBorder="1">
      <alignment vertical="center"/>
    </xf>
    <xf numFmtId="41" fontId="11" fillId="0" borderId="0" xfId="1" applyNumberFormat="1" applyFont="1" applyFill="1" applyBorder="1" applyAlignment="1" applyProtection="1">
      <protection locked="0"/>
    </xf>
    <xf numFmtId="41" fontId="12" fillId="0" borderId="0" xfId="1" applyNumberFormat="1" applyFont="1" applyBorder="1" applyAlignment="1" applyProtection="1">
      <protection locked="0"/>
    </xf>
    <xf numFmtId="41" fontId="3" fillId="0" borderId="0" xfId="1" applyNumberFormat="1" applyFont="1" applyBorder="1" applyAlignment="1">
      <alignment vertical="center" shrinkToFit="1"/>
    </xf>
    <xf numFmtId="182" fontId="11" fillId="0" borderId="0" xfId="1" applyNumberFormat="1" applyFont="1" applyFill="1" applyBorder="1" applyAlignment="1" applyProtection="1">
      <alignment shrinkToFit="1"/>
      <protection locked="0"/>
    </xf>
    <xf numFmtId="41" fontId="11" fillId="0" borderId="0" xfId="1" applyNumberFormat="1" applyFont="1" applyBorder="1" applyAlignment="1" applyProtection="1">
      <alignment shrinkToFit="1"/>
      <protection locked="0"/>
    </xf>
    <xf numFmtId="41" fontId="11" fillId="0" borderId="0" xfId="0" applyNumberFormat="1" applyFont="1" applyFill="1" applyBorder="1" applyAlignment="1" applyProtection="1">
      <alignment shrinkToFit="1"/>
      <protection locked="0"/>
    </xf>
    <xf numFmtId="41" fontId="3" fillId="0" borderId="0" xfId="1" applyNumberFormat="1" applyFont="1" applyFill="1" applyBorder="1" applyAlignment="1" applyProtection="1">
      <protection locked="0"/>
    </xf>
    <xf numFmtId="41" fontId="16" fillId="0" borderId="0" xfId="0" applyNumberFormat="1" applyFont="1" applyBorder="1" applyAlignment="1" applyProtection="1">
      <protection locked="0"/>
    </xf>
    <xf numFmtId="182" fontId="11" fillId="0" borderId="122" xfId="1" applyNumberFormat="1" applyFont="1" applyFill="1" applyBorder="1" applyAlignment="1" applyProtection="1">
      <alignment shrinkToFit="1"/>
      <protection locked="0"/>
    </xf>
    <xf numFmtId="41" fontId="3" fillId="0" borderId="97" xfId="1" applyNumberFormat="1" applyFont="1" applyBorder="1" applyAlignment="1">
      <alignment vertical="center" shrinkToFit="1"/>
    </xf>
    <xf numFmtId="41" fontId="12" fillId="0" borderId="32" xfId="3" applyNumberFormat="1" applyFont="1" applyFill="1" applyBorder="1" applyProtection="1"/>
    <xf numFmtId="41" fontId="11" fillId="0" borderId="32" xfId="4" applyNumberFormat="1" applyFont="1" applyFill="1" applyBorder="1" applyProtection="1">
      <protection locked="0"/>
    </xf>
    <xf numFmtId="41" fontId="12" fillId="0" borderId="33" xfId="3" applyNumberFormat="1" applyFont="1" applyFill="1" applyBorder="1" applyProtection="1"/>
    <xf numFmtId="41" fontId="11" fillId="0" borderId="33" xfId="4" applyNumberFormat="1" applyFont="1" applyFill="1" applyBorder="1" applyProtection="1">
      <protection locked="0"/>
    </xf>
    <xf numFmtId="41" fontId="12" fillId="0" borderId="32" xfId="4" applyNumberFormat="1" applyFont="1" applyFill="1" applyBorder="1" applyProtection="1"/>
    <xf numFmtId="41" fontId="12" fillId="0" borderId="33" xfId="4" applyNumberFormat="1" applyFont="1" applyFill="1" applyBorder="1" applyProtection="1"/>
    <xf numFmtId="41" fontId="11" fillId="0" borderId="51" xfId="4" applyNumberFormat="1" applyFont="1" applyFill="1" applyBorder="1" applyProtection="1">
      <protection locked="0"/>
    </xf>
    <xf numFmtId="41" fontId="11" fillId="0" borderId="32" xfId="4" applyNumberFormat="1" applyFont="1" applyFill="1" applyBorder="1" applyProtection="1">
      <protection locked="0"/>
    </xf>
    <xf numFmtId="41" fontId="11" fillId="0" borderId="33" xfId="4" applyNumberFormat="1" applyFont="1" applyFill="1" applyBorder="1" applyProtection="1">
      <protection locked="0"/>
    </xf>
    <xf numFmtId="41" fontId="12" fillId="0" borderId="32" xfId="4" applyNumberFormat="1" applyFont="1" applyFill="1" applyBorder="1" applyProtection="1"/>
    <xf numFmtId="41" fontId="12" fillId="0" borderId="33" xfId="4" applyNumberFormat="1" applyFont="1" applyFill="1" applyBorder="1" applyProtection="1"/>
    <xf numFmtId="41" fontId="11" fillId="0" borderId="32" xfId="4" applyNumberFormat="1" applyFont="1" applyFill="1" applyBorder="1" applyProtection="1"/>
    <xf numFmtId="41" fontId="12" fillId="0" borderId="51" xfId="4" applyNumberFormat="1" applyFont="1" applyFill="1" applyBorder="1" applyProtection="1"/>
    <xf numFmtId="41" fontId="14" fillId="0" borderId="41" xfId="4" applyNumberFormat="1" applyFont="1" applyFill="1" applyBorder="1" applyAlignment="1">
      <alignment vertical="center" shrinkToFit="1"/>
    </xf>
    <xf numFmtId="0" fontId="3" fillId="0" borderId="8" xfId="1" applyNumberFormat="1" applyFont="1" applyFill="1" applyBorder="1" applyAlignment="1" applyProtection="1">
      <alignment horizontal="center"/>
    </xf>
    <xf numFmtId="0" fontId="3" fillId="0" borderId="2" xfId="1" applyNumberFormat="1" applyFont="1" applyFill="1" applyBorder="1" applyAlignment="1" applyProtection="1">
      <alignment horizontal="center"/>
    </xf>
    <xf numFmtId="41" fontId="3" fillId="0" borderId="9" xfId="1" applyNumberFormat="1" applyFont="1" applyBorder="1" applyAlignment="1" applyProtection="1">
      <alignment horizontal="center" vertical="center"/>
    </xf>
    <xf numFmtId="41" fontId="3" fillId="0" borderId="16" xfId="1" applyNumberFormat="1" applyFont="1" applyBorder="1" applyAlignment="1" applyProtection="1">
      <alignment horizontal="center" vertical="center"/>
    </xf>
    <xf numFmtId="41" fontId="9" fillId="0" borderId="0" xfId="1" applyNumberFormat="1" applyFont="1" applyAlignment="1" applyProtection="1">
      <alignment horizontal="center"/>
      <protection locked="0"/>
    </xf>
    <xf numFmtId="41" fontId="7" fillId="3" borderId="9" xfId="1" applyNumberFormat="1" applyFont="1" applyFill="1" applyBorder="1" applyAlignment="1" applyProtection="1">
      <alignment horizontal="center" vertical="center"/>
    </xf>
    <xf numFmtId="41" fontId="7" fillId="3" borderId="16" xfId="1" applyNumberFormat="1" applyFont="1" applyFill="1" applyBorder="1" applyAlignment="1" applyProtection="1">
      <alignment horizontal="center" vertical="center"/>
    </xf>
    <xf numFmtId="41" fontId="3" fillId="0" borderId="28" xfId="1" applyNumberFormat="1" applyFont="1" applyBorder="1" applyAlignment="1" applyProtection="1">
      <alignment horizontal="center" vertical="center"/>
    </xf>
    <xf numFmtId="41" fontId="3" fillId="0" borderId="29" xfId="1" applyNumberFormat="1" applyFont="1" applyBorder="1" applyAlignment="1" applyProtection="1">
      <alignment horizontal="center" vertical="center"/>
    </xf>
    <xf numFmtId="41" fontId="3" fillId="0" borderId="2" xfId="1" applyNumberFormat="1" applyFont="1" applyBorder="1" applyAlignment="1" applyProtection="1">
      <alignment horizontal="center" vertical="center"/>
    </xf>
    <xf numFmtId="41" fontId="3" fillId="0" borderId="30" xfId="1" applyNumberFormat="1" applyFont="1" applyBorder="1" applyAlignment="1" applyProtection="1">
      <alignment horizontal="center" vertical="center"/>
    </xf>
    <xf numFmtId="41" fontId="7" fillId="3" borderId="28" xfId="1" applyNumberFormat="1" applyFont="1" applyFill="1" applyBorder="1" applyAlignment="1" applyProtection="1">
      <alignment horizontal="center" vertical="center"/>
    </xf>
    <xf numFmtId="41" fontId="7" fillId="3" borderId="29" xfId="1" applyNumberFormat="1" applyFont="1" applyFill="1" applyBorder="1" applyAlignment="1" applyProtection="1">
      <alignment horizontal="center" vertical="center"/>
    </xf>
    <xf numFmtId="41" fontId="7" fillId="3" borderId="2" xfId="1" applyNumberFormat="1" applyFont="1" applyFill="1" applyBorder="1" applyAlignment="1" applyProtection="1">
      <alignment horizontal="center" vertical="center"/>
    </xf>
    <xf numFmtId="41" fontId="7" fillId="3" borderId="30" xfId="1" applyNumberFormat="1" applyFont="1" applyFill="1" applyBorder="1" applyAlignment="1" applyProtection="1">
      <alignment horizontal="center" vertical="center"/>
    </xf>
    <xf numFmtId="41" fontId="9" fillId="0" borderId="0" xfId="1" applyNumberFormat="1" applyFont="1" applyFill="1" applyAlignment="1" applyProtection="1">
      <alignment horizontal="center"/>
      <protection locked="0"/>
    </xf>
    <xf numFmtId="41" fontId="3" fillId="0" borderId="9" xfId="1" applyNumberFormat="1" applyFont="1" applyFill="1" applyBorder="1" applyAlignment="1" applyProtection="1">
      <alignment horizontal="center" vertical="center"/>
    </xf>
    <xf numFmtId="41" fontId="3" fillId="0" borderId="16" xfId="1" applyNumberFormat="1" applyFont="1" applyFill="1" applyBorder="1" applyAlignment="1" applyProtection="1">
      <alignment horizontal="center" vertical="center"/>
    </xf>
    <xf numFmtId="41" fontId="7" fillId="0" borderId="9" xfId="1" applyNumberFormat="1" applyFont="1" applyFill="1" applyBorder="1" applyAlignment="1" applyProtection="1">
      <alignment horizontal="center" vertical="center"/>
    </xf>
    <xf numFmtId="41" fontId="7" fillId="0" borderId="16" xfId="1" applyNumberFormat="1" applyFont="1" applyFill="1" applyBorder="1" applyAlignment="1" applyProtection="1">
      <alignment horizontal="center" vertical="center"/>
    </xf>
    <xf numFmtId="41" fontId="3" fillId="0" borderId="28" xfId="1" applyNumberFormat="1" applyFont="1" applyFill="1" applyBorder="1" applyAlignment="1" applyProtection="1">
      <alignment horizontal="center" vertical="center"/>
    </xf>
    <xf numFmtId="41" fontId="3" fillId="0" borderId="29" xfId="1" applyNumberFormat="1" applyFont="1" applyFill="1" applyBorder="1" applyAlignment="1" applyProtection="1">
      <alignment horizontal="center" vertical="center"/>
    </xf>
    <xf numFmtId="41" fontId="3" fillId="0" borderId="2" xfId="1" applyNumberFormat="1" applyFont="1" applyFill="1" applyBorder="1" applyAlignment="1" applyProtection="1">
      <alignment horizontal="center" vertical="center"/>
    </xf>
    <xf numFmtId="41" fontId="3" fillId="0" borderId="30" xfId="1" applyNumberFormat="1" applyFont="1" applyFill="1" applyBorder="1" applyAlignment="1" applyProtection="1">
      <alignment horizontal="center" vertical="center"/>
    </xf>
    <xf numFmtId="41" fontId="7" fillId="0" borderId="28" xfId="1" applyNumberFormat="1" applyFont="1" applyFill="1" applyBorder="1" applyAlignment="1" applyProtection="1">
      <alignment horizontal="center" vertical="center"/>
    </xf>
    <xf numFmtId="41" fontId="7" fillId="0" borderId="29" xfId="1" applyNumberFormat="1" applyFont="1" applyFill="1" applyBorder="1" applyAlignment="1" applyProtection="1">
      <alignment horizontal="center" vertical="center"/>
    </xf>
    <xf numFmtId="41" fontId="7" fillId="0" borderId="2" xfId="1" applyNumberFormat="1" applyFont="1" applyFill="1" applyBorder="1" applyAlignment="1" applyProtection="1">
      <alignment horizontal="center" vertical="center"/>
    </xf>
    <xf numFmtId="41" fontId="7" fillId="0" borderId="30" xfId="1" applyNumberFormat="1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2"/>
    <cellStyle name="桁区切り 3" xfId="4"/>
    <cellStyle name="標準" xfId="0" builtinId="0"/>
    <cellStyle name="標準 2" xfId="5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view="pageBreakPreview" zoomScale="60" zoomScaleNormal="40" workbookViewId="0">
      <selection activeCell="E6" sqref="E6"/>
    </sheetView>
  </sheetViews>
  <sheetFormatPr defaultColWidth="13.375" defaultRowHeight="18.75"/>
  <cols>
    <col min="1" max="1" width="5.875" style="30" customWidth="1"/>
    <col min="2" max="2" width="21.25" style="30" customWidth="1"/>
    <col min="3" max="3" width="11.25" style="30" customWidth="1"/>
    <col min="4" max="5" width="24.625" style="30" customWidth="1"/>
    <col min="6" max="6" width="24.625" style="419" customWidth="1"/>
    <col min="7" max="7" width="24.625" style="30" customWidth="1"/>
    <col min="8" max="9" width="19.625" style="30" customWidth="1"/>
    <col min="10" max="12" width="24.625" style="30" customWidth="1"/>
    <col min="13" max="16" width="24.625" style="477" customWidth="1"/>
    <col min="17" max="17" width="24.625" style="455" customWidth="1"/>
    <col min="18" max="18" width="0.125" style="446" customWidth="1"/>
    <col min="19" max="19" width="17.375" style="446" customWidth="1"/>
    <col min="20" max="23" width="17.375" style="30" customWidth="1"/>
    <col min="24" max="242" width="13.375" style="30"/>
    <col min="243" max="243" width="5.875" style="30" customWidth="1"/>
    <col min="244" max="244" width="21.25" style="30" customWidth="1"/>
    <col min="245" max="245" width="11.25" style="30" customWidth="1"/>
    <col min="246" max="259" width="19.625" style="30" customWidth="1"/>
    <col min="260" max="260" width="0" style="30" hidden="1" customWidth="1"/>
    <col min="261" max="279" width="17.375" style="30" customWidth="1"/>
    <col min="280" max="498" width="13.375" style="30"/>
    <col min="499" max="499" width="5.875" style="30" customWidth="1"/>
    <col min="500" max="500" width="21.25" style="30" customWidth="1"/>
    <col min="501" max="501" width="11.25" style="30" customWidth="1"/>
    <col min="502" max="515" width="19.625" style="30" customWidth="1"/>
    <col min="516" max="516" width="0" style="30" hidden="1" customWidth="1"/>
    <col min="517" max="535" width="17.375" style="30" customWidth="1"/>
    <col min="536" max="754" width="13.375" style="30"/>
    <col min="755" max="755" width="5.875" style="30" customWidth="1"/>
    <col min="756" max="756" width="21.25" style="30" customWidth="1"/>
    <col min="757" max="757" width="11.25" style="30" customWidth="1"/>
    <col min="758" max="771" width="19.625" style="30" customWidth="1"/>
    <col min="772" max="772" width="0" style="30" hidden="1" customWidth="1"/>
    <col min="773" max="791" width="17.375" style="30" customWidth="1"/>
    <col min="792" max="1010" width="13.375" style="30"/>
    <col min="1011" max="1011" width="5.875" style="30" customWidth="1"/>
    <col min="1012" max="1012" width="21.25" style="30" customWidth="1"/>
    <col min="1013" max="1013" width="11.25" style="30" customWidth="1"/>
    <col min="1014" max="1027" width="19.625" style="30" customWidth="1"/>
    <col min="1028" max="1028" width="0" style="30" hidden="1" customWidth="1"/>
    <col min="1029" max="1047" width="17.375" style="30" customWidth="1"/>
    <col min="1048" max="1266" width="13.375" style="30"/>
    <col min="1267" max="1267" width="5.875" style="30" customWidth="1"/>
    <col min="1268" max="1268" width="21.25" style="30" customWidth="1"/>
    <col min="1269" max="1269" width="11.25" style="30" customWidth="1"/>
    <col min="1270" max="1283" width="19.625" style="30" customWidth="1"/>
    <col min="1284" max="1284" width="0" style="30" hidden="1" customWidth="1"/>
    <col min="1285" max="1303" width="17.375" style="30" customWidth="1"/>
    <col min="1304" max="1522" width="13.375" style="30"/>
    <col min="1523" max="1523" width="5.875" style="30" customWidth="1"/>
    <col min="1524" max="1524" width="21.25" style="30" customWidth="1"/>
    <col min="1525" max="1525" width="11.25" style="30" customWidth="1"/>
    <col min="1526" max="1539" width="19.625" style="30" customWidth="1"/>
    <col min="1540" max="1540" width="0" style="30" hidden="1" customWidth="1"/>
    <col min="1541" max="1559" width="17.375" style="30" customWidth="1"/>
    <col min="1560" max="1778" width="13.375" style="30"/>
    <col min="1779" max="1779" width="5.875" style="30" customWidth="1"/>
    <col min="1780" max="1780" width="21.25" style="30" customWidth="1"/>
    <col min="1781" max="1781" width="11.25" style="30" customWidth="1"/>
    <col min="1782" max="1795" width="19.625" style="30" customWidth="1"/>
    <col min="1796" max="1796" width="0" style="30" hidden="1" customWidth="1"/>
    <col min="1797" max="1815" width="17.375" style="30" customWidth="1"/>
    <col min="1816" max="2034" width="13.375" style="30"/>
    <col min="2035" max="2035" width="5.875" style="30" customWidth="1"/>
    <col min="2036" max="2036" width="21.25" style="30" customWidth="1"/>
    <col min="2037" max="2037" width="11.25" style="30" customWidth="1"/>
    <col min="2038" max="2051" width="19.625" style="30" customWidth="1"/>
    <col min="2052" max="2052" width="0" style="30" hidden="1" customWidth="1"/>
    <col min="2053" max="2071" width="17.375" style="30" customWidth="1"/>
    <col min="2072" max="2290" width="13.375" style="30"/>
    <col min="2291" max="2291" width="5.875" style="30" customWidth="1"/>
    <col min="2292" max="2292" width="21.25" style="30" customWidth="1"/>
    <col min="2293" max="2293" width="11.25" style="30" customWidth="1"/>
    <col min="2294" max="2307" width="19.625" style="30" customWidth="1"/>
    <col min="2308" max="2308" width="0" style="30" hidden="1" customWidth="1"/>
    <col min="2309" max="2327" width="17.375" style="30" customWidth="1"/>
    <col min="2328" max="2546" width="13.375" style="30"/>
    <col min="2547" max="2547" width="5.875" style="30" customWidth="1"/>
    <col min="2548" max="2548" width="21.25" style="30" customWidth="1"/>
    <col min="2549" max="2549" width="11.25" style="30" customWidth="1"/>
    <col min="2550" max="2563" width="19.625" style="30" customWidth="1"/>
    <col min="2564" max="2564" width="0" style="30" hidden="1" customWidth="1"/>
    <col min="2565" max="2583" width="17.375" style="30" customWidth="1"/>
    <col min="2584" max="2802" width="13.375" style="30"/>
    <col min="2803" max="2803" width="5.875" style="30" customWidth="1"/>
    <col min="2804" max="2804" width="21.25" style="30" customWidth="1"/>
    <col min="2805" max="2805" width="11.25" style="30" customWidth="1"/>
    <col min="2806" max="2819" width="19.625" style="30" customWidth="1"/>
    <col min="2820" max="2820" width="0" style="30" hidden="1" customWidth="1"/>
    <col min="2821" max="2839" width="17.375" style="30" customWidth="1"/>
    <col min="2840" max="3058" width="13.375" style="30"/>
    <col min="3059" max="3059" width="5.875" style="30" customWidth="1"/>
    <col min="3060" max="3060" width="21.25" style="30" customWidth="1"/>
    <col min="3061" max="3061" width="11.25" style="30" customWidth="1"/>
    <col min="3062" max="3075" width="19.625" style="30" customWidth="1"/>
    <col min="3076" max="3076" width="0" style="30" hidden="1" customWidth="1"/>
    <col min="3077" max="3095" width="17.375" style="30" customWidth="1"/>
    <col min="3096" max="3314" width="13.375" style="30"/>
    <col min="3315" max="3315" width="5.875" style="30" customWidth="1"/>
    <col min="3316" max="3316" width="21.25" style="30" customWidth="1"/>
    <col min="3317" max="3317" width="11.25" style="30" customWidth="1"/>
    <col min="3318" max="3331" width="19.625" style="30" customWidth="1"/>
    <col min="3332" max="3332" width="0" style="30" hidden="1" customWidth="1"/>
    <col min="3333" max="3351" width="17.375" style="30" customWidth="1"/>
    <col min="3352" max="3570" width="13.375" style="30"/>
    <col min="3571" max="3571" width="5.875" style="30" customWidth="1"/>
    <col min="3572" max="3572" width="21.25" style="30" customWidth="1"/>
    <col min="3573" max="3573" width="11.25" style="30" customWidth="1"/>
    <col min="3574" max="3587" width="19.625" style="30" customWidth="1"/>
    <col min="3588" max="3588" width="0" style="30" hidden="1" customWidth="1"/>
    <col min="3589" max="3607" width="17.375" style="30" customWidth="1"/>
    <col min="3608" max="3826" width="13.375" style="30"/>
    <col min="3827" max="3827" width="5.875" style="30" customWidth="1"/>
    <col min="3828" max="3828" width="21.25" style="30" customWidth="1"/>
    <col min="3829" max="3829" width="11.25" style="30" customWidth="1"/>
    <col min="3830" max="3843" width="19.625" style="30" customWidth="1"/>
    <col min="3844" max="3844" width="0" style="30" hidden="1" customWidth="1"/>
    <col min="3845" max="3863" width="17.375" style="30" customWidth="1"/>
    <col min="3864" max="4082" width="13.375" style="30"/>
    <col min="4083" max="4083" width="5.875" style="30" customWidth="1"/>
    <col min="4084" max="4084" width="21.25" style="30" customWidth="1"/>
    <col min="4085" max="4085" width="11.25" style="30" customWidth="1"/>
    <col min="4086" max="4099" width="19.625" style="30" customWidth="1"/>
    <col min="4100" max="4100" width="0" style="30" hidden="1" customWidth="1"/>
    <col min="4101" max="4119" width="17.375" style="30" customWidth="1"/>
    <col min="4120" max="4338" width="13.375" style="30"/>
    <col min="4339" max="4339" width="5.875" style="30" customWidth="1"/>
    <col min="4340" max="4340" width="21.25" style="30" customWidth="1"/>
    <col min="4341" max="4341" width="11.25" style="30" customWidth="1"/>
    <col min="4342" max="4355" width="19.625" style="30" customWidth="1"/>
    <col min="4356" max="4356" width="0" style="30" hidden="1" customWidth="1"/>
    <col min="4357" max="4375" width="17.375" style="30" customWidth="1"/>
    <col min="4376" max="4594" width="13.375" style="30"/>
    <col min="4595" max="4595" width="5.875" style="30" customWidth="1"/>
    <col min="4596" max="4596" width="21.25" style="30" customWidth="1"/>
    <col min="4597" max="4597" width="11.25" style="30" customWidth="1"/>
    <col min="4598" max="4611" width="19.625" style="30" customWidth="1"/>
    <col min="4612" max="4612" width="0" style="30" hidden="1" customWidth="1"/>
    <col min="4613" max="4631" width="17.375" style="30" customWidth="1"/>
    <col min="4632" max="4850" width="13.375" style="30"/>
    <col min="4851" max="4851" width="5.875" style="30" customWidth="1"/>
    <col min="4852" max="4852" width="21.25" style="30" customWidth="1"/>
    <col min="4853" max="4853" width="11.25" style="30" customWidth="1"/>
    <col min="4854" max="4867" width="19.625" style="30" customWidth="1"/>
    <col min="4868" max="4868" width="0" style="30" hidden="1" customWidth="1"/>
    <col min="4869" max="4887" width="17.375" style="30" customWidth="1"/>
    <col min="4888" max="5106" width="13.375" style="30"/>
    <col min="5107" max="5107" width="5.875" style="30" customWidth="1"/>
    <col min="5108" max="5108" width="21.25" style="30" customWidth="1"/>
    <col min="5109" max="5109" width="11.25" style="30" customWidth="1"/>
    <col min="5110" max="5123" width="19.625" style="30" customWidth="1"/>
    <col min="5124" max="5124" width="0" style="30" hidden="1" customWidth="1"/>
    <col min="5125" max="5143" width="17.375" style="30" customWidth="1"/>
    <col min="5144" max="5362" width="13.375" style="30"/>
    <col min="5363" max="5363" width="5.875" style="30" customWidth="1"/>
    <col min="5364" max="5364" width="21.25" style="30" customWidth="1"/>
    <col min="5365" max="5365" width="11.25" style="30" customWidth="1"/>
    <col min="5366" max="5379" width="19.625" style="30" customWidth="1"/>
    <col min="5380" max="5380" width="0" style="30" hidden="1" customWidth="1"/>
    <col min="5381" max="5399" width="17.375" style="30" customWidth="1"/>
    <col min="5400" max="5618" width="13.375" style="30"/>
    <col min="5619" max="5619" width="5.875" style="30" customWidth="1"/>
    <col min="5620" max="5620" width="21.25" style="30" customWidth="1"/>
    <col min="5621" max="5621" width="11.25" style="30" customWidth="1"/>
    <col min="5622" max="5635" width="19.625" style="30" customWidth="1"/>
    <col min="5636" max="5636" width="0" style="30" hidden="1" customWidth="1"/>
    <col min="5637" max="5655" width="17.375" style="30" customWidth="1"/>
    <col min="5656" max="5874" width="13.375" style="30"/>
    <col min="5875" max="5875" width="5.875" style="30" customWidth="1"/>
    <col min="5876" max="5876" width="21.25" style="30" customWidth="1"/>
    <col min="5877" max="5877" width="11.25" style="30" customWidth="1"/>
    <col min="5878" max="5891" width="19.625" style="30" customWidth="1"/>
    <col min="5892" max="5892" width="0" style="30" hidden="1" customWidth="1"/>
    <col min="5893" max="5911" width="17.375" style="30" customWidth="1"/>
    <col min="5912" max="6130" width="13.375" style="30"/>
    <col min="6131" max="6131" width="5.875" style="30" customWidth="1"/>
    <col min="6132" max="6132" width="21.25" style="30" customWidth="1"/>
    <col min="6133" max="6133" width="11.25" style="30" customWidth="1"/>
    <col min="6134" max="6147" width="19.625" style="30" customWidth="1"/>
    <col min="6148" max="6148" width="0" style="30" hidden="1" customWidth="1"/>
    <col min="6149" max="6167" width="17.375" style="30" customWidth="1"/>
    <col min="6168" max="6386" width="13.375" style="30"/>
    <col min="6387" max="6387" width="5.875" style="30" customWidth="1"/>
    <col min="6388" max="6388" width="21.25" style="30" customWidth="1"/>
    <col min="6389" max="6389" width="11.25" style="30" customWidth="1"/>
    <col min="6390" max="6403" width="19.625" style="30" customWidth="1"/>
    <col min="6404" max="6404" width="0" style="30" hidden="1" customWidth="1"/>
    <col min="6405" max="6423" width="17.375" style="30" customWidth="1"/>
    <col min="6424" max="6642" width="13.375" style="30"/>
    <col min="6643" max="6643" width="5.875" style="30" customWidth="1"/>
    <col min="6644" max="6644" width="21.25" style="30" customWidth="1"/>
    <col min="6645" max="6645" width="11.25" style="30" customWidth="1"/>
    <col min="6646" max="6659" width="19.625" style="30" customWidth="1"/>
    <col min="6660" max="6660" width="0" style="30" hidden="1" customWidth="1"/>
    <col min="6661" max="6679" width="17.375" style="30" customWidth="1"/>
    <col min="6680" max="6898" width="13.375" style="30"/>
    <col min="6899" max="6899" width="5.875" style="30" customWidth="1"/>
    <col min="6900" max="6900" width="21.25" style="30" customWidth="1"/>
    <col min="6901" max="6901" width="11.25" style="30" customWidth="1"/>
    <col min="6902" max="6915" width="19.625" style="30" customWidth="1"/>
    <col min="6916" max="6916" width="0" style="30" hidden="1" customWidth="1"/>
    <col min="6917" max="6935" width="17.375" style="30" customWidth="1"/>
    <col min="6936" max="7154" width="13.375" style="30"/>
    <col min="7155" max="7155" width="5.875" style="30" customWidth="1"/>
    <col min="7156" max="7156" width="21.25" style="30" customWidth="1"/>
    <col min="7157" max="7157" width="11.25" style="30" customWidth="1"/>
    <col min="7158" max="7171" width="19.625" style="30" customWidth="1"/>
    <col min="7172" max="7172" width="0" style="30" hidden="1" customWidth="1"/>
    <col min="7173" max="7191" width="17.375" style="30" customWidth="1"/>
    <col min="7192" max="7410" width="13.375" style="30"/>
    <col min="7411" max="7411" width="5.875" style="30" customWidth="1"/>
    <col min="7412" max="7412" width="21.25" style="30" customWidth="1"/>
    <col min="7413" max="7413" width="11.25" style="30" customWidth="1"/>
    <col min="7414" max="7427" width="19.625" style="30" customWidth="1"/>
    <col min="7428" max="7428" width="0" style="30" hidden="1" customWidth="1"/>
    <col min="7429" max="7447" width="17.375" style="30" customWidth="1"/>
    <col min="7448" max="7666" width="13.375" style="30"/>
    <col min="7667" max="7667" width="5.875" style="30" customWidth="1"/>
    <col min="7668" max="7668" width="21.25" style="30" customWidth="1"/>
    <col min="7669" max="7669" width="11.25" style="30" customWidth="1"/>
    <col min="7670" max="7683" width="19.625" style="30" customWidth="1"/>
    <col min="7684" max="7684" width="0" style="30" hidden="1" customWidth="1"/>
    <col min="7685" max="7703" width="17.375" style="30" customWidth="1"/>
    <col min="7704" max="7922" width="13.375" style="30"/>
    <col min="7923" max="7923" width="5.875" style="30" customWidth="1"/>
    <col min="7924" max="7924" width="21.25" style="30" customWidth="1"/>
    <col min="7925" max="7925" width="11.25" style="30" customWidth="1"/>
    <col min="7926" max="7939" width="19.625" style="30" customWidth="1"/>
    <col min="7940" max="7940" width="0" style="30" hidden="1" customWidth="1"/>
    <col min="7941" max="7959" width="17.375" style="30" customWidth="1"/>
    <col min="7960" max="8178" width="13.375" style="30"/>
    <col min="8179" max="8179" width="5.875" style="30" customWidth="1"/>
    <col min="8180" max="8180" width="21.25" style="30" customWidth="1"/>
    <col min="8181" max="8181" width="11.25" style="30" customWidth="1"/>
    <col min="8182" max="8195" width="19.625" style="30" customWidth="1"/>
    <col min="8196" max="8196" width="0" style="30" hidden="1" customWidth="1"/>
    <col min="8197" max="8215" width="17.375" style="30" customWidth="1"/>
    <col min="8216" max="8434" width="13.375" style="30"/>
    <col min="8435" max="8435" width="5.875" style="30" customWidth="1"/>
    <col min="8436" max="8436" width="21.25" style="30" customWidth="1"/>
    <col min="8437" max="8437" width="11.25" style="30" customWidth="1"/>
    <col min="8438" max="8451" width="19.625" style="30" customWidth="1"/>
    <col min="8452" max="8452" width="0" style="30" hidden="1" customWidth="1"/>
    <col min="8453" max="8471" width="17.375" style="30" customWidth="1"/>
    <col min="8472" max="8690" width="13.375" style="30"/>
    <col min="8691" max="8691" width="5.875" style="30" customWidth="1"/>
    <col min="8692" max="8692" width="21.25" style="30" customWidth="1"/>
    <col min="8693" max="8693" width="11.25" style="30" customWidth="1"/>
    <col min="8694" max="8707" width="19.625" style="30" customWidth="1"/>
    <col min="8708" max="8708" width="0" style="30" hidden="1" customWidth="1"/>
    <col min="8709" max="8727" width="17.375" style="30" customWidth="1"/>
    <col min="8728" max="8946" width="13.375" style="30"/>
    <col min="8947" max="8947" width="5.875" style="30" customWidth="1"/>
    <col min="8948" max="8948" width="21.25" style="30" customWidth="1"/>
    <col min="8949" max="8949" width="11.25" style="30" customWidth="1"/>
    <col min="8950" max="8963" width="19.625" style="30" customWidth="1"/>
    <col min="8964" max="8964" width="0" style="30" hidden="1" customWidth="1"/>
    <col min="8965" max="8983" width="17.375" style="30" customWidth="1"/>
    <col min="8984" max="9202" width="13.375" style="30"/>
    <col min="9203" max="9203" width="5.875" style="30" customWidth="1"/>
    <col min="9204" max="9204" width="21.25" style="30" customWidth="1"/>
    <col min="9205" max="9205" width="11.25" style="30" customWidth="1"/>
    <col min="9206" max="9219" width="19.625" style="30" customWidth="1"/>
    <col min="9220" max="9220" width="0" style="30" hidden="1" customWidth="1"/>
    <col min="9221" max="9239" width="17.375" style="30" customWidth="1"/>
    <col min="9240" max="9458" width="13.375" style="30"/>
    <col min="9459" max="9459" width="5.875" style="30" customWidth="1"/>
    <col min="9460" max="9460" width="21.25" style="30" customWidth="1"/>
    <col min="9461" max="9461" width="11.25" style="30" customWidth="1"/>
    <col min="9462" max="9475" width="19.625" style="30" customWidth="1"/>
    <col min="9476" max="9476" width="0" style="30" hidden="1" customWidth="1"/>
    <col min="9477" max="9495" width="17.375" style="30" customWidth="1"/>
    <col min="9496" max="9714" width="13.375" style="30"/>
    <col min="9715" max="9715" width="5.875" style="30" customWidth="1"/>
    <col min="9716" max="9716" width="21.25" style="30" customWidth="1"/>
    <col min="9717" max="9717" width="11.25" style="30" customWidth="1"/>
    <col min="9718" max="9731" width="19.625" style="30" customWidth="1"/>
    <col min="9732" max="9732" width="0" style="30" hidden="1" customWidth="1"/>
    <col min="9733" max="9751" width="17.375" style="30" customWidth="1"/>
    <col min="9752" max="9970" width="13.375" style="30"/>
    <col min="9971" max="9971" width="5.875" style="30" customWidth="1"/>
    <col min="9972" max="9972" width="21.25" style="30" customWidth="1"/>
    <col min="9973" max="9973" width="11.25" style="30" customWidth="1"/>
    <col min="9974" max="9987" width="19.625" style="30" customWidth="1"/>
    <col min="9988" max="9988" width="0" style="30" hidden="1" customWidth="1"/>
    <col min="9989" max="10007" width="17.375" style="30" customWidth="1"/>
    <col min="10008" max="10226" width="13.375" style="30"/>
    <col min="10227" max="10227" width="5.875" style="30" customWidth="1"/>
    <col min="10228" max="10228" width="21.25" style="30" customWidth="1"/>
    <col min="10229" max="10229" width="11.25" style="30" customWidth="1"/>
    <col min="10230" max="10243" width="19.625" style="30" customWidth="1"/>
    <col min="10244" max="10244" width="0" style="30" hidden="1" customWidth="1"/>
    <col min="10245" max="10263" width="17.375" style="30" customWidth="1"/>
    <col min="10264" max="10482" width="13.375" style="30"/>
    <col min="10483" max="10483" width="5.875" style="30" customWidth="1"/>
    <col min="10484" max="10484" width="21.25" style="30" customWidth="1"/>
    <col min="10485" max="10485" width="11.25" style="30" customWidth="1"/>
    <col min="10486" max="10499" width="19.625" style="30" customWidth="1"/>
    <col min="10500" max="10500" width="0" style="30" hidden="1" customWidth="1"/>
    <col min="10501" max="10519" width="17.375" style="30" customWidth="1"/>
    <col min="10520" max="10738" width="13.375" style="30"/>
    <col min="10739" max="10739" width="5.875" style="30" customWidth="1"/>
    <col min="10740" max="10740" width="21.25" style="30" customWidth="1"/>
    <col min="10741" max="10741" width="11.25" style="30" customWidth="1"/>
    <col min="10742" max="10755" width="19.625" style="30" customWidth="1"/>
    <col min="10756" max="10756" width="0" style="30" hidden="1" customWidth="1"/>
    <col min="10757" max="10775" width="17.375" style="30" customWidth="1"/>
    <col min="10776" max="10994" width="13.375" style="30"/>
    <col min="10995" max="10995" width="5.875" style="30" customWidth="1"/>
    <col min="10996" max="10996" width="21.25" style="30" customWidth="1"/>
    <col min="10997" max="10997" width="11.25" style="30" customWidth="1"/>
    <col min="10998" max="11011" width="19.625" style="30" customWidth="1"/>
    <col min="11012" max="11012" width="0" style="30" hidden="1" customWidth="1"/>
    <col min="11013" max="11031" width="17.375" style="30" customWidth="1"/>
    <col min="11032" max="11250" width="13.375" style="30"/>
    <col min="11251" max="11251" width="5.875" style="30" customWidth="1"/>
    <col min="11252" max="11252" width="21.25" style="30" customWidth="1"/>
    <col min="11253" max="11253" width="11.25" style="30" customWidth="1"/>
    <col min="11254" max="11267" width="19.625" style="30" customWidth="1"/>
    <col min="11268" max="11268" width="0" style="30" hidden="1" customWidth="1"/>
    <col min="11269" max="11287" width="17.375" style="30" customWidth="1"/>
    <col min="11288" max="11506" width="13.375" style="30"/>
    <col min="11507" max="11507" width="5.875" style="30" customWidth="1"/>
    <col min="11508" max="11508" width="21.25" style="30" customWidth="1"/>
    <col min="11509" max="11509" width="11.25" style="30" customWidth="1"/>
    <col min="11510" max="11523" width="19.625" style="30" customWidth="1"/>
    <col min="11524" max="11524" width="0" style="30" hidden="1" customWidth="1"/>
    <col min="11525" max="11543" width="17.375" style="30" customWidth="1"/>
    <col min="11544" max="11762" width="13.375" style="30"/>
    <col min="11763" max="11763" width="5.875" style="30" customWidth="1"/>
    <col min="11764" max="11764" width="21.25" style="30" customWidth="1"/>
    <col min="11765" max="11765" width="11.25" style="30" customWidth="1"/>
    <col min="11766" max="11779" width="19.625" style="30" customWidth="1"/>
    <col min="11780" max="11780" width="0" style="30" hidden="1" customWidth="1"/>
    <col min="11781" max="11799" width="17.375" style="30" customWidth="1"/>
    <col min="11800" max="12018" width="13.375" style="30"/>
    <col min="12019" max="12019" width="5.875" style="30" customWidth="1"/>
    <col min="12020" max="12020" width="21.25" style="30" customWidth="1"/>
    <col min="12021" max="12021" width="11.25" style="30" customWidth="1"/>
    <col min="12022" max="12035" width="19.625" style="30" customWidth="1"/>
    <col min="12036" max="12036" width="0" style="30" hidden="1" customWidth="1"/>
    <col min="12037" max="12055" width="17.375" style="30" customWidth="1"/>
    <col min="12056" max="12274" width="13.375" style="30"/>
    <col min="12275" max="12275" width="5.875" style="30" customWidth="1"/>
    <col min="12276" max="12276" width="21.25" style="30" customWidth="1"/>
    <col min="12277" max="12277" width="11.25" style="30" customWidth="1"/>
    <col min="12278" max="12291" width="19.625" style="30" customWidth="1"/>
    <col min="12292" max="12292" width="0" style="30" hidden="1" customWidth="1"/>
    <col min="12293" max="12311" width="17.375" style="30" customWidth="1"/>
    <col min="12312" max="12530" width="13.375" style="30"/>
    <col min="12531" max="12531" width="5.875" style="30" customWidth="1"/>
    <col min="12532" max="12532" width="21.25" style="30" customWidth="1"/>
    <col min="12533" max="12533" width="11.25" style="30" customWidth="1"/>
    <col min="12534" max="12547" width="19.625" style="30" customWidth="1"/>
    <col min="12548" max="12548" width="0" style="30" hidden="1" customWidth="1"/>
    <col min="12549" max="12567" width="17.375" style="30" customWidth="1"/>
    <col min="12568" max="12786" width="13.375" style="30"/>
    <col min="12787" max="12787" width="5.875" style="30" customWidth="1"/>
    <col min="12788" max="12788" width="21.25" style="30" customWidth="1"/>
    <col min="12789" max="12789" width="11.25" style="30" customWidth="1"/>
    <col min="12790" max="12803" width="19.625" style="30" customWidth="1"/>
    <col min="12804" max="12804" width="0" style="30" hidden="1" customWidth="1"/>
    <col min="12805" max="12823" width="17.375" style="30" customWidth="1"/>
    <col min="12824" max="13042" width="13.375" style="30"/>
    <col min="13043" max="13043" width="5.875" style="30" customWidth="1"/>
    <col min="13044" max="13044" width="21.25" style="30" customWidth="1"/>
    <col min="13045" max="13045" width="11.25" style="30" customWidth="1"/>
    <col min="13046" max="13059" width="19.625" style="30" customWidth="1"/>
    <col min="13060" max="13060" width="0" style="30" hidden="1" customWidth="1"/>
    <col min="13061" max="13079" width="17.375" style="30" customWidth="1"/>
    <col min="13080" max="13298" width="13.375" style="30"/>
    <col min="13299" max="13299" width="5.875" style="30" customWidth="1"/>
    <col min="13300" max="13300" width="21.25" style="30" customWidth="1"/>
    <col min="13301" max="13301" width="11.25" style="30" customWidth="1"/>
    <col min="13302" max="13315" width="19.625" style="30" customWidth="1"/>
    <col min="13316" max="13316" width="0" style="30" hidden="1" customWidth="1"/>
    <col min="13317" max="13335" width="17.375" style="30" customWidth="1"/>
    <col min="13336" max="13554" width="13.375" style="30"/>
    <col min="13555" max="13555" width="5.875" style="30" customWidth="1"/>
    <col min="13556" max="13556" width="21.25" style="30" customWidth="1"/>
    <col min="13557" max="13557" width="11.25" style="30" customWidth="1"/>
    <col min="13558" max="13571" width="19.625" style="30" customWidth="1"/>
    <col min="13572" max="13572" width="0" style="30" hidden="1" customWidth="1"/>
    <col min="13573" max="13591" width="17.375" style="30" customWidth="1"/>
    <col min="13592" max="13810" width="13.375" style="30"/>
    <col min="13811" max="13811" width="5.875" style="30" customWidth="1"/>
    <col min="13812" max="13812" width="21.25" style="30" customWidth="1"/>
    <col min="13813" max="13813" width="11.25" style="30" customWidth="1"/>
    <col min="13814" max="13827" width="19.625" style="30" customWidth="1"/>
    <col min="13828" max="13828" width="0" style="30" hidden="1" customWidth="1"/>
    <col min="13829" max="13847" width="17.375" style="30" customWidth="1"/>
    <col min="13848" max="14066" width="13.375" style="30"/>
    <col min="14067" max="14067" width="5.875" style="30" customWidth="1"/>
    <col min="14068" max="14068" width="21.25" style="30" customWidth="1"/>
    <col min="14069" max="14069" width="11.25" style="30" customWidth="1"/>
    <col min="14070" max="14083" width="19.625" style="30" customWidth="1"/>
    <col min="14084" max="14084" width="0" style="30" hidden="1" customWidth="1"/>
    <col min="14085" max="14103" width="17.375" style="30" customWidth="1"/>
    <col min="14104" max="14322" width="13.375" style="30"/>
    <col min="14323" max="14323" width="5.875" style="30" customWidth="1"/>
    <col min="14324" max="14324" width="21.25" style="30" customWidth="1"/>
    <col min="14325" max="14325" width="11.25" style="30" customWidth="1"/>
    <col min="14326" max="14339" width="19.625" style="30" customWidth="1"/>
    <col min="14340" max="14340" width="0" style="30" hidden="1" customWidth="1"/>
    <col min="14341" max="14359" width="17.375" style="30" customWidth="1"/>
    <col min="14360" max="14578" width="13.375" style="30"/>
    <col min="14579" max="14579" width="5.875" style="30" customWidth="1"/>
    <col min="14580" max="14580" width="21.25" style="30" customWidth="1"/>
    <col min="14581" max="14581" width="11.25" style="30" customWidth="1"/>
    <col min="14582" max="14595" width="19.625" style="30" customWidth="1"/>
    <col min="14596" max="14596" width="0" style="30" hidden="1" customWidth="1"/>
    <col min="14597" max="14615" width="17.375" style="30" customWidth="1"/>
    <col min="14616" max="14834" width="13.375" style="30"/>
    <col min="14835" max="14835" width="5.875" style="30" customWidth="1"/>
    <col min="14836" max="14836" width="21.25" style="30" customWidth="1"/>
    <col min="14837" max="14837" width="11.25" style="30" customWidth="1"/>
    <col min="14838" max="14851" width="19.625" style="30" customWidth="1"/>
    <col min="14852" max="14852" width="0" style="30" hidden="1" customWidth="1"/>
    <col min="14853" max="14871" width="17.375" style="30" customWidth="1"/>
    <col min="14872" max="15090" width="13.375" style="30"/>
    <col min="15091" max="15091" width="5.875" style="30" customWidth="1"/>
    <col min="15092" max="15092" width="21.25" style="30" customWidth="1"/>
    <col min="15093" max="15093" width="11.25" style="30" customWidth="1"/>
    <col min="15094" max="15107" width="19.625" style="30" customWidth="1"/>
    <col min="15108" max="15108" width="0" style="30" hidden="1" customWidth="1"/>
    <col min="15109" max="15127" width="17.375" style="30" customWidth="1"/>
    <col min="15128" max="15346" width="13.375" style="30"/>
    <col min="15347" max="15347" width="5.875" style="30" customWidth="1"/>
    <col min="15348" max="15348" width="21.25" style="30" customWidth="1"/>
    <col min="15349" max="15349" width="11.25" style="30" customWidth="1"/>
    <col min="15350" max="15363" width="19.625" style="30" customWidth="1"/>
    <col min="15364" max="15364" width="0" style="30" hidden="1" customWidth="1"/>
    <col min="15365" max="15383" width="17.375" style="30" customWidth="1"/>
    <col min="15384" max="15602" width="13.375" style="30"/>
    <col min="15603" max="15603" width="5.875" style="30" customWidth="1"/>
    <col min="15604" max="15604" width="21.25" style="30" customWidth="1"/>
    <col min="15605" max="15605" width="11.25" style="30" customWidth="1"/>
    <col min="15606" max="15619" width="19.625" style="30" customWidth="1"/>
    <col min="15620" max="15620" width="0" style="30" hidden="1" customWidth="1"/>
    <col min="15621" max="15639" width="17.375" style="30" customWidth="1"/>
    <col min="15640" max="15858" width="13.375" style="30"/>
    <col min="15859" max="15859" width="5.875" style="30" customWidth="1"/>
    <col min="15860" max="15860" width="21.25" style="30" customWidth="1"/>
    <col min="15861" max="15861" width="11.25" style="30" customWidth="1"/>
    <col min="15862" max="15875" width="19.625" style="30" customWidth="1"/>
    <col min="15876" max="15876" width="0" style="30" hidden="1" customWidth="1"/>
    <col min="15877" max="15895" width="17.375" style="30" customWidth="1"/>
    <col min="15896" max="16114" width="13.375" style="30"/>
    <col min="16115" max="16115" width="5.875" style="30" customWidth="1"/>
    <col min="16116" max="16116" width="21.25" style="30" customWidth="1"/>
    <col min="16117" max="16117" width="11.25" style="30" customWidth="1"/>
    <col min="16118" max="16131" width="19.625" style="30" customWidth="1"/>
    <col min="16132" max="16132" width="0" style="30" hidden="1" customWidth="1"/>
    <col min="16133" max="16151" width="17.375" style="30" customWidth="1"/>
    <col min="16152" max="16384" width="13.375" style="30"/>
  </cols>
  <sheetData>
    <row r="1" spans="1:19" ht="32.25">
      <c r="A1" s="515" t="s">
        <v>116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</row>
    <row r="2" spans="1:19" ht="32.25">
      <c r="A2" s="76"/>
      <c r="B2" s="76"/>
      <c r="C2" s="76"/>
      <c r="D2" s="76"/>
      <c r="E2" s="76"/>
      <c r="F2" s="424"/>
      <c r="G2" s="76"/>
      <c r="H2" s="76"/>
      <c r="I2" s="76"/>
      <c r="J2" s="76"/>
      <c r="K2" s="76"/>
      <c r="L2" s="76"/>
      <c r="M2" s="452"/>
      <c r="N2" s="452"/>
      <c r="O2" s="452"/>
      <c r="P2" s="452"/>
      <c r="Q2" s="453"/>
    </row>
    <row r="3" spans="1:19" ht="19.5" thickBot="1">
      <c r="A3" s="31"/>
      <c r="B3" s="32" t="s">
        <v>95</v>
      </c>
      <c r="C3" s="33"/>
      <c r="D3" s="31"/>
      <c r="E3" s="31"/>
      <c r="F3" s="443"/>
      <c r="G3" s="31"/>
      <c r="H3" s="31"/>
      <c r="I3" s="31"/>
      <c r="J3" s="31"/>
      <c r="K3" s="31"/>
      <c r="L3" s="31"/>
      <c r="M3" s="454"/>
      <c r="N3" s="454"/>
      <c r="O3" s="454"/>
      <c r="P3" s="454" t="s">
        <v>96</v>
      </c>
    </row>
    <row r="4" spans="1:19">
      <c r="A4" s="3"/>
      <c r="B4" s="4"/>
      <c r="C4" s="4"/>
      <c r="D4" s="34" t="s">
        <v>1</v>
      </c>
      <c r="E4" s="5" t="s">
        <v>97</v>
      </c>
      <c r="F4" s="444" t="s">
        <v>2</v>
      </c>
      <c r="G4" s="5" t="s">
        <v>98</v>
      </c>
      <c r="H4" s="35" t="s">
        <v>3</v>
      </c>
      <c r="I4" s="34" t="s">
        <v>4</v>
      </c>
      <c r="J4" s="34" t="s">
        <v>99</v>
      </c>
      <c r="K4" s="35" t="s">
        <v>5</v>
      </c>
      <c r="L4" s="34" t="s">
        <v>100</v>
      </c>
      <c r="M4" s="456" t="s">
        <v>6</v>
      </c>
      <c r="N4" s="456" t="s">
        <v>7</v>
      </c>
      <c r="O4" s="456" t="s">
        <v>8</v>
      </c>
      <c r="P4" s="457" t="s">
        <v>114</v>
      </c>
      <c r="Q4" s="458" t="s">
        <v>93</v>
      </c>
      <c r="R4" s="447"/>
    </row>
    <row r="5" spans="1:19">
      <c r="A5" s="6" t="s">
        <v>0</v>
      </c>
      <c r="B5" s="513" t="s">
        <v>10</v>
      </c>
      <c r="C5" s="7" t="s">
        <v>11</v>
      </c>
      <c r="D5" s="436">
        <f>SUM('１月'!D5,'２月'!D5,'３月'!D5,'４月'!D5,'５月'!D5,'６月'!D5,'７月'!D5,'８月'!D5,'９月'!D5,'１０月'!D5,'１１月'!D5,'１２月'!D5)</f>
        <v>665.04239999999993</v>
      </c>
      <c r="E5" s="436">
        <f>SUM('１月'!E5,'２月'!E5,'３月'!E5,'４月'!E5,'５月'!E5,'６月'!E5,'７月'!E5,'８月'!E5,'９月'!E5,'１０月'!E5,'１１月'!E5,'１２月'!E5)</f>
        <v>0</v>
      </c>
      <c r="F5" s="435">
        <f>SUM(D5,E5)</f>
        <v>665.04239999999993</v>
      </c>
      <c r="G5" s="436">
        <f>SUM('１月'!G5,'２月'!G5,'３月'!G5,'４月'!G5,'５月'!G5,'６月'!G5,'７月'!G5,'８月'!G5,'９月'!G5,'１０月'!G5,'１１月'!G5,'１２月'!G5)</f>
        <v>7329.6763999999994</v>
      </c>
      <c r="H5" s="436">
        <f>SUM('１月'!H5,'２月'!H5,'３月'!H5,'４月'!H5,'５月'!H5,'６月'!H5,'７月'!H5,'８月'!H5,'９月'!H5,'１０月'!H5,'１１月'!H5,'１２月'!H5)</f>
        <v>29544.180899999996</v>
      </c>
      <c r="I5" s="436">
        <f>SUM('１月'!I5,'２月'!I5,'３月'!I5,'４月'!I5,'５月'!I5,'６月'!I5,'７月'!I5,'８月'!I5,'９月'!I5,'１０月'!I5,'１１月'!I5,'１２月'!I5)</f>
        <v>0</v>
      </c>
      <c r="J5" s="436">
        <f>SUM('１月:１２月'!J5)</f>
        <v>29544.180899999996</v>
      </c>
      <c r="K5" s="436">
        <f>SUM('１月'!K5,'２月'!K5,'３月'!K5,'４月'!K5,'５月'!K5,'６月'!K5,'７月'!K5,'８月'!K5,'９月'!K5,'１０月'!K5,'１１月'!K5,'１２月'!K5)</f>
        <v>7925.6676000000007</v>
      </c>
      <c r="L5" s="436">
        <f>SUM('１月'!L5,'２月'!L5,'３月'!L5,'４月'!L5,'５月'!L5,'６月'!L5,'７月'!L5,'８月'!L5,'９月'!L5,'１０月'!L5,'１１月'!L5,'１２月'!L5)</f>
        <v>227.49900000000002</v>
      </c>
      <c r="M5" s="459">
        <f>SUM('１月'!M5,'２月'!M5,'３月'!M5,'４月'!M5,'５月'!M5,'６月'!M5,'７月'!M5,'８月'!M5,'９月'!M5,'１０月'!M5,'１１月'!M5,'１２月'!M5)</f>
        <v>0</v>
      </c>
      <c r="N5" s="459">
        <f>SUM('１月'!N5,'２月'!N5,'３月'!N5,'４月'!N5,'５月'!N5,'６月'!N5,'７月'!N5,'８月'!N5,'９月'!N5,'１０月'!N5,'１１月'!N5,'１２月'!N5)</f>
        <v>0</v>
      </c>
      <c r="O5" s="459">
        <f>SUM('１月'!O5,'２月'!O5,'３月'!O5,'４月'!O5,'５月'!O5,'６月'!O5,'７月'!O5,'８月'!O5,'９月'!O5,'１０月'!O5,'１１月'!O5,'１２月'!O5)</f>
        <v>0</v>
      </c>
      <c r="P5" s="459">
        <f>SUM('１月'!P5,'２月'!P5,'３月'!P5,'４月'!P5,'５月'!P5,'６月'!P5,'７月'!P5,'８月'!P5,'９月'!P5,'１０月'!P5,'１１月'!P5,'１２月'!P5)</f>
        <v>9.3399999999999997E-2</v>
      </c>
      <c r="Q5" s="460">
        <f>SUM(F5,G5,J5,K5,L5,M5,N5,O5,P5)</f>
        <v>45692.159699999997</v>
      </c>
      <c r="R5" s="447"/>
    </row>
    <row r="6" spans="1:19">
      <c r="A6" s="9" t="s">
        <v>12</v>
      </c>
      <c r="B6" s="514"/>
      <c r="C6" s="10" t="s">
        <v>13</v>
      </c>
      <c r="D6" s="437">
        <f>SUM('１月'!D6,'２月'!D6,'３月'!D6,'４月'!D6,'５月'!D6,'６月'!D6,'７月'!D6,'８月'!D6,'９月'!D6,'１０月'!D6,'１１月'!D6,'１２月'!D6)</f>
        <v>35716.31228842571</v>
      </c>
      <c r="E6" s="437">
        <f>SUM('１月'!E6,'２月'!E6,'３月'!E6,'４月'!E6,'５月'!E6,'６月'!E6,'７月'!E6,'８月'!E6,'９月'!E6,'１０月'!E6,'１１月'!E6,'１２月'!E6)</f>
        <v>0</v>
      </c>
      <c r="F6" s="438">
        <f t="shared" ref="F6:F8" si="0">SUM(D6,E6)</f>
        <v>35716.31228842571</v>
      </c>
      <c r="G6" s="437">
        <f>SUM('１月'!G6,'２月'!G6,'３月'!G6,'４月'!G6,'５月'!G6,'６月'!G6,'７月'!G6,'８月'!G6,'９月'!G6,'１０月'!G6,'１１月'!G6,'１２月'!G6)</f>
        <v>391719.25</v>
      </c>
      <c r="H6" s="437">
        <f>SUM('１月'!H6,'２月'!H6,'３月'!H6,'４月'!H6,'５月'!H6,'６月'!H6,'７月'!H6,'８月'!H6,'９月'!H6,'１０月'!H6,'１１月'!H6,'１２月'!H6)</f>
        <v>1545909.63</v>
      </c>
      <c r="I6" s="437">
        <f>SUM('１月'!I6,'２月'!I6,'３月'!I6,'４月'!I6,'５月'!I6,'６月'!I6,'７月'!I6,'８月'!I6,'９月'!I6,'１０月'!I6,'１１月'!I6,'１２月'!I6)</f>
        <v>0</v>
      </c>
      <c r="J6" s="437">
        <f>SUM('１月:１２月'!J6)</f>
        <v>1545909.63</v>
      </c>
      <c r="K6" s="437">
        <f>SUM('１月'!K6,'２月'!K6,'３月'!K6,'４月'!K6,'５月'!K6,'６月'!K6,'７月'!K6,'８月'!K6,'９月'!K6,'１０月'!K6,'１１月'!K6,'１２月'!K6)</f>
        <v>370845.96100000001</v>
      </c>
      <c r="L6" s="437">
        <f>SUM('１月'!L6,'２月'!L6,'３月'!L6,'４月'!L6,'５月'!L6,'６月'!L6,'７月'!L6,'８月'!L6,'９月'!L6,'１０月'!L6,'１１月'!L6,'１２月'!L6)</f>
        <v>7464.893</v>
      </c>
      <c r="M6" s="461">
        <f>SUM('１月'!M6,'２月'!M6,'３月'!M6,'４月'!M6,'５月'!M6,'６月'!M6,'７月'!M6,'８月'!M6,'９月'!M6,'１０月'!M6,'１１月'!M6,'１２月'!M6)</f>
        <v>0</v>
      </c>
      <c r="N6" s="461">
        <f>SUM('１月'!N6,'２月'!N6,'３月'!N6,'４月'!N6,'５月'!N6,'６月'!N6,'７月'!N6,'８月'!N6,'９月'!N6,'１０月'!N6,'１１月'!N6,'１２月'!N6)</f>
        <v>0</v>
      </c>
      <c r="O6" s="461">
        <f>SUM('１月'!O6,'２月'!O6,'３月'!O6,'４月'!O6,'５月'!O6,'６月'!O6,'７月'!O6,'８月'!O6,'９月'!O6,'１０月'!O6,'１１月'!O6,'１２月'!O6)</f>
        <v>0</v>
      </c>
      <c r="P6" s="461">
        <f>SUM('１月'!P6,'２月'!P6,'３月'!P6,'４月'!P6,'５月'!P6,'６月'!P6,'７月'!P6,'８月'!P6,'９月'!P6,'１０月'!P6,'１１月'!P6,'１２月'!P6)</f>
        <v>25.747</v>
      </c>
      <c r="Q6" s="462">
        <f t="shared" ref="Q6:Q8" si="1">SUM(F6,G6,J6,K6,L6,M6,N6,O6,P6)</f>
        <v>2351681.7932884255</v>
      </c>
      <c r="R6" s="447"/>
    </row>
    <row r="7" spans="1:19">
      <c r="A7" s="9" t="s">
        <v>14</v>
      </c>
      <c r="B7" s="12" t="s">
        <v>15</v>
      </c>
      <c r="C7" s="7" t="s">
        <v>11</v>
      </c>
      <c r="D7" s="436">
        <f>SUM('１月'!D7,'２月'!D7,'３月'!D7,'４月'!D7,'５月'!D7,'６月'!D7,'７月'!D7,'８月'!D7,'９月'!D7,'１０月'!D7,'１１月'!D7,'１２月'!D7)</f>
        <v>0</v>
      </c>
      <c r="E7" s="436">
        <f>SUM('１月'!E7,'２月'!E7,'３月'!E7,'４月'!E7,'５月'!E7,'６月'!E7,'７月'!E7,'８月'!E7,'９月'!E7,'１０月'!E7,'１１月'!E7,'１２月'!E7)</f>
        <v>1.8569</v>
      </c>
      <c r="F7" s="435">
        <f t="shared" si="0"/>
        <v>1.8569</v>
      </c>
      <c r="G7" s="436">
        <f>SUM('１月'!G7,'２月'!G7,'３月'!G7,'４月'!G7,'５月'!G7,'６月'!G7,'７月'!G7,'８月'!G7,'９月'!G7,'１０月'!G7,'１１月'!G7,'１２月'!G7)</f>
        <v>11.721500000000001</v>
      </c>
      <c r="H7" s="436">
        <f>SUM('１月'!H7,'２月'!H7,'３月'!H7,'４月'!H7,'５月'!H7,'６月'!H7,'７月'!H7,'８月'!H7,'９月'!H7,'１０月'!H7,'１１月'!H7,'１２月'!H7)</f>
        <v>462.49259999999992</v>
      </c>
      <c r="I7" s="436">
        <f>SUM('１月'!I7,'２月'!I7,'３月'!I7,'４月'!I7,'５月'!I7,'６月'!I7,'７月'!I7,'８月'!I7,'９月'!I7,'１０月'!I7,'１１月'!I7,'１２月'!I7)</f>
        <v>0</v>
      </c>
      <c r="J7" s="436">
        <f>SUM('１月:１２月'!J7)</f>
        <v>462.49259999999992</v>
      </c>
      <c r="K7" s="436">
        <f>SUM('１月'!K7,'２月'!K7,'３月'!K7,'４月'!K7,'５月'!K7,'６月'!K7,'７月'!K7,'８月'!K7,'９月'!K7,'１０月'!K7,'１１月'!K7,'１２月'!K7)</f>
        <v>428.98850000000004</v>
      </c>
      <c r="L7" s="436">
        <f>SUM('１月'!L7,'２月'!L7,'３月'!L7,'４月'!L7,'５月'!L7,'６月'!L7,'７月'!L7,'８月'!L7,'９月'!L7,'１０月'!L7,'１１月'!L7,'１２月'!L7)</f>
        <v>6.4000000000000001E-2</v>
      </c>
      <c r="M7" s="459">
        <f>SUM('１月'!M7,'２月'!M7,'３月'!M7,'４月'!M7,'５月'!M7,'６月'!M7,'７月'!M7,'８月'!M7,'９月'!M7,'１０月'!M7,'１１月'!M7,'１２月'!M7)</f>
        <v>43.510400000000004</v>
      </c>
      <c r="N7" s="459">
        <f>SUM('１月'!N7,'２月'!N7,'３月'!N7,'４月'!N7,'５月'!N7,'６月'!N7,'７月'!N7,'８月'!N7,'９月'!N7,'１０月'!N7,'１１月'!N7,'１２月'!N7)</f>
        <v>0</v>
      </c>
      <c r="O7" s="459">
        <f>SUM('１月'!O7,'２月'!O7,'３月'!O7,'４月'!O7,'５月'!O7,'６月'!O7,'７月'!O7,'８月'!O7,'９月'!O7,'１０月'!O7,'１１月'!O7,'１２月'!O7)</f>
        <v>0</v>
      </c>
      <c r="P7" s="459">
        <f>SUM('１月'!P7,'２月'!P7,'３月'!P7,'４月'!P7,'５月'!P7,'６月'!P7,'７月'!P7,'８月'!P7,'９月'!P7,'１０月'!P7,'１１月'!P7,'１２月'!P7)</f>
        <v>0</v>
      </c>
      <c r="Q7" s="460">
        <f t="shared" si="1"/>
        <v>948.63389999999993</v>
      </c>
      <c r="R7" s="447"/>
    </row>
    <row r="8" spans="1:19">
      <c r="A8" s="9" t="s">
        <v>16</v>
      </c>
      <c r="B8" s="10" t="s">
        <v>17</v>
      </c>
      <c r="C8" s="10" t="s">
        <v>13</v>
      </c>
      <c r="D8" s="437">
        <f>SUM('１月'!D8,'２月'!D8,'３月'!D8,'４月'!D8,'５月'!D8,'６月'!D8,'７月'!D8,'８月'!D8,'９月'!D8,'１０月'!D8,'１１月'!D8,'１２月'!D8)</f>
        <v>0</v>
      </c>
      <c r="E8" s="437">
        <f>SUM('１月'!E8,'２月'!E8,'３月'!E8,'４月'!E8,'５月'!E8,'６月'!E8,'７月'!E8,'８月'!E8,'９月'!E8,'１０月'!E8,'１１月'!E8,'１２月'!E8)</f>
        <v>613.62999999999988</v>
      </c>
      <c r="F8" s="438">
        <f t="shared" si="0"/>
        <v>613.62999999999988</v>
      </c>
      <c r="G8" s="437">
        <f>SUM('１月'!G8,'２月'!G8,'３月'!G8,'４月'!G8,'５月'!G8,'６月'!G8,'７月'!G8,'８月'!G8,'９月'!G8,'１０月'!G8,'１１月'!G8,'１２月'!G8)</f>
        <v>130.79900000000001</v>
      </c>
      <c r="H8" s="437">
        <f>SUM('１月'!H8,'２月'!H8,'３月'!H8,'４月'!H8,'５月'!H8,'６月'!H8,'７月'!H8,'８月'!H8,'９月'!H8,'１０月'!H8,'１１月'!H8,'１２月'!H8)</f>
        <v>16087.017</v>
      </c>
      <c r="I8" s="437">
        <f>SUM('１月'!I8,'２月'!I8,'３月'!I8,'４月'!I8,'５月'!I8,'６月'!I8,'７月'!I8,'８月'!I8,'９月'!I8,'１０月'!I8,'１１月'!I8,'１２月'!I8)</f>
        <v>0</v>
      </c>
      <c r="J8" s="437">
        <f>SUM('１月:１２月'!J8)</f>
        <v>16087.017</v>
      </c>
      <c r="K8" s="437">
        <f>SUM('１月'!K8,'２月'!K8,'３月'!K8,'４月'!K8,'５月'!K8,'６月'!K8,'７月'!K8,'８月'!K8,'９月'!K8,'１０月'!K8,'１１月'!K8,'１２月'!K8)</f>
        <v>15360.031000000001</v>
      </c>
      <c r="L8" s="437">
        <f>SUM('１月'!L8,'２月'!L8,'３月'!L8,'４月'!L8,'５月'!L8,'６月'!L8,'７月'!L8,'８月'!L8,'９月'!L8,'１０月'!L8,'１１月'!L8,'１２月'!L8)</f>
        <v>7.593</v>
      </c>
      <c r="M8" s="461">
        <f>SUM('１月'!M8,'２月'!M8,'３月'!M8,'４月'!M8,'５月'!M8,'６月'!M8,'７月'!M8,'８月'!M8,'９月'!M8,'１０月'!M8,'１１月'!M8,'１２月'!M8)</f>
        <v>18533.263999999999</v>
      </c>
      <c r="N8" s="461">
        <f>SUM('１月'!N8,'２月'!N8,'３月'!N8,'４月'!N8,'５月'!N8,'６月'!N8,'７月'!N8,'８月'!N8,'９月'!N8,'１０月'!N8,'１１月'!N8,'１２月'!N8)</f>
        <v>0</v>
      </c>
      <c r="O8" s="461">
        <f>SUM('１月'!O8,'２月'!O8,'３月'!O8,'４月'!O8,'５月'!O8,'６月'!O8,'７月'!O8,'８月'!O8,'９月'!O8,'１０月'!O8,'１１月'!O8,'１２月'!O8)</f>
        <v>0</v>
      </c>
      <c r="P8" s="461">
        <f>SUM('１月'!P8,'２月'!P8,'３月'!P8,'４月'!P8,'５月'!P8,'６月'!P8,'７月'!P8,'８月'!P8,'９月'!P8,'１０月'!P8,'１１月'!P8,'１２月'!P8)</f>
        <v>0</v>
      </c>
      <c r="Q8" s="462">
        <f t="shared" si="1"/>
        <v>50732.334000000003</v>
      </c>
      <c r="R8" s="447"/>
    </row>
    <row r="9" spans="1:19" s="419" customFormat="1">
      <c r="A9" s="417" t="s">
        <v>18</v>
      </c>
      <c r="B9" s="516" t="s">
        <v>19</v>
      </c>
      <c r="C9" s="418" t="s">
        <v>11</v>
      </c>
      <c r="D9" s="435">
        <f>SUM(D5,D7)</f>
        <v>665.04239999999993</v>
      </c>
      <c r="E9" s="435">
        <f t="shared" ref="E9:P9" si="2">SUM(E5,E7)</f>
        <v>1.8569</v>
      </c>
      <c r="F9" s="435">
        <f t="shared" si="2"/>
        <v>666.89929999999993</v>
      </c>
      <c r="G9" s="435">
        <f t="shared" si="2"/>
        <v>7341.397899999999</v>
      </c>
      <c r="H9" s="435">
        <f t="shared" si="2"/>
        <v>30006.673499999997</v>
      </c>
      <c r="I9" s="435">
        <f t="shared" si="2"/>
        <v>0</v>
      </c>
      <c r="J9" s="435">
        <f t="shared" si="2"/>
        <v>30006.673499999997</v>
      </c>
      <c r="K9" s="435">
        <f t="shared" si="2"/>
        <v>8354.6561000000002</v>
      </c>
      <c r="L9" s="435">
        <f t="shared" si="2"/>
        <v>227.56300000000002</v>
      </c>
      <c r="M9" s="463">
        <f t="shared" si="2"/>
        <v>43.510400000000004</v>
      </c>
      <c r="N9" s="463">
        <f t="shared" si="2"/>
        <v>0</v>
      </c>
      <c r="O9" s="463">
        <f t="shared" si="2"/>
        <v>0</v>
      </c>
      <c r="P9" s="463">
        <f t="shared" si="2"/>
        <v>9.3399999999999997E-2</v>
      </c>
      <c r="Q9" s="460">
        <f t="shared" ref="Q9:Q10" si="3">SUM(F9:G9,J9:P9)</f>
        <v>46640.793599999997</v>
      </c>
      <c r="R9" s="448"/>
      <c r="S9" s="449"/>
    </row>
    <row r="10" spans="1:19" s="419" customFormat="1">
      <c r="A10" s="420"/>
      <c r="B10" s="517"/>
      <c r="C10" s="421" t="s">
        <v>13</v>
      </c>
      <c r="D10" s="438">
        <f>SUM(D6,D8)</f>
        <v>35716.31228842571</v>
      </c>
      <c r="E10" s="438">
        <f t="shared" ref="E10:P10" si="4">SUM(E6,E8)</f>
        <v>613.62999999999988</v>
      </c>
      <c r="F10" s="438">
        <f t="shared" si="4"/>
        <v>36329.942288425707</v>
      </c>
      <c r="G10" s="438">
        <f t="shared" si="4"/>
        <v>391850.049</v>
      </c>
      <c r="H10" s="438">
        <f t="shared" si="4"/>
        <v>1561996.6469999999</v>
      </c>
      <c r="I10" s="438">
        <f t="shared" si="4"/>
        <v>0</v>
      </c>
      <c r="J10" s="438">
        <f t="shared" si="4"/>
        <v>1561996.6469999999</v>
      </c>
      <c r="K10" s="438">
        <f t="shared" si="4"/>
        <v>386205.99200000003</v>
      </c>
      <c r="L10" s="438">
        <f t="shared" si="4"/>
        <v>7472.4859999999999</v>
      </c>
      <c r="M10" s="464">
        <f t="shared" si="4"/>
        <v>18533.263999999999</v>
      </c>
      <c r="N10" s="464">
        <f t="shared" si="4"/>
        <v>0</v>
      </c>
      <c r="O10" s="464">
        <f t="shared" si="4"/>
        <v>0</v>
      </c>
      <c r="P10" s="464">
        <f t="shared" si="4"/>
        <v>25.747</v>
      </c>
      <c r="Q10" s="462">
        <f t="shared" si="3"/>
        <v>2402414.1272884253</v>
      </c>
      <c r="R10" s="448"/>
      <c r="S10" s="449"/>
    </row>
    <row r="11" spans="1:19">
      <c r="A11" s="518" t="s">
        <v>20</v>
      </c>
      <c r="B11" s="519"/>
      <c r="C11" s="7" t="s">
        <v>11</v>
      </c>
      <c r="D11" s="436">
        <f>SUM('１月'!D11,'２月'!D11,'３月'!D11,'４月'!D11,'５月'!D11,'６月'!D11,'７月'!D11,'８月'!D11,'９月'!D11,'１０月'!D11,'１１月'!D11,'１２月'!D11)</f>
        <v>1154.7367999999999</v>
      </c>
      <c r="E11" s="436">
        <f>SUM('１月'!E11,'２月'!E11,'３月'!E11,'４月'!E11,'５月'!E11,'６月'!E11,'７月'!E11,'８月'!E11,'９月'!E11,'１０月'!E11,'１１月'!E11,'１２月'!E11)</f>
        <v>7.5832999999999995</v>
      </c>
      <c r="F11" s="435">
        <f t="shared" ref="F11:F22" si="5">SUM(D11,E11)</f>
        <v>1162.3200999999999</v>
      </c>
      <c r="G11" s="436">
        <f>SUM('１月'!G11,'２月'!G11,'３月'!G11,'４月'!G11,'５月'!G11,'６月'!G11,'７月'!G11,'８月'!G11,'９月'!G11,'１０月'!G11,'１１月'!G11,'１２月'!G11)</f>
        <v>20086.999499999998</v>
      </c>
      <c r="H11" s="436">
        <f>SUM('１月'!H11,'２月'!H11,'３月'!H11,'４月'!H11,'５月'!H11,'６月'!H11,'７月'!H11,'８月'!H11,'９月'!H11,'１０月'!H11,'１１月'!H11,'１２月'!H11)</f>
        <v>7493.8702999999996</v>
      </c>
      <c r="I11" s="436">
        <f>SUM('１月'!I11,'２月'!I11,'３月'!I11,'４月'!I11,'５月'!I11,'６月'!I11,'７月'!I11,'８月'!I11,'９月'!I11,'１０月'!I11,'１１月'!I11,'１２月'!I11)</f>
        <v>0</v>
      </c>
      <c r="J11" s="436">
        <f>SUM('１月:１２月'!J11)</f>
        <v>7493.8702999999996</v>
      </c>
      <c r="K11" s="436">
        <f>SUM('１月'!K11,'２月'!K11,'３月'!K11,'４月'!K11,'５月'!K11,'６月'!K11,'７月'!K11,'８月'!K11,'９月'!K11,'１０月'!K11,'１１月'!K11,'１２月'!K11)</f>
        <v>833.69179999999983</v>
      </c>
      <c r="L11" s="436">
        <f>SUM('１月'!L11,'２月'!L11,'３月'!L11,'４月'!L11,'５月'!L11,'６月'!L11,'７月'!L11,'８月'!L11,'９月'!L11,'１０月'!L11,'１１月'!L11,'１２月'!L11)</f>
        <v>7.567499999999999</v>
      </c>
      <c r="M11" s="459">
        <f>SUM('１月'!M11,'２月'!M11,'３月'!M11,'４月'!M11,'５月'!M11,'６月'!M11,'７月'!M11,'８月'!M11,'９月'!M11,'１０月'!M11,'１１月'!M11,'１２月'!M11)</f>
        <v>0</v>
      </c>
      <c r="N11" s="459">
        <f>SUM('１月'!N11,'２月'!N11,'３月'!N11,'４月'!N11,'５月'!N11,'６月'!N11,'７月'!N11,'８月'!N11,'９月'!N11,'１０月'!N11,'１１月'!N11,'１２月'!N11)</f>
        <v>0</v>
      </c>
      <c r="O11" s="459">
        <f>SUM('１月'!O11,'２月'!O11,'３月'!O11,'４月'!O11,'５月'!O11,'６月'!O11,'７月'!O11,'８月'!O11,'９月'!O11,'１０月'!O11,'１１月'!O11,'１２月'!O11)</f>
        <v>0</v>
      </c>
      <c r="P11" s="459">
        <f>SUM('１月'!P11,'２月'!P11,'３月'!P11,'４月'!P11,'５月'!P11,'６月'!P11,'７月'!P11,'８月'!P11,'９月'!P11,'１０月'!P11,'１１月'!P11,'１２月'!P11)</f>
        <v>0</v>
      </c>
      <c r="Q11" s="460">
        <f t="shared" ref="Q11:Q22" si="6">SUM(F11,G11,J11,K11,L11,M11,N11,O11,P11)</f>
        <v>29584.449199999999</v>
      </c>
      <c r="R11" s="447"/>
    </row>
    <row r="12" spans="1:19">
      <c r="A12" s="520"/>
      <c r="B12" s="521"/>
      <c r="C12" s="10" t="s">
        <v>13</v>
      </c>
      <c r="D12" s="437">
        <f>SUM('１月'!D12,'２月'!D12,'３月'!D12,'４月'!D12,'５月'!D12,'６月'!D12,'７月'!D12,'８月'!D12,'９月'!D12,'１０月'!D12,'１１月'!D12,'１２月'!D12)</f>
        <v>394504.84966256801</v>
      </c>
      <c r="E12" s="437">
        <f>SUM('１月'!E12,'２月'!E12,'３月'!E12,'４月'!E12,'５月'!E12,'６月'!E12,'７月'!E12,'８月'!E12,'９月'!E12,'１０月'!E12,'１１月'!E12,'１２月'!E12)</f>
        <v>2482.9079999999999</v>
      </c>
      <c r="F12" s="438">
        <f t="shared" si="5"/>
        <v>396987.75766256801</v>
      </c>
      <c r="G12" s="437">
        <f>SUM('１月'!G12,'２月'!G12,'３月'!G12,'４月'!G12,'５月'!G12,'６月'!G12,'７月'!G12,'８月'!G12,'９月'!G12,'１０月'!G12,'１１月'!G12,'１２月'!G12)</f>
        <v>6833161.0620000008</v>
      </c>
      <c r="H12" s="437">
        <f>SUM('１月'!H12,'２月'!H12,'３月'!H12,'４月'!H12,'５月'!H12,'６月'!H12,'７月'!H12,'８月'!H12,'９月'!H12,'１０月'!H12,'１１月'!H12,'１２月'!H12)</f>
        <v>2111090.6529999999</v>
      </c>
      <c r="I12" s="437">
        <f>SUM('１月'!I12,'２月'!I12,'３月'!I12,'４月'!I12,'５月'!I12,'６月'!I12,'７月'!I12,'８月'!I12,'９月'!I12,'１０月'!I12,'１１月'!I12,'１２月'!I12)</f>
        <v>0</v>
      </c>
      <c r="J12" s="437">
        <f>SUM('１月:１２月'!J12)</f>
        <v>2111090.6529999999</v>
      </c>
      <c r="K12" s="437">
        <f>SUM('１月'!K12,'２月'!K12,'３月'!K12,'４月'!K12,'５月'!K12,'６月'!K12,'７月'!K12,'８月'!K12,'９月'!K12,'１０月'!K12,'１１月'!K12,'１２月'!K12)</f>
        <v>263312.571</v>
      </c>
      <c r="L12" s="437">
        <f>SUM('１月'!L12,'２月'!L12,'３月'!L12,'４月'!L12,'５月'!L12,'６月'!L12,'７月'!L12,'８月'!L12,'９月'!L12,'１０月'!L12,'１１月'!L12,'１２月'!L12)</f>
        <v>1305.4189999999999</v>
      </c>
      <c r="M12" s="461">
        <f>SUM('１月'!M12,'２月'!M12,'３月'!M12,'４月'!M12,'５月'!M12,'６月'!M12,'７月'!M12,'８月'!M12,'９月'!M12,'１０月'!M12,'１１月'!M12,'１２月'!M12)</f>
        <v>0</v>
      </c>
      <c r="N12" s="461">
        <f>SUM('１月'!N12,'２月'!N12,'３月'!N12,'４月'!N12,'５月'!N12,'６月'!N12,'７月'!N12,'８月'!N12,'９月'!N12,'１０月'!N12,'１１月'!N12,'１２月'!N12)</f>
        <v>0</v>
      </c>
      <c r="O12" s="461">
        <f>SUM('１月'!O12,'２月'!O12,'３月'!O12,'４月'!O12,'５月'!O12,'６月'!O12,'７月'!O12,'８月'!O12,'９月'!O12,'１０月'!O12,'１１月'!O12,'１２月'!O12)</f>
        <v>0</v>
      </c>
      <c r="P12" s="461">
        <f>SUM('１月'!P12,'２月'!P12,'３月'!P12,'４月'!P12,'５月'!P12,'６月'!P12,'７月'!P12,'８月'!P12,'９月'!P12,'１０月'!P12,'１１月'!P12,'１２月'!P12)</f>
        <v>0</v>
      </c>
      <c r="Q12" s="462">
        <f t="shared" si="6"/>
        <v>9605857.4626625683</v>
      </c>
      <c r="R12" s="447"/>
    </row>
    <row r="13" spans="1:19">
      <c r="A13" s="14"/>
      <c r="B13" s="513" t="s">
        <v>21</v>
      </c>
      <c r="C13" s="7" t="s">
        <v>11</v>
      </c>
      <c r="D13" s="436">
        <f>SUM('１月'!D13,'２月'!D13,'３月'!D13,'４月'!D13,'５月'!D13,'６月'!D13,'７月'!D13,'８月'!D13,'９月'!D13,'１０月'!D13,'１１月'!D13,'１２月'!D13)</f>
        <v>821.19749999999999</v>
      </c>
      <c r="E13" s="436">
        <f>SUM('１月'!E13,'２月'!E13,'３月'!E13,'４月'!E13,'５月'!E13,'６月'!E13,'７月'!E13,'８月'!E13,'９月'!E13,'１０月'!E13,'１１月'!E13,'１２月'!E13)</f>
        <v>654.14489999999989</v>
      </c>
      <c r="F13" s="435">
        <f t="shared" si="5"/>
        <v>1475.3424</v>
      </c>
      <c r="G13" s="436">
        <f>SUM('１月'!G13,'２月'!G13,'３月'!G13,'４月'!G13,'５月'!G13,'６月'!G13,'７月'!G13,'８月'!G13,'９月'!G13,'１０月'!G13,'１１月'!G13,'１２月'!G13)</f>
        <v>146.66249999999999</v>
      </c>
      <c r="H13" s="436">
        <f>SUM('１月'!H13,'２月'!H13,'３月'!H13,'４月'!H13,'５月'!H13,'６月'!H13,'７月'!H13,'８月'!H13,'９月'!H13,'１０月'!H13,'１１月'!H13,'１２月'!H13)</f>
        <v>9.3109999999999982</v>
      </c>
      <c r="I13" s="436">
        <f>SUM('１月'!I13,'２月'!I13,'３月'!I13,'４月'!I13,'５月'!I13,'６月'!I13,'７月'!I13,'８月'!I13,'９月'!I13,'１０月'!I13,'１１月'!I13,'１２月'!I13)</f>
        <v>0</v>
      </c>
      <c r="J13" s="436">
        <f>SUM('１月:１２月'!J13)</f>
        <v>9.3109999999999982</v>
      </c>
      <c r="K13" s="436">
        <f>SUM('１月'!K13,'２月'!K13,'３月'!K13,'４月'!K13,'５月'!K13,'６月'!K13,'７月'!K13,'８月'!K13,'９月'!K13,'１０月'!K13,'１１月'!K13,'１２月'!K13)</f>
        <v>3.9580000000000002</v>
      </c>
      <c r="L13" s="436">
        <f>SUM('１月'!L13,'２月'!L13,'３月'!L13,'４月'!L13,'５月'!L13,'６月'!L13,'７月'!L13,'８月'!L13,'９月'!L13,'１０月'!L13,'１１月'!L13,'１２月'!L13)</f>
        <v>0.61270000000000013</v>
      </c>
      <c r="M13" s="459">
        <f>SUM('１月'!M13,'２月'!M13,'３月'!M13,'４月'!M13,'５月'!M13,'６月'!M13,'７月'!M13,'８月'!M13,'９月'!M13,'１０月'!M13,'１１月'!M13,'１２月'!M13)</f>
        <v>0</v>
      </c>
      <c r="N13" s="459">
        <f>SUM('１月'!N13,'２月'!N13,'３月'!N13,'４月'!N13,'５月'!N13,'６月'!N13,'７月'!N13,'８月'!N13,'９月'!N13,'１０月'!N13,'１１月'!N13,'１２月'!N13)</f>
        <v>0</v>
      </c>
      <c r="O13" s="459">
        <f>SUM('１月'!O13,'２月'!O13,'３月'!O13,'４月'!O13,'５月'!O13,'６月'!O13,'７月'!O13,'８月'!O13,'９月'!O13,'１０月'!O13,'１１月'!O13,'１２月'!O13)</f>
        <v>0</v>
      </c>
      <c r="P13" s="459">
        <f>SUM('１月'!P13,'２月'!P13,'３月'!P13,'４月'!P13,'５月'!P13,'６月'!P13,'７月'!P13,'８月'!P13,'９月'!P13,'１０月'!P13,'１１月'!P13,'１２月'!P13)</f>
        <v>0</v>
      </c>
      <c r="Q13" s="460">
        <f t="shared" si="6"/>
        <v>1635.8865999999998</v>
      </c>
      <c r="R13" s="447"/>
    </row>
    <row r="14" spans="1:19">
      <c r="A14" s="6" t="s">
        <v>0</v>
      </c>
      <c r="B14" s="514"/>
      <c r="C14" s="10" t="s">
        <v>13</v>
      </c>
      <c r="D14" s="437">
        <f>SUM('１月'!D14,'２月'!D14,'３月'!D14,'４月'!D14,'５月'!D14,'６月'!D14,'７月'!D14,'８月'!D14,'９月'!D14,'１０月'!D14,'１１月'!D14,'１２月'!D14)</f>
        <v>966554.08198293473</v>
      </c>
      <c r="E14" s="437">
        <f>SUM('１月'!E14,'２月'!E14,'３月'!E14,'４月'!E14,'５月'!E14,'６月'!E14,'７月'!E14,'８月'!E14,'９月'!E14,'１０月'!E14,'１１月'!E14,'１２月'!E14)</f>
        <v>836177.28</v>
      </c>
      <c r="F14" s="438">
        <f t="shared" si="5"/>
        <v>1802731.3619829346</v>
      </c>
      <c r="G14" s="437">
        <f>SUM('１月'!G14,'２月'!G14,'３月'!G14,'４月'!G14,'５月'!G14,'６月'!G14,'７月'!G14,'８月'!G14,'９月'!G14,'１０月'!G14,'１１月'!G14,'１２月'!G14)</f>
        <v>158776.364</v>
      </c>
      <c r="H14" s="437">
        <f>SUM('１月'!H14,'２月'!H14,'３月'!H14,'４月'!H14,'５月'!H14,'６月'!H14,'７月'!H14,'８月'!H14,'９月'!H14,'１０月'!H14,'１１月'!H14,'１２月'!H14)</f>
        <v>24547.418999999994</v>
      </c>
      <c r="I14" s="437">
        <f>SUM('１月'!I14,'２月'!I14,'３月'!I14,'４月'!I14,'５月'!I14,'６月'!I14,'７月'!I14,'８月'!I14,'９月'!I14,'１０月'!I14,'１１月'!I14,'１２月'!I14)</f>
        <v>0</v>
      </c>
      <c r="J14" s="437">
        <f>SUM('１月:１２月'!J14)</f>
        <v>24547.418999999994</v>
      </c>
      <c r="K14" s="437">
        <f>SUM('１月'!K14,'２月'!K14,'３月'!K14,'４月'!K14,'５月'!K14,'６月'!K14,'７月'!K14,'８月'!K14,'９月'!K14,'１０月'!K14,'１１月'!K14,'１２月'!K14)</f>
        <v>8027.0079999999998</v>
      </c>
      <c r="L14" s="437">
        <f>SUM('１月'!L14,'２月'!L14,'３月'!L14,'４月'!L14,'５月'!L14,'６月'!L14,'７月'!L14,'８月'!L14,'９月'!L14,'１０月'!L14,'１１月'!L14,'１２月'!L14)</f>
        <v>1892.8939999999998</v>
      </c>
      <c r="M14" s="461">
        <f>SUM('１月'!M14,'２月'!M14,'３月'!M14,'４月'!M14,'５月'!M14,'６月'!M14,'７月'!M14,'８月'!M14,'９月'!M14,'１０月'!M14,'１１月'!M14,'１２月'!M14)</f>
        <v>0</v>
      </c>
      <c r="N14" s="461">
        <f>SUM('１月'!N14,'２月'!N14,'３月'!N14,'４月'!N14,'５月'!N14,'６月'!N14,'７月'!N14,'８月'!N14,'９月'!N14,'１０月'!N14,'１１月'!N14,'１２月'!N14)</f>
        <v>0</v>
      </c>
      <c r="O14" s="461">
        <f>SUM('１月'!O14,'２月'!O14,'３月'!O14,'４月'!O14,'５月'!O14,'６月'!O14,'７月'!O14,'８月'!O14,'９月'!O14,'１０月'!O14,'１１月'!O14,'１２月'!O14)</f>
        <v>0</v>
      </c>
      <c r="P14" s="461">
        <f>SUM('１月'!P14,'２月'!P14,'３月'!P14,'４月'!P14,'５月'!P14,'６月'!P14,'７月'!P14,'８月'!P14,'９月'!P14,'１０月'!P14,'１１月'!P14,'１２月'!P14)</f>
        <v>0</v>
      </c>
      <c r="Q14" s="462">
        <f t="shared" si="6"/>
        <v>1995975.0469829347</v>
      </c>
      <c r="R14" s="447"/>
    </row>
    <row r="15" spans="1:19">
      <c r="A15" s="9" t="s">
        <v>22</v>
      </c>
      <c r="B15" s="513" t="s">
        <v>23</v>
      </c>
      <c r="C15" s="7" t="s">
        <v>11</v>
      </c>
      <c r="D15" s="436">
        <f>SUM('１月'!D15,'２月'!D15,'３月'!D15,'４月'!D15,'５月'!D15,'６月'!D15,'７月'!D15,'８月'!D15,'９月'!D15,'１０月'!D15,'１１月'!D15,'１２月'!D15)</f>
        <v>55.747899999999994</v>
      </c>
      <c r="E15" s="436">
        <f>SUM('１月'!E15,'２月'!E15,'３月'!E15,'４月'!E15,'５月'!E15,'６月'!E15,'７月'!E15,'８月'!E15,'９月'!E15,'１０月'!E15,'１１月'!E15,'１２月'!E15)</f>
        <v>37.757300000000001</v>
      </c>
      <c r="F15" s="435">
        <f t="shared" si="5"/>
        <v>93.505200000000002</v>
      </c>
      <c r="G15" s="436">
        <f>SUM('１月'!G15,'２月'!G15,'３月'!G15,'４月'!G15,'５月'!G15,'６月'!G15,'７月'!G15,'８月'!G15,'９月'!G15,'１０月'!G15,'１１月'!G15,'１２月'!G15)</f>
        <v>63.672899999999998</v>
      </c>
      <c r="H15" s="436">
        <f>SUM('１月'!H15,'２月'!H15,'３月'!H15,'４月'!H15,'５月'!H15,'６月'!H15,'７月'!H15,'８月'!H15,'９月'!H15,'１０月'!H15,'１１月'!H15,'１２月'!H15)</f>
        <v>64.418899999999994</v>
      </c>
      <c r="I15" s="436">
        <f>SUM('１月'!I15,'２月'!I15,'３月'!I15,'４月'!I15,'５月'!I15,'６月'!I15,'７月'!I15,'８月'!I15,'９月'!I15,'１０月'!I15,'１１月'!I15,'１２月'!I15)</f>
        <v>0</v>
      </c>
      <c r="J15" s="436">
        <f>SUM('１月:１２月'!J15)</f>
        <v>64.418899999999994</v>
      </c>
      <c r="K15" s="436">
        <f>SUM('１月'!K15,'２月'!K15,'３月'!K15,'４月'!K15,'５月'!K15,'６月'!K15,'７月'!K15,'８月'!K15,'９月'!K15,'１０月'!K15,'１１月'!K15,'１２月'!K15)</f>
        <v>10.276100000000001</v>
      </c>
      <c r="L15" s="436">
        <f>SUM('１月'!L15,'２月'!L15,'３月'!L15,'４月'!L15,'５月'!L15,'６月'!L15,'７月'!L15,'８月'!L15,'９月'!L15,'１０月'!L15,'１１月'!L15,'１２月'!L15)</f>
        <v>1.9738</v>
      </c>
      <c r="M15" s="459">
        <f>SUM('１月'!M15,'２月'!M15,'３月'!M15,'４月'!M15,'５月'!M15,'６月'!M15,'７月'!M15,'８月'!M15,'９月'!M15,'１０月'!M15,'１１月'!M15,'１２月'!M15)</f>
        <v>0</v>
      </c>
      <c r="N15" s="459">
        <f>SUM('１月'!N15,'２月'!N15,'３月'!N15,'４月'!N15,'５月'!N15,'６月'!N15,'７月'!N15,'８月'!N15,'９月'!N15,'１０月'!N15,'１１月'!N15,'１２月'!N15)</f>
        <v>0.16450000000000001</v>
      </c>
      <c r="O15" s="459">
        <f>SUM('１月'!O15,'２月'!O15,'３月'!O15,'４月'!O15,'５月'!O15,'６月'!O15,'７月'!O15,'８月'!O15,'９月'!O15,'１０月'!O15,'１１月'!O15,'１２月'!O15)</f>
        <v>0</v>
      </c>
      <c r="P15" s="459">
        <f>SUM('１月'!P15,'２月'!P15,'３月'!P15,'４月'!P15,'５月'!P15,'６月'!P15,'７月'!P15,'８月'!P15,'９月'!P15,'１０月'!P15,'１１月'!P15,'１２月'!P15)</f>
        <v>9.2700000000000005E-2</v>
      </c>
      <c r="Q15" s="460">
        <f t="shared" si="6"/>
        <v>234.10410000000002</v>
      </c>
      <c r="R15" s="447"/>
    </row>
    <row r="16" spans="1:19">
      <c r="A16" s="9" t="s">
        <v>0</v>
      </c>
      <c r="B16" s="514"/>
      <c r="C16" s="10" t="s">
        <v>13</v>
      </c>
      <c r="D16" s="437">
        <f>SUM('１月'!D16,'２月'!D16,'３月'!D16,'４月'!D16,'５月'!D16,'６月'!D16,'７月'!D16,'８月'!D16,'９月'!D16,'１０月'!D16,'１１月'!D16,'１２月'!D16)</f>
        <v>25406.100504071124</v>
      </c>
      <c r="E16" s="437">
        <f>SUM('１月'!E16,'２月'!E16,'３月'!E16,'４月'!E16,'５月'!E16,'６月'!E16,'７月'!E16,'８月'!E16,'９月'!E16,'１０月'!E16,'１１月'!E16,'１２月'!E16)</f>
        <v>35425.589</v>
      </c>
      <c r="F16" s="438">
        <f t="shared" si="5"/>
        <v>60831.689504071124</v>
      </c>
      <c r="G16" s="437">
        <f>SUM('１月'!G16,'２月'!G16,'３月'!G16,'４月'!G16,'５月'!G16,'６月'!G16,'７月'!G16,'８月'!G16,'９月'!G16,'１０月'!G16,'１１月'!G16,'１２月'!G16)</f>
        <v>50801.304000000004</v>
      </c>
      <c r="H16" s="437">
        <f>SUM('１月'!H16,'２月'!H16,'３月'!H16,'４月'!H16,'５月'!H16,'６月'!H16,'７月'!H16,'８月'!H16,'９月'!H16,'１０月'!H16,'１１月'!H16,'１２月'!H16)</f>
        <v>69821.661000000022</v>
      </c>
      <c r="I16" s="437">
        <f>SUM('１月'!I16,'２月'!I16,'３月'!I16,'４月'!I16,'５月'!I16,'６月'!I16,'７月'!I16,'８月'!I16,'９月'!I16,'１０月'!I16,'１１月'!I16,'１２月'!I16)</f>
        <v>0</v>
      </c>
      <c r="J16" s="437">
        <f>SUM('１月:１２月'!J16)</f>
        <v>69821.661000000022</v>
      </c>
      <c r="K16" s="437">
        <f>SUM('１月'!K16,'２月'!K16,'３月'!K16,'４月'!K16,'５月'!K16,'６月'!K16,'７月'!K16,'８月'!K16,'９月'!K16,'１０月'!K16,'１１月'!K16,'１２月'!K16)</f>
        <v>13780.42</v>
      </c>
      <c r="L16" s="437">
        <f>SUM('１月'!L16,'２月'!L16,'３月'!L16,'４月'!L16,'５月'!L16,'６月'!L16,'７月'!L16,'８月'!L16,'９月'!L16,'１０月'!L16,'１１月'!L16,'１２月'!L16)</f>
        <v>1866.367</v>
      </c>
      <c r="M16" s="461">
        <f>SUM('１月'!M16,'２月'!M16,'３月'!M16,'４月'!M16,'５月'!M16,'６月'!M16,'７月'!M16,'８月'!M16,'９月'!M16,'１０月'!M16,'１１月'!M16,'１２月'!M16)</f>
        <v>0</v>
      </c>
      <c r="N16" s="461">
        <f>SUM('１月'!N16,'２月'!N16,'３月'!N16,'４月'!N16,'５月'!N16,'６月'!N16,'７月'!N16,'８月'!N16,'９月'!N16,'１０月'!N16,'１１月'!N16,'１２月'!N16)</f>
        <v>178.59899999999999</v>
      </c>
      <c r="O16" s="461">
        <f>SUM('１月'!O16,'２月'!O16,'３月'!O16,'４月'!O16,'５月'!O16,'６月'!O16,'７月'!O16,'８月'!O16,'９月'!O16,'１０月'!O16,'１１月'!O16,'１２月'!O16)</f>
        <v>0</v>
      </c>
      <c r="P16" s="461">
        <f>SUM('１月'!P16,'２月'!P16,'３月'!P16,'４月'!P16,'５月'!P16,'６月'!P16,'７月'!P16,'８月'!P16,'９月'!P16,'１０月'!P16,'１１月'!P16,'１２月'!P16)</f>
        <v>87.664000000000001</v>
      </c>
      <c r="Q16" s="462">
        <f t="shared" si="6"/>
        <v>197367.70450407115</v>
      </c>
      <c r="R16" s="447"/>
    </row>
    <row r="17" spans="1:19">
      <c r="A17" s="9" t="s">
        <v>24</v>
      </c>
      <c r="B17" s="513" t="s">
        <v>25</v>
      </c>
      <c r="C17" s="7" t="s">
        <v>11</v>
      </c>
      <c r="D17" s="436">
        <f>SUM('１月'!D17,'２月'!D17,'３月'!D17,'４月'!D17,'５月'!D17,'６月'!D17,'７月'!D17,'８月'!D17,'９月'!D17,'１０月'!D17,'１１月'!D17,'１２月'!D17)</f>
        <v>995.74459999999999</v>
      </c>
      <c r="E17" s="436">
        <f>SUM('１月'!E17,'２月'!E17,'３月'!E17,'４月'!E17,'５月'!E17,'６月'!E17,'７月'!E17,'８月'!E17,'９月'!E17,'１０月'!E17,'１１月'!E17,'１２月'!E17)</f>
        <v>733.91819999999996</v>
      </c>
      <c r="F17" s="435">
        <f t="shared" si="5"/>
        <v>1729.6628000000001</v>
      </c>
      <c r="G17" s="436">
        <f>SUM('１月'!G17,'２月'!G17,'３月'!G17,'４月'!G17,'５月'!G17,'６月'!G17,'７月'!G17,'８月'!G17,'９月'!G17,'１０月'!G17,'１１月'!G17,'１２月'!G17)</f>
        <v>496.66790000000003</v>
      </c>
      <c r="H17" s="436">
        <f>SUM('１月'!H17,'２月'!H17,'３月'!H17,'４月'!H17,'５月'!H17,'６月'!H17,'７月'!H17,'８月'!H17,'９月'!H17,'１０月'!H17,'１１月'!H17,'１２月'!H17)</f>
        <v>32.216000000000001</v>
      </c>
      <c r="I17" s="436">
        <f>SUM('１月'!I17,'２月'!I17,'３月'!I17,'４月'!I17,'５月'!I17,'６月'!I17,'７月'!I17,'８月'!I17,'９月'!I17,'１０月'!I17,'１１月'!I17,'１２月'!I17)</f>
        <v>0</v>
      </c>
      <c r="J17" s="436">
        <f>SUM('１月:１２月'!J17)</f>
        <v>32.216000000000001</v>
      </c>
      <c r="K17" s="436">
        <f>SUM('１月'!K17,'２月'!K17,'３月'!K17,'４月'!K17,'５月'!K17,'６月'!K17,'７月'!K17,'８月'!K17,'９月'!K17,'１０月'!K17,'１１月'!K17,'１２月'!K17)</f>
        <v>0.90300000000000002</v>
      </c>
      <c r="L17" s="436">
        <f>SUM('１月'!L17,'２月'!L17,'３月'!L17,'４月'!L17,'５月'!L17,'６月'!L17,'７月'!L17,'８月'!L17,'９月'!L17,'１０月'!L17,'１１月'!L17,'１２月'!L17)</f>
        <v>1.7983</v>
      </c>
      <c r="M17" s="459">
        <f>SUM('１月'!M17,'２月'!M17,'３月'!M17,'４月'!M17,'５月'!M17,'６月'!M17,'７月'!M17,'８月'!M17,'９月'!M17,'１０月'!M17,'１１月'!M17,'１２月'!M17)</f>
        <v>0</v>
      </c>
      <c r="N17" s="459">
        <f>SUM('１月'!N17,'２月'!N17,'３月'!N17,'４月'!N17,'５月'!N17,'６月'!N17,'７月'!N17,'８月'!N17,'９月'!N17,'１０月'!N17,'１１月'!N17,'１２月'!N17)</f>
        <v>0</v>
      </c>
      <c r="O17" s="459">
        <f>SUM('１月'!O17,'２月'!O17,'３月'!O17,'４月'!O17,'５月'!O17,'６月'!O17,'７月'!O17,'８月'!O17,'９月'!O17,'１０月'!O17,'１１月'!O17,'１２月'!O17)</f>
        <v>0</v>
      </c>
      <c r="P17" s="459">
        <f>SUM('１月'!P17,'２月'!P17,'３月'!P17,'４月'!P17,'５月'!P17,'６月'!P17,'７月'!P17,'８月'!P17,'９月'!P17,'１０月'!P17,'１１月'!P17,'１２月'!P17)</f>
        <v>0</v>
      </c>
      <c r="Q17" s="460">
        <f t="shared" si="6"/>
        <v>2261.2479999999996</v>
      </c>
      <c r="R17" s="447"/>
    </row>
    <row r="18" spans="1:19">
      <c r="A18" s="9"/>
      <c r="B18" s="514"/>
      <c r="C18" s="10" t="s">
        <v>13</v>
      </c>
      <c r="D18" s="437">
        <f>SUM('１月'!D18,'２月'!D18,'３月'!D18,'４月'!D18,'５月'!D18,'６月'!D18,'７月'!D18,'８月'!D18,'９月'!D18,'１０月'!D18,'１１月'!D18,'１２月'!D18)</f>
        <v>1508644.769783543</v>
      </c>
      <c r="E18" s="437">
        <f>SUM('１月'!E18,'２月'!E18,'３月'!E18,'４月'!E18,'５月'!E18,'６月'!E18,'７月'!E18,'８月'!E18,'９月'!E18,'１０月'!E18,'１１月'!E18,'１２月'!E18)</f>
        <v>1146305.2209999999</v>
      </c>
      <c r="F18" s="438">
        <f t="shared" si="5"/>
        <v>2654949.9907835429</v>
      </c>
      <c r="G18" s="437">
        <f>SUM('１月'!G18,'２月'!G18,'３月'!G18,'４月'!G18,'５月'!G18,'６月'!G18,'７月'!G18,'８月'!G18,'９月'!G18,'１０月'!G18,'１１月'!G18,'１２月'!G18)</f>
        <v>515928.36800000007</v>
      </c>
      <c r="H18" s="437">
        <f>SUM('１月'!H18,'２月'!H18,'３月'!H18,'４月'!H18,'５月'!H18,'６月'!H18,'７月'!H18,'８月'!H18,'９月'!H18,'１０月'!H18,'１１月'!H18,'１２月'!H18)</f>
        <v>10279.040000000001</v>
      </c>
      <c r="I18" s="437">
        <f>SUM('１月'!I18,'２月'!I18,'３月'!I18,'４月'!I18,'５月'!I18,'６月'!I18,'７月'!I18,'８月'!I18,'９月'!I18,'１０月'!I18,'１１月'!I18,'１２月'!I18)</f>
        <v>0</v>
      </c>
      <c r="J18" s="437">
        <f>SUM('１月:１２月'!J18)</f>
        <v>10279.040000000001</v>
      </c>
      <c r="K18" s="437">
        <f>SUM('１月'!K18,'２月'!K18,'３月'!K18,'４月'!K18,'５月'!K18,'６月'!K18,'７月'!K18,'８月'!K18,'９月'!K18,'１０月'!K18,'１１月'!K18,'１２月'!K18)</f>
        <v>170.92099999999999</v>
      </c>
      <c r="L18" s="437">
        <f>SUM('１月'!L18,'２月'!L18,'３月'!L18,'４月'!L18,'５月'!L18,'６月'!L18,'７月'!L18,'８月'!L18,'９月'!L18,'１０月'!L18,'１１月'!L18,'１２月'!L18)</f>
        <v>3126.0459999999998</v>
      </c>
      <c r="M18" s="461">
        <f>SUM('１月'!M18,'２月'!M18,'３月'!M18,'４月'!M18,'５月'!M18,'６月'!M18,'７月'!M18,'８月'!M18,'９月'!M18,'１０月'!M18,'１１月'!M18,'１２月'!M18)</f>
        <v>0</v>
      </c>
      <c r="N18" s="461">
        <f>SUM('１月'!N18,'２月'!N18,'３月'!N18,'４月'!N18,'５月'!N18,'６月'!N18,'７月'!N18,'８月'!N18,'９月'!N18,'１０月'!N18,'１１月'!N18,'１２月'!N18)</f>
        <v>0</v>
      </c>
      <c r="O18" s="461">
        <f>SUM('１月'!O18,'２月'!O18,'３月'!O18,'４月'!O18,'５月'!O18,'６月'!O18,'７月'!O18,'８月'!O18,'９月'!O18,'１０月'!O18,'１１月'!O18,'１２月'!O18)</f>
        <v>0</v>
      </c>
      <c r="P18" s="461">
        <f>SUM('１月'!P18,'２月'!P18,'３月'!P18,'４月'!P18,'５月'!P18,'６月'!P18,'７月'!P18,'８月'!P18,'９月'!P18,'１０月'!P18,'１１月'!P18,'１２月'!P18)</f>
        <v>0</v>
      </c>
      <c r="Q18" s="462">
        <f t="shared" si="6"/>
        <v>3184454.3657835433</v>
      </c>
      <c r="R18" s="447"/>
    </row>
    <row r="19" spans="1:19">
      <c r="A19" s="9" t="s">
        <v>26</v>
      </c>
      <c r="B19" s="12" t="s">
        <v>27</v>
      </c>
      <c r="C19" s="7" t="s">
        <v>11</v>
      </c>
      <c r="D19" s="436">
        <f>SUM('１月'!D19,'２月'!D19,'３月'!D19,'４月'!D19,'５月'!D19,'６月'!D19,'７月'!D19,'８月'!D19,'９月'!D19,'１０月'!D19,'１１月'!D19,'１２月'!D19)</f>
        <v>163.5076</v>
      </c>
      <c r="E19" s="436">
        <f>SUM('１月'!E19,'２月'!E19,'３月'!E19,'４月'!E19,'５月'!E19,'６月'!E19,'７月'!E19,'８月'!E19,'９月'!E19,'１０月'!E19,'１１月'!E19,'１２月'!E19)</f>
        <v>264.61579999999998</v>
      </c>
      <c r="F19" s="435">
        <f t="shared" si="5"/>
        <v>428.12339999999995</v>
      </c>
      <c r="G19" s="436">
        <f>SUM('１月'!G19,'２月'!G19,'３月'!G19,'４月'!G19,'５月'!G19,'６月'!G19,'７月'!G19,'８月'!G19,'９月'!G19,'１０月'!G19,'１１月'!G19,'１２月'!G19)</f>
        <v>524.69979999999998</v>
      </c>
      <c r="H19" s="436">
        <f>SUM('１月'!H19,'２月'!H19,'３月'!H19,'４月'!H19,'５月'!H19,'６月'!H19,'７月'!H19,'８月'!H19,'９月'!H19,'１０月'!H19,'１１月'!H19,'１２月'!H19)</f>
        <v>372.96199999999999</v>
      </c>
      <c r="I19" s="436">
        <f>SUM('１月'!I19,'２月'!I19,'３月'!I19,'４月'!I19,'５月'!I19,'６月'!I19,'７月'!I19,'８月'!I19,'９月'!I19,'１０月'!I19,'１１月'!I19,'１２月'!I19)</f>
        <v>0</v>
      </c>
      <c r="J19" s="436">
        <f>SUM('１月:１２月'!J19)</f>
        <v>372.96199999999999</v>
      </c>
      <c r="K19" s="436">
        <f>SUM('１月'!K19,'２月'!K19,'３月'!K19,'４月'!K19,'５月'!K19,'６月'!K19,'７月'!K19,'８月'!K19,'９月'!K19,'１０月'!K19,'１１月'!K19,'１２月'!K19)</f>
        <v>6.1043000000000003</v>
      </c>
      <c r="L19" s="436">
        <f>SUM('１月'!L19,'２月'!L19,'３月'!L19,'４月'!L19,'５月'!L19,'６月'!L19,'７月'!L19,'８月'!L19,'９月'!L19,'１０月'!L19,'１１月'!L19,'１２月'!L19)</f>
        <v>8.8999999999999996E-2</v>
      </c>
      <c r="M19" s="459">
        <f>SUM('１月'!M19,'２月'!M19,'３月'!M19,'４月'!M19,'５月'!M19,'６月'!M19,'７月'!M19,'８月'!M19,'９月'!M19,'１０月'!M19,'１１月'!M19,'１２月'!M19)</f>
        <v>0</v>
      </c>
      <c r="N19" s="459">
        <f>SUM('１月'!N19,'２月'!N19,'３月'!N19,'４月'!N19,'５月'!N19,'６月'!N19,'７月'!N19,'８月'!N19,'９月'!N19,'１０月'!N19,'１１月'!N19,'１２月'!N19)</f>
        <v>0</v>
      </c>
      <c r="O19" s="459">
        <f>SUM('１月'!O19,'２月'!O19,'３月'!O19,'４月'!O19,'５月'!O19,'６月'!O19,'７月'!O19,'８月'!O19,'９月'!O19,'１０月'!O19,'１１月'!O19,'１２月'!O19)</f>
        <v>0</v>
      </c>
      <c r="P19" s="459">
        <f>SUM('１月'!P19,'２月'!P19,'３月'!P19,'４月'!P19,'５月'!P19,'６月'!P19,'７月'!P19,'８月'!P19,'９月'!P19,'１０月'!P19,'１１月'!P19,'１２月'!P19)</f>
        <v>0</v>
      </c>
      <c r="Q19" s="460">
        <f t="shared" si="6"/>
        <v>1331.9784999999997</v>
      </c>
      <c r="R19" s="447"/>
    </row>
    <row r="20" spans="1:19">
      <c r="A20" s="9"/>
      <c r="B20" s="10" t="s">
        <v>28</v>
      </c>
      <c r="C20" s="10" t="s">
        <v>13</v>
      </c>
      <c r="D20" s="437">
        <f>SUM('１月'!D20,'２月'!D20,'３月'!D20,'４月'!D20,'５月'!D20,'６月'!D20,'７月'!D20,'８月'!D20,'９月'!D20,'１０月'!D20,'１１月'!D20,'１２月'!D20)</f>
        <v>161820.46533544236</v>
      </c>
      <c r="E20" s="437">
        <f>SUM('１月'!E20,'２月'!E20,'３月'!E20,'４月'!E20,'５月'!E20,'６月'!E20,'７月'!E20,'８月'!E20,'９月'!E20,'１０月'!E20,'１１月'!E20,'１２月'!E20)</f>
        <v>230852.84200000003</v>
      </c>
      <c r="F20" s="438">
        <f t="shared" si="5"/>
        <v>392673.3073354424</v>
      </c>
      <c r="G20" s="437">
        <f>SUM('１月'!G20,'２月'!G20,'３月'!G20,'４月'!G20,'５月'!G20,'６月'!G20,'７月'!G20,'８月'!G20,'９月'!G20,'１０月'!G20,'１１月'!G20,'１２月'!G20)</f>
        <v>330955.36599999998</v>
      </c>
      <c r="H20" s="437">
        <f>SUM('１月'!H20,'２月'!H20,'３月'!H20,'４月'!H20,'５月'!H20,'６月'!H20,'７月'!H20,'８月'!H20,'９月'!H20,'１０月'!H20,'１１月'!H20,'１２月'!H20)</f>
        <v>162367.66699999999</v>
      </c>
      <c r="I20" s="437">
        <f>SUM('１月'!I20,'２月'!I20,'３月'!I20,'４月'!I20,'５月'!I20,'６月'!I20,'７月'!I20,'８月'!I20,'９月'!I20,'１０月'!I20,'１１月'!I20,'１２月'!I20)</f>
        <v>0</v>
      </c>
      <c r="J20" s="437">
        <f>SUM('１月:１２月'!J20)</f>
        <v>162367.66699999999</v>
      </c>
      <c r="K20" s="437">
        <f>SUM('１月'!K20,'２月'!K20,'３月'!K20,'４月'!K20,'５月'!K20,'６月'!K20,'７月'!K20,'８月'!K20,'９月'!K20,'１０月'!K20,'１１月'!K20,'１２月'!K20)</f>
        <v>2571.9530000000004</v>
      </c>
      <c r="L20" s="437">
        <f>SUM('１月'!L20,'２月'!L20,'３月'!L20,'４月'!L20,'５月'!L20,'６月'!L20,'７月'!L20,'８月'!L20,'９月'!L20,'１０月'!L20,'１１月'!L20,'１２月'!L20)</f>
        <v>164.64700000000002</v>
      </c>
      <c r="M20" s="461">
        <f>SUM('１月'!M20,'２月'!M20,'３月'!M20,'４月'!M20,'５月'!M20,'６月'!M20,'７月'!M20,'８月'!M20,'９月'!M20,'１０月'!M20,'１１月'!M20,'１２月'!M20)</f>
        <v>0</v>
      </c>
      <c r="N20" s="461">
        <f>SUM('１月'!N20,'２月'!N20,'３月'!N20,'４月'!N20,'５月'!N20,'６月'!N20,'７月'!N20,'８月'!N20,'９月'!N20,'１０月'!N20,'１１月'!N20,'１２月'!N20)</f>
        <v>0</v>
      </c>
      <c r="O20" s="461">
        <f>SUM('１月'!O20,'２月'!O20,'３月'!O20,'４月'!O20,'５月'!O20,'６月'!O20,'７月'!O20,'８月'!O20,'９月'!O20,'１０月'!O20,'１１月'!O20,'１２月'!O20)</f>
        <v>0</v>
      </c>
      <c r="P20" s="461">
        <f>SUM('１月'!P20,'２月'!P20,'３月'!P20,'４月'!P20,'５月'!P20,'６月'!P20,'７月'!P20,'８月'!P20,'９月'!P20,'１０月'!P20,'１１月'!P20,'１２月'!P20)</f>
        <v>0</v>
      </c>
      <c r="Q20" s="462">
        <f t="shared" si="6"/>
        <v>888732.94033544231</v>
      </c>
      <c r="R20" s="447"/>
    </row>
    <row r="21" spans="1:19">
      <c r="A21" s="9" t="s">
        <v>18</v>
      </c>
      <c r="B21" s="513" t="s">
        <v>29</v>
      </c>
      <c r="C21" s="7" t="s">
        <v>11</v>
      </c>
      <c r="D21" s="436">
        <f>SUM('１月'!D21,'２月'!D21,'３月'!D21,'４月'!D21,'５月'!D21,'６月'!D21,'７月'!D21,'８月'!D21,'９月'!D21,'１０月'!D21,'１１月'!D21,'１２月'!D21)</f>
        <v>1366.6178</v>
      </c>
      <c r="E21" s="436">
        <f>SUM('１月'!E21,'２月'!E21,'３月'!E21,'４月'!E21,'５月'!E21,'６月'!E21,'７月'!E21,'８月'!E21,'９月'!E21,'１０月'!E21,'１１月'!E21,'１２月'!E21)</f>
        <v>1086.4824000000001</v>
      </c>
      <c r="F21" s="435">
        <f t="shared" si="5"/>
        <v>2453.1001999999999</v>
      </c>
      <c r="G21" s="436">
        <f>SUM('１月'!G21,'２月'!G21,'３月'!G21,'４月'!G21,'５月'!G21,'６月'!G21,'７月'!G21,'８月'!G21,'９月'!G21,'１０月'!G21,'１１月'!G21,'１２月'!G21)</f>
        <v>3687.0511999999994</v>
      </c>
      <c r="H21" s="436">
        <f>SUM('１月'!H21,'２月'!H21,'３月'!H21,'４月'!H21,'５月'!H21,'６月'!H21,'７月'!H21,'８月'!H21,'９月'!H21,'１０月'!H21,'１１月'!H21,'１２月'!H21)</f>
        <v>402.29300000000001</v>
      </c>
      <c r="I21" s="436">
        <f>SUM('１月'!I21,'２月'!I21,'３月'!I21,'４月'!I21,'５月'!I21,'６月'!I21,'７月'!I21,'８月'!I21,'９月'!I21,'１０月'!I21,'１１月'!I21,'１２月'!I21)</f>
        <v>0</v>
      </c>
      <c r="J21" s="436">
        <f>SUM('１月:１２月'!J21)</f>
        <v>402.29300000000001</v>
      </c>
      <c r="K21" s="436">
        <f>SUM('１月'!K21,'２月'!K21,'３月'!K21,'４月'!K21,'５月'!K21,'６月'!K21,'７月'!K21,'８月'!K21,'９月'!K21,'１０月'!K21,'１１月'!K21,'１２月'!K21)</f>
        <v>7.1745000000000001</v>
      </c>
      <c r="L21" s="436">
        <f>SUM('１月'!L21,'２月'!L21,'３月'!L21,'４月'!L21,'５月'!L21,'６月'!L21,'７月'!L21,'８月'!L21,'９月'!L21,'１０月'!L21,'１１月'!L21,'１２月'!L21)</f>
        <v>5.1549999999999999E-2</v>
      </c>
      <c r="M21" s="459">
        <f>SUM('１月'!M21,'２月'!M21,'３月'!M21,'４月'!M21,'５月'!M21,'６月'!M21,'７月'!M21,'８月'!M21,'９月'!M21,'１０月'!M21,'１１月'!M21,'１２月'!M21)</f>
        <v>0</v>
      </c>
      <c r="N21" s="459">
        <f>SUM('１月'!N21,'２月'!N21,'３月'!N21,'４月'!N21,'５月'!N21,'６月'!N21,'７月'!N21,'８月'!N21,'９月'!N21,'１０月'!N21,'１１月'!N21,'１２月'!N21)</f>
        <v>0</v>
      </c>
      <c r="O21" s="459">
        <f>SUM('１月'!O21,'２月'!O21,'３月'!O21,'４月'!O21,'５月'!O21,'６月'!O21,'７月'!O21,'８月'!O21,'９月'!O21,'１０月'!O21,'１１月'!O21,'１２月'!O21)</f>
        <v>0</v>
      </c>
      <c r="P21" s="459">
        <f>SUM('１月'!P21,'２月'!P21,'３月'!P21,'４月'!P21,'５月'!P21,'６月'!P21,'７月'!P21,'８月'!P21,'９月'!P21,'１０月'!P21,'１１月'!P21,'１２月'!P21)</f>
        <v>0</v>
      </c>
      <c r="Q21" s="460">
        <f t="shared" si="6"/>
        <v>6549.6704499999987</v>
      </c>
      <c r="R21" s="447"/>
    </row>
    <row r="22" spans="1:19">
      <c r="A22" s="14"/>
      <c r="B22" s="514"/>
      <c r="C22" s="10" t="s">
        <v>13</v>
      </c>
      <c r="D22" s="437">
        <f>SUM('１月'!D22,'２月'!D22,'３月'!D22,'４月'!D22,'５月'!D22,'６月'!D22,'７月'!D22,'８月'!D22,'９月'!D22,'１０月'!D22,'１１月'!D22,'１２月'!D22)</f>
        <v>559787.31374328188</v>
      </c>
      <c r="E22" s="437">
        <f>SUM('１月'!E22,'２月'!E22,'３月'!E22,'４月'!E22,'５月'!E22,'６月'!E22,'７月'!E22,'８月'!E22,'９月'!E22,'１０月'!E22,'１１月'!E22,'１２月'!E22)</f>
        <v>440982.37300000002</v>
      </c>
      <c r="F22" s="438">
        <f t="shared" si="5"/>
        <v>1000769.6867432819</v>
      </c>
      <c r="G22" s="437">
        <f>SUM('１月'!G22,'２月'!G22,'３月'!G22,'４月'!G22,'５月'!G22,'６月'!G22,'７月'!G22,'８月'!G22,'９月'!G22,'１０月'!G22,'１１月'!G22,'１２月'!G22)</f>
        <v>1240147.111</v>
      </c>
      <c r="H22" s="437">
        <f>SUM('１月'!H22,'２月'!H22,'３月'!H22,'４月'!H22,'５月'!H22,'６月'!H22,'７月'!H22,'８月'!H22,'９月'!H22,'１０月'!H22,'１１月'!H22,'１２月'!H22)</f>
        <v>119987.194</v>
      </c>
      <c r="I22" s="437">
        <f>SUM('１月'!I22,'２月'!I22,'３月'!I22,'４月'!I22,'５月'!I22,'６月'!I22,'７月'!I22,'８月'!I22,'９月'!I22,'１０月'!I22,'１１月'!I22,'１２月'!I22)</f>
        <v>0</v>
      </c>
      <c r="J22" s="437">
        <f>SUM('１月:１２月'!J22)</f>
        <v>119987.194</v>
      </c>
      <c r="K22" s="437">
        <f>SUM('１月'!K22,'２月'!K22,'３月'!K22,'４月'!K22,'５月'!K22,'６月'!K22,'７月'!K22,'８月'!K22,'９月'!K22,'１０月'!K22,'１１月'!K22,'１２月'!K22)</f>
        <v>2167.797</v>
      </c>
      <c r="L22" s="437">
        <f>SUM('１月'!L22,'２月'!L22,'３月'!L22,'４月'!L22,'５月'!L22,'６月'!L22,'７月'!L22,'８月'!L22,'９月'!L22,'１０月'!L22,'１１月'!L22,'１２月'!L22)</f>
        <v>39.786000000000001</v>
      </c>
      <c r="M22" s="461">
        <f>SUM('１月'!M22,'２月'!M22,'３月'!M22,'４月'!M22,'５月'!M22,'６月'!M22,'７月'!M22,'８月'!M22,'９月'!M22,'１０月'!M22,'１１月'!M22,'１２月'!M22)</f>
        <v>0</v>
      </c>
      <c r="N22" s="461">
        <f>SUM('１月'!N22,'２月'!N22,'３月'!N22,'４月'!N22,'５月'!N22,'６月'!N22,'７月'!N22,'８月'!N22,'９月'!N22,'１０月'!N22,'１１月'!N22,'１２月'!N22)</f>
        <v>0</v>
      </c>
      <c r="O22" s="461">
        <f>SUM('１月'!O22,'２月'!O22,'３月'!O22,'４月'!O22,'５月'!O22,'６月'!O22,'７月'!O22,'８月'!O22,'９月'!O22,'１０月'!O22,'１１月'!O22,'１２月'!O22)</f>
        <v>0</v>
      </c>
      <c r="P22" s="461">
        <f>SUM('１月'!P22,'２月'!P22,'３月'!P22,'４月'!P22,'５月'!P22,'６月'!P22,'７月'!P22,'８月'!P22,'９月'!P22,'１０月'!P22,'１１月'!P22,'１２月'!P22)</f>
        <v>0</v>
      </c>
      <c r="Q22" s="462">
        <f t="shared" si="6"/>
        <v>2363111.5747432816</v>
      </c>
      <c r="R22" s="447"/>
    </row>
    <row r="23" spans="1:19" s="419" customFormat="1">
      <c r="A23" s="423"/>
      <c r="B23" s="516" t="s">
        <v>19</v>
      </c>
      <c r="C23" s="418" t="s">
        <v>11</v>
      </c>
      <c r="D23" s="435">
        <f>SUM(D13,D15,D17,D19,D21)</f>
        <v>3402.8154</v>
      </c>
      <c r="E23" s="435">
        <f t="shared" ref="E23:P23" si="7">SUM(E13,E15,E17,E19,E21)</f>
        <v>2776.9186</v>
      </c>
      <c r="F23" s="435">
        <f t="shared" si="7"/>
        <v>6179.7340000000004</v>
      </c>
      <c r="G23" s="435">
        <f t="shared" si="7"/>
        <v>4918.7542999999996</v>
      </c>
      <c r="H23" s="435">
        <f t="shared" si="7"/>
        <v>881.20090000000005</v>
      </c>
      <c r="I23" s="435">
        <f t="shared" si="7"/>
        <v>0</v>
      </c>
      <c r="J23" s="435">
        <f t="shared" si="7"/>
        <v>881.20090000000005</v>
      </c>
      <c r="K23" s="435">
        <f t="shared" si="7"/>
        <v>28.415900000000001</v>
      </c>
      <c r="L23" s="435">
        <f t="shared" si="7"/>
        <v>4.5253500000000004</v>
      </c>
      <c r="M23" s="463">
        <f t="shared" si="7"/>
        <v>0</v>
      </c>
      <c r="N23" s="463">
        <f t="shared" si="7"/>
        <v>0.16450000000000001</v>
      </c>
      <c r="O23" s="463">
        <f t="shared" si="7"/>
        <v>0</v>
      </c>
      <c r="P23" s="463">
        <f t="shared" si="7"/>
        <v>9.2700000000000005E-2</v>
      </c>
      <c r="Q23" s="460">
        <f>SUM(Q13,Q15,Q17,Q19,Q21)</f>
        <v>12012.887649999997</v>
      </c>
      <c r="R23" s="448"/>
      <c r="S23" s="449"/>
    </row>
    <row r="24" spans="1:19" s="419" customFormat="1">
      <c r="A24" s="420"/>
      <c r="B24" s="517"/>
      <c r="C24" s="421" t="s">
        <v>13</v>
      </c>
      <c r="D24" s="438">
        <f>SUM(D14,D16,D18,D20,D22)</f>
        <v>3222212.7313492727</v>
      </c>
      <c r="E24" s="438">
        <f t="shared" ref="E24:Q24" si="8">SUM(E14,E16,E18,E20,E22)</f>
        <v>2689743.3050000002</v>
      </c>
      <c r="F24" s="438">
        <f t="shared" si="8"/>
        <v>5911956.0363492724</v>
      </c>
      <c r="G24" s="438">
        <f t="shared" si="8"/>
        <v>2296608.5130000003</v>
      </c>
      <c r="H24" s="438">
        <f t="shared" si="8"/>
        <v>387002.98100000003</v>
      </c>
      <c r="I24" s="438">
        <f t="shared" si="8"/>
        <v>0</v>
      </c>
      <c r="J24" s="438">
        <f t="shared" si="8"/>
        <v>387002.98100000003</v>
      </c>
      <c r="K24" s="438">
        <f t="shared" si="8"/>
        <v>26718.098999999998</v>
      </c>
      <c r="L24" s="438">
        <f t="shared" si="8"/>
        <v>7089.7399999999989</v>
      </c>
      <c r="M24" s="464">
        <f t="shared" si="8"/>
        <v>0</v>
      </c>
      <c r="N24" s="464">
        <f t="shared" si="8"/>
        <v>178.59899999999999</v>
      </c>
      <c r="O24" s="464">
        <f t="shared" si="8"/>
        <v>0</v>
      </c>
      <c r="P24" s="464">
        <f t="shared" si="8"/>
        <v>87.664000000000001</v>
      </c>
      <c r="Q24" s="462">
        <f t="shared" si="8"/>
        <v>8629641.6323492732</v>
      </c>
      <c r="R24" s="448"/>
      <c r="S24" s="449"/>
    </row>
    <row r="25" spans="1:19">
      <c r="A25" s="6" t="s">
        <v>0</v>
      </c>
      <c r="B25" s="513" t="s">
        <v>30</v>
      </c>
      <c r="C25" s="7" t="s">
        <v>11</v>
      </c>
      <c r="D25" s="436">
        <f>SUM('１月'!D25,'２月'!D25,'３月'!D25,'４月'!D25,'５月'!D25,'６月'!D25,'７月'!D25,'８月'!D25,'９月'!D25,'１０月'!D25,'１１月'!D25,'１２月'!D25)</f>
        <v>167.32169999999999</v>
      </c>
      <c r="E25" s="436">
        <f>SUM('１月'!E25,'２月'!E25,'３月'!E25,'４月'!E25,'５月'!E25,'６月'!E25,'７月'!E25,'８月'!E25,'９月'!E25,'１０月'!E25,'１１月'!E25,'１２月'!E25)</f>
        <v>149.72999999999999</v>
      </c>
      <c r="F25" s="435">
        <f t="shared" ref="F25:F28" si="9">SUM(D25,E25)</f>
        <v>317.05169999999998</v>
      </c>
      <c r="G25" s="436">
        <f>SUM('１月'!G25,'２月'!G25,'３月'!G25,'４月'!G25,'５月'!G25,'６月'!G25,'７月'!G25,'８月'!G25,'９月'!G25,'１０月'!G25,'１１月'!G25,'１２月'!G25)</f>
        <v>2508.1823000000004</v>
      </c>
      <c r="H25" s="436">
        <f>SUM('１月'!H25,'２月'!H25,'３月'!H25,'４月'!H25,'５月'!H25,'６月'!H25,'７月'!H25,'８月'!H25,'９月'!H25,'１０月'!H25,'１１月'!H25,'１２月'!H25)</f>
        <v>2.1429</v>
      </c>
      <c r="I25" s="436">
        <f>SUM('１月:１２月'!I25)</f>
        <v>0</v>
      </c>
      <c r="J25" s="436">
        <f>SUM('１月:１２月'!J25)</f>
        <v>2.1429</v>
      </c>
      <c r="K25" s="436">
        <f>SUM('１月'!K25,'２月'!K25,'３月'!K25,'４月'!K25,'５月'!K25,'６月'!K25,'７月'!K25,'８月'!K25,'９月'!K25,'１０月'!K25,'１１月'!K25,'１２月'!K25)</f>
        <v>2.1999999999999999E-2</v>
      </c>
      <c r="L25" s="436">
        <f>SUM('１月'!L25,'２月'!L25,'３月'!L25,'４月'!L25,'５月'!L25,'６月'!L25,'７月'!L25,'８月'!L25,'９月'!L25,'１０月'!L25,'１１月'!L25,'１２月'!L25)</f>
        <v>1.0428500000000001</v>
      </c>
      <c r="M25" s="459">
        <f>SUM('１月'!M25,'２月'!M25,'３月'!M25,'４月'!M25,'５月'!M25,'６月'!M25,'７月'!M25,'８月'!M25,'９月'!M25,'１０月'!M25,'１１月'!M25,'１２月'!M25)</f>
        <v>0</v>
      </c>
      <c r="N25" s="459">
        <f>SUM('１月'!N25,'２月'!N25,'３月'!N25,'４月'!N25,'５月'!N25,'６月'!N25,'７月'!N25,'８月'!N25,'９月'!N25,'１０月'!N25,'１１月'!N25,'１２月'!N25)</f>
        <v>0</v>
      </c>
      <c r="O25" s="459">
        <f>SUM('１月'!O25,'２月'!O25,'３月'!O25,'４月'!O25,'５月'!O25,'６月'!O25,'７月'!O25,'８月'!O25,'９月'!O25,'１０月'!O25,'１１月'!O25,'１２月'!O25)</f>
        <v>0</v>
      </c>
      <c r="P25" s="459">
        <f>SUM('１月'!P25,'２月'!P25,'３月'!P25,'４月'!P25,'５月'!P25,'６月'!P25,'７月'!P25,'８月'!P25,'９月'!P25,'１０月'!P25,'１１月'!P25,'１２月'!P25)</f>
        <v>0</v>
      </c>
      <c r="Q25" s="460">
        <f t="shared" ref="Q25:Q28" si="10">SUM(F25,G25,J25,K25,L25,M25,N25,O25,P25)</f>
        <v>2828.44175</v>
      </c>
      <c r="R25" s="447"/>
    </row>
    <row r="26" spans="1:19">
      <c r="A26" s="9" t="s">
        <v>31</v>
      </c>
      <c r="B26" s="514"/>
      <c r="C26" s="10" t="s">
        <v>13</v>
      </c>
      <c r="D26" s="437">
        <f>SUM('１月'!D26,'２月'!D26,'３月'!D26,'４月'!D26,'５月'!D26,'６月'!D26,'７月'!D26,'８月'!D26,'９月'!D26,'１０月'!D26,'１１月'!D26,'１２月'!D26)</f>
        <v>152324.64681157348</v>
      </c>
      <c r="E26" s="437">
        <f>SUM('１月'!E26,'２月'!E26,'３月'!E26,'４月'!E26,'５月'!E26,'６月'!E26,'７月'!E26,'８月'!E26,'９月'!E26,'１０月'!E26,'１１月'!E26,'１２月'!E26)</f>
        <v>142386.45600000001</v>
      </c>
      <c r="F26" s="438">
        <f t="shared" si="9"/>
        <v>294711.10281157348</v>
      </c>
      <c r="G26" s="437">
        <f>SUM('１月'!G26,'２月'!G26,'３月'!G26,'４月'!G26,'５月'!G26,'６月'!G26,'７月'!G26,'８月'!G26,'９月'!G26,'１０月'!G26,'１１月'!G26,'１２月'!G26)</f>
        <v>2625299.8989999997</v>
      </c>
      <c r="H26" s="437">
        <f>SUM('１月'!H26,'２月'!H26,'３月'!H26,'４月'!H26,'５月'!H26,'６月'!H26,'７月'!H26,'８月'!H26,'９月'!H26,'１０月'!H26,'１１月'!H26,'１２月'!H26)</f>
        <v>1932.79</v>
      </c>
      <c r="I26" s="437">
        <f>SUM('１月:１２月'!I26)</f>
        <v>0</v>
      </c>
      <c r="J26" s="437">
        <f>SUM('１月:１２月'!J26)</f>
        <v>1932.79</v>
      </c>
      <c r="K26" s="437">
        <f>SUM('１月'!K26,'２月'!K26,'３月'!K26,'４月'!K26,'５月'!K26,'６月'!K26,'７月'!K26,'８月'!K26,'９月'!K26,'１０月'!K26,'１１月'!K26,'１２月'!K26)</f>
        <v>11.334</v>
      </c>
      <c r="L26" s="437">
        <f>SUM('１月'!L26,'２月'!L26,'３月'!L26,'４月'!L26,'５月'!L26,'６月'!L26,'７月'!L26,'８月'!L26,'９月'!L26,'１０月'!L26,'１１月'!L26,'１２月'!L26)</f>
        <v>1237.6880000000001</v>
      </c>
      <c r="M26" s="461">
        <f>SUM('１月'!M26,'２月'!M26,'３月'!M26,'４月'!M26,'５月'!M26,'６月'!M26,'７月'!M26,'８月'!M26,'９月'!M26,'１０月'!M26,'１１月'!M26,'１２月'!M26)</f>
        <v>0</v>
      </c>
      <c r="N26" s="461">
        <f>SUM('１月'!N26,'２月'!N26,'３月'!N26,'４月'!N26,'５月'!N26,'６月'!N26,'７月'!N26,'８月'!N26,'９月'!N26,'１０月'!N26,'１１月'!N26,'１２月'!N26)</f>
        <v>0</v>
      </c>
      <c r="O26" s="461">
        <f>SUM('１月'!O26,'２月'!O26,'３月'!O26,'４月'!O26,'５月'!O26,'６月'!O26,'７月'!O26,'８月'!O26,'９月'!O26,'１０月'!O26,'１１月'!O26,'１２月'!O26)</f>
        <v>0</v>
      </c>
      <c r="P26" s="461">
        <f>SUM('１月'!P26,'２月'!P26,'３月'!P26,'４月'!P26,'５月'!P26,'６月'!P26,'７月'!P26,'８月'!P26,'９月'!P26,'１０月'!P26,'１１月'!P26,'１２月'!P26)</f>
        <v>0</v>
      </c>
      <c r="Q26" s="462">
        <f t="shared" si="10"/>
        <v>2923192.8138115732</v>
      </c>
      <c r="R26" s="447"/>
    </row>
    <row r="27" spans="1:19">
      <c r="A27" s="9" t="s">
        <v>32</v>
      </c>
      <c r="B27" s="12" t="s">
        <v>15</v>
      </c>
      <c r="C27" s="7" t="s">
        <v>11</v>
      </c>
      <c r="D27" s="436">
        <f>SUM('１月'!D27,'２月'!D27,'３月'!D27,'４月'!D27,'５月'!D27,'６月'!D27,'７月'!D27,'８月'!D27,'９月'!D27,'１０月'!D27,'１１月'!D27,'１２月'!D27)</f>
        <v>132.93200000000002</v>
      </c>
      <c r="E27" s="436">
        <f>SUM('１月'!E27,'２月'!E27,'３月'!E27,'４月'!E27,'５月'!E27,'６月'!E27,'７月'!E27,'８月'!E27,'９月'!E27,'１０月'!E27,'１１月'!E27,'１２月'!E27)</f>
        <v>107.047</v>
      </c>
      <c r="F27" s="435">
        <f t="shared" si="9"/>
        <v>239.97900000000001</v>
      </c>
      <c r="G27" s="436">
        <f>SUM('１月'!G27,'２月'!G27,'３月'!G27,'４月'!G27,'５月'!G27,'６月'!G27,'７月'!G27,'８月'!G27,'９月'!G27,'１０月'!G27,'１１月'!G27,'１２月'!G27)</f>
        <v>198.73470000000003</v>
      </c>
      <c r="H27" s="436">
        <f>SUM('１月'!H27,'２月'!H27,'３月'!H27,'４月'!H27,'５月'!H27,'６月'!H27,'７月'!H27,'８月'!H27,'９月'!H27,'１０月'!H27,'１１月'!H27,'１２月'!H27)</f>
        <v>1.647</v>
      </c>
      <c r="I27" s="436">
        <f>SUM('１月:１２月'!I27)</f>
        <v>0</v>
      </c>
      <c r="J27" s="436">
        <f>SUM('１月:１２月'!J27)</f>
        <v>1.647</v>
      </c>
      <c r="K27" s="436">
        <f>SUM('１月'!K27,'２月'!K27,'３月'!K27,'４月'!K27,'５月'!K27,'６月'!K27,'７月'!K27,'８月'!K27,'９月'!K27,'１０月'!K27,'１１月'!K27,'１２月'!K27)</f>
        <v>0.218</v>
      </c>
      <c r="L27" s="436">
        <f>SUM('１月'!L27,'２月'!L27,'３月'!L27,'４月'!L27,'５月'!L27,'６月'!L27,'７月'!L27,'８月'!L27,'９月'!L27,'１０月'!L27,'１１月'!L27,'１２月'!L27)</f>
        <v>5.4100000000000002E-2</v>
      </c>
      <c r="M27" s="459">
        <f>SUM('１月'!M27,'２月'!M27,'３月'!M27,'４月'!M27,'５月'!M27,'６月'!M27,'７月'!M27,'８月'!M27,'９月'!M27,'１０月'!M27,'１１月'!M27,'１２月'!M27)</f>
        <v>0</v>
      </c>
      <c r="N27" s="459">
        <f>SUM('１月'!N27,'２月'!N27,'３月'!N27,'４月'!N27,'５月'!N27,'６月'!N27,'７月'!N27,'８月'!N27,'９月'!N27,'１０月'!N27,'１１月'!N27,'１２月'!N27)</f>
        <v>0</v>
      </c>
      <c r="O27" s="459">
        <f>SUM('１月'!O27,'２月'!O27,'３月'!O27,'４月'!O27,'５月'!O27,'６月'!O27,'７月'!O27,'８月'!O27,'９月'!O27,'１０月'!O27,'１１月'!O27,'１２月'!O27)</f>
        <v>0</v>
      </c>
      <c r="P27" s="459">
        <f>SUM('１月'!P27,'２月'!P27,'３月'!P27,'４月'!P27,'５月'!P27,'６月'!P27,'７月'!P27,'８月'!P27,'９月'!P27,'１０月'!P27,'１１月'!P27,'１２月'!P27)</f>
        <v>0</v>
      </c>
      <c r="Q27" s="460">
        <f t="shared" si="10"/>
        <v>440.63280000000003</v>
      </c>
      <c r="R27" s="447"/>
    </row>
    <row r="28" spans="1:19">
      <c r="A28" s="9" t="s">
        <v>33</v>
      </c>
      <c r="B28" s="10" t="s">
        <v>34</v>
      </c>
      <c r="C28" s="10" t="s">
        <v>13</v>
      </c>
      <c r="D28" s="437">
        <f>SUM('１月'!D28,'２月'!D28,'３月'!D28,'４月'!D28,'５月'!D28,'６月'!D28,'７月'!D28,'８月'!D28,'９月'!D28,'１０月'!D28,'１１月'!D28,'１２月'!D28)</f>
        <v>58049.913553211969</v>
      </c>
      <c r="E28" s="437">
        <f>SUM('１月'!E28,'２月'!E28,'３月'!E28,'４月'!E28,'５月'!E28,'６月'!E28,'７月'!E28,'８月'!E28,'９月'!E28,'１０月'!E28,'１１月'!E28,'１２月'!E28)</f>
        <v>52225.973999999995</v>
      </c>
      <c r="F28" s="438">
        <f t="shared" si="9"/>
        <v>110275.88755321197</v>
      </c>
      <c r="G28" s="437">
        <f>SUM('１月'!G28,'２月'!G28,'３月'!G28,'４月'!G28,'５月'!G28,'６月'!G28,'７月'!G28,'８月'!G28,'９月'!G28,'１０月'!G28,'１１月'!G28,'１２月'!G28)</f>
        <v>109167.24699999999</v>
      </c>
      <c r="H28" s="437">
        <f>SUM('１月'!H28,'２月'!H28,'３月'!H28,'４月'!H28,'５月'!H28,'６月'!H28,'７月'!H28,'８月'!H28,'９月'!H28,'１０月'!H28,'１１月'!H28,'１２月'!H28)</f>
        <v>441.67200000000003</v>
      </c>
      <c r="I28" s="437">
        <f>SUM('１月:１２月'!I28)</f>
        <v>0</v>
      </c>
      <c r="J28" s="437">
        <f>SUM('１月:１２月'!J28)</f>
        <v>441.67200000000003</v>
      </c>
      <c r="K28" s="437">
        <f>SUM('１月'!K28,'２月'!K28,'３月'!K28,'４月'!K28,'５月'!K28,'６月'!K28,'７月'!K28,'８月'!K28,'９月'!K28,'１０月'!K28,'１１月'!K28,'１２月'!K28)</f>
        <v>207.47</v>
      </c>
      <c r="L28" s="437">
        <f>SUM('１月'!L28,'２月'!L28,'３月'!L28,'４月'!L28,'５月'!L28,'６月'!L28,'７月'!L28,'８月'!L28,'９月'!L28,'１０月'!L28,'１１月'!L28,'１２月'!L28)</f>
        <v>71.664000000000001</v>
      </c>
      <c r="M28" s="461">
        <f>SUM('１月'!M28,'２月'!M28,'３月'!M28,'４月'!M28,'５月'!M28,'６月'!M28,'７月'!M28,'８月'!M28,'９月'!M28,'１０月'!M28,'１１月'!M28,'１２月'!M28)</f>
        <v>0</v>
      </c>
      <c r="N28" s="461">
        <f>SUM('１月'!N28,'２月'!N28,'３月'!N28,'４月'!N28,'５月'!N28,'６月'!N28,'７月'!N28,'８月'!N28,'９月'!N28,'１０月'!N28,'１１月'!N28,'１２月'!N28)</f>
        <v>0</v>
      </c>
      <c r="O28" s="461">
        <f>SUM('１月'!O28,'２月'!O28,'３月'!O28,'４月'!O28,'５月'!O28,'６月'!O28,'７月'!O28,'８月'!O28,'９月'!O28,'１０月'!O28,'１１月'!O28,'１２月'!O28)</f>
        <v>0</v>
      </c>
      <c r="P28" s="461">
        <f>SUM('１月'!P28,'２月'!P28,'３月'!P28,'４月'!P28,'５月'!P28,'６月'!P28,'７月'!P28,'８月'!P28,'９月'!P28,'１０月'!P28,'１１月'!P28,'１２月'!P28)</f>
        <v>0</v>
      </c>
      <c r="Q28" s="462">
        <f t="shared" si="10"/>
        <v>220163.94055321196</v>
      </c>
      <c r="R28" s="447"/>
    </row>
    <row r="29" spans="1:19" s="419" customFormat="1">
      <c r="A29" s="417" t="s">
        <v>18</v>
      </c>
      <c r="B29" s="516" t="s">
        <v>19</v>
      </c>
      <c r="C29" s="418" t="s">
        <v>11</v>
      </c>
      <c r="D29" s="435">
        <f>SUM(D25,D27)</f>
        <v>300.25369999999998</v>
      </c>
      <c r="E29" s="435">
        <f t="shared" ref="E29:Q29" si="11">SUM(E25,E27)</f>
        <v>256.77699999999999</v>
      </c>
      <c r="F29" s="435">
        <f t="shared" si="11"/>
        <v>557.03070000000002</v>
      </c>
      <c r="G29" s="435">
        <f t="shared" si="11"/>
        <v>2706.9170000000004</v>
      </c>
      <c r="H29" s="435">
        <f t="shared" si="11"/>
        <v>3.7899000000000003</v>
      </c>
      <c r="I29" s="435">
        <f t="shared" si="11"/>
        <v>0</v>
      </c>
      <c r="J29" s="435">
        <f t="shared" si="11"/>
        <v>3.7899000000000003</v>
      </c>
      <c r="K29" s="435">
        <f t="shared" si="11"/>
        <v>0.24</v>
      </c>
      <c r="L29" s="435">
        <f t="shared" si="11"/>
        <v>1.0969500000000001</v>
      </c>
      <c r="M29" s="463">
        <f t="shared" si="11"/>
        <v>0</v>
      </c>
      <c r="N29" s="463">
        <f t="shared" si="11"/>
        <v>0</v>
      </c>
      <c r="O29" s="463">
        <f t="shared" si="11"/>
        <v>0</v>
      </c>
      <c r="P29" s="463">
        <f t="shared" si="11"/>
        <v>0</v>
      </c>
      <c r="Q29" s="460">
        <f t="shared" si="11"/>
        <v>3269.0745499999998</v>
      </c>
      <c r="R29" s="448"/>
      <c r="S29" s="449"/>
    </row>
    <row r="30" spans="1:19" s="419" customFormat="1">
      <c r="A30" s="420"/>
      <c r="B30" s="517"/>
      <c r="C30" s="421" t="s">
        <v>13</v>
      </c>
      <c r="D30" s="438">
        <f>SUM(D26,D28)</f>
        <v>210374.56036478543</v>
      </c>
      <c r="E30" s="438">
        <f t="shared" ref="E30:Q30" si="12">SUM(E26,E28)</f>
        <v>194612.43</v>
      </c>
      <c r="F30" s="438">
        <f t="shared" si="12"/>
        <v>404986.99036478542</v>
      </c>
      <c r="G30" s="438">
        <f t="shared" si="12"/>
        <v>2734467.1459999997</v>
      </c>
      <c r="H30" s="438">
        <f t="shared" si="12"/>
        <v>2374.462</v>
      </c>
      <c r="I30" s="438">
        <f t="shared" si="12"/>
        <v>0</v>
      </c>
      <c r="J30" s="438">
        <f t="shared" si="12"/>
        <v>2374.462</v>
      </c>
      <c r="K30" s="438">
        <f t="shared" si="12"/>
        <v>218.804</v>
      </c>
      <c r="L30" s="438">
        <f t="shared" si="12"/>
        <v>1309.3520000000001</v>
      </c>
      <c r="M30" s="464">
        <f t="shared" si="12"/>
        <v>0</v>
      </c>
      <c r="N30" s="464">
        <f t="shared" si="12"/>
        <v>0</v>
      </c>
      <c r="O30" s="464">
        <f t="shared" si="12"/>
        <v>0</v>
      </c>
      <c r="P30" s="464">
        <f t="shared" si="12"/>
        <v>0</v>
      </c>
      <c r="Q30" s="462">
        <f t="shared" si="12"/>
        <v>3143356.7543647853</v>
      </c>
      <c r="R30" s="448"/>
      <c r="S30" s="449"/>
    </row>
    <row r="31" spans="1:19">
      <c r="A31" s="6" t="s">
        <v>0</v>
      </c>
      <c r="B31" s="513" t="s">
        <v>35</v>
      </c>
      <c r="C31" s="7" t="s">
        <v>11</v>
      </c>
      <c r="D31" s="436">
        <f>SUM('１月'!D31,'２月'!D31,'３月'!D31,'４月'!D31,'５月'!D31,'６月'!D31,'７月'!D31,'８月'!D31,'９月'!D31,'１０月'!D31,'１１月'!D31,'１２月'!D31)</f>
        <v>3.9546000000000001</v>
      </c>
      <c r="E31" s="436">
        <f>SUM('１月'!E31,'２月'!E31,'３月'!E31,'４月'!E31,'５月'!E31,'６月'!E31,'７月'!E31,'８月'!E31,'９月'!E31,'１０月'!E31,'１１月'!E31,'１２月'!E31)</f>
        <v>5.0826000000000002</v>
      </c>
      <c r="F31" s="435">
        <f t="shared" ref="F31:F36" si="13">SUM(D31,E31)</f>
        <v>9.0372000000000003</v>
      </c>
      <c r="G31" s="436">
        <f>SUM('１月'!G31,'２月'!G31,'３月'!G31,'４月'!G31,'５月'!G31,'６月'!G31,'７月'!G31,'８月'!G31,'９月'!G31,'１０月'!G31,'１１月'!G31,'１２月'!G31)</f>
        <v>66.071100000000001</v>
      </c>
      <c r="H31" s="436">
        <f>SUM('１月'!H31,'２月'!H31,'３月'!H31,'４月'!H31,'５月'!H31,'６月'!H31,'７月'!H31,'８月'!H31,'９月'!H31,'１０月'!H31,'１１月'!H31,'１２月'!H31)</f>
        <v>2006.1935000000001</v>
      </c>
      <c r="I31" s="436">
        <f>SUM('１月'!I31,'２月'!I31,'３月'!I31,'４月'!I31,'５月'!I31,'６月'!I31,'７月'!I31,'８月'!I31,'９月'!I31,'１０月'!I31,'１１月'!I31,'１２月'!I31)</f>
        <v>0</v>
      </c>
      <c r="J31" s="436">
        <f>SUM('１月:１２月'!J31)</f>
        <v>2006.1935000000001</v>
      </c>
      <c r="K31" s="436">
        <f>SUM('１月'!K31,'２月'!K31,'３月'!K31,'４月'!K31,'５月'!K31,'６月'!K31,'７月'!K31,'８月'!K31,'９月'!K31,'１０月'!K31,'１１月'!K31,'１２月'!K31)</f>
        <v>172.60950000000003</v>
      </c>
      <c r="L31" s="436">
        <f>SUM('１月'!L31,'２月'!L31,'３月'!L31,'４月'!L31,'５月'!L31,'６月'!L31,'７月'!L31,'８月'!L31,'９月'!L31,'１０月'!L31,'１１月'!L31,'１２月'!L31)</f>
        <v>93.146600000000021</v>
      </c>
      <c r="M31" s="459">
        <f>SUM('１月'!M31,'２月'!M31,'３月'!M31,'４月'!M31,'５月'!M31,'６月'!M31,'７月'!M31,'８月'!M31,'９月'!M31,'１０月'!M31,'１１月'!M31,'１２月'!M31)</f>
        <v>4.6500000000000007E-2</v>
      </c>
      <c r="N31" s="459">
        <f>SUM('１月'!N31,'２月'!N31,'３月'!N31,'４月'!N31,'５月'!N31,'６月'!N31,'７月'!N31,'８月'!N31,'９月'!N31,'１０月'!N31,'１１月'!N31,'１２月'!N31)</f>
        <v>28.096999999999998</v>
      </c>
      <c r="O31" s="459">
        <f>SUM('１月'!O31,'２月'!O31,'３月'!O31,'４月'!O31,'５月'!O31,'６月'!O31,'７月'!O31,'８月'!O31,'９月'!O31,'１０月'!O31,'１１月'!O31,'１２月'!O31)</f>
        <v>1.4751999999999998</v>
      </c>
      <c r="P31" s="459">
        <f>SUM('１月'!P31,'２月'!P31,'３月'!P31,'４月'!P31,'５月'!P31,'６月'!P31,'７月'!P31,'８月'!P31,'９月'!P31,'１０月'!P31,'１１月'!P31,'１２月'!P31)</f>
        <v>29.454399999999996</v>
      </c>
      <c r="Q31" s="460">
        <f t="shared" ref="Q31:Q36" si="14">SUM(F31,G31,J31,K31,L31,M31,N31,O31,P31)</f>
        <v>2406.1310000000003</v>
      </c>
      <c r="R31" s="447"/>
    </row>
    <row r="32" spans="1:19">
      <c r="A32" s="9" t="s">
        <v>36</v>
      </c>
      <c r="B32" s="514"/>
      <c r="C32" s="10" t="s">
        <v>13</v>
      </c>
      <c r="D32" s="437">
        <f>SUM('１月'!D32,'２月'!D32,'３月'!D32,'４月'!D32,'５月'!D32,'６月'!D32,'７月'!D32,'８月'!D32,'９月'!D32,'１０月'!D32,'１１月'!D32,'１２月'!D32)</f>
        <v>1218.8080746164628</v>
      </c>
      <c r="E32" s="437">
        <f>SUM('１月'!E32,'２月'!E32,'３月'!E32,'４月'!E32,'５月'!E32,'６月'!E32,'７月'!E32,'８月'!E32,'９月'!E32,'１０月'!E32,'１１月'!E32,'１２月'!E32)</f>
        <v>1641.1250000000002</v>
      </c>
      <c r="F32" s="438">
        <f t="shared" si="13"/>
        <v>2859.9330746164633</v>
      </c>
      <c r="G32" s="437">
        <f>SUM('１月'!G32,'２月'!G32,'３月'!G32,'４月'!G32,'５月'!G32,'６月'!G32,'７月'!G32,'８月'!G32,'９月'!G32,'１０月'!G32,'１１月'!G32,'１２月'!G32)</f>
        <v>20667.115999999998</v>
      </c>
      <c r="H32" s="437">
        <f>SUM('１月'!H32,'２月'!H32,'３月'!H32,'４月'!H32,'５月'!H32,'６月'!H32,'７月'!H32,'８月'!H32,'９月'!H32,'１０月'!H32,'１１月'!H32,'１２月'!H32)</f>
        <v>761643.61</v>
      </c>
      <c r="I32" s="437">
        <f>SUM('１月'!I32,'２月'!I32,'３月'!I32,'４月'!I32,'５月'!I32,'６月'!I32,'７月'!I32,'８月'!I32,'９月'!I32,'１０月'!I32,'１１月'!I32,'１２月'!I32)</f>
        <v>0</v>
      </c>
      <c r="J32" s="437">
        <f>SUM('１月:１２月'!J32)</f>
        <v>761643.61</v>
      </c>
      <c r="K32" s="437">
        <f>SUM('１月'!K32,'２月'!K32,'３月'!K32,'４月'!K32,'５月'!K32,'６月'!K32,'７月'!K32,'８月'!K32,'９月'!K32,'１０月'!K32,'１１月'!K32,'１２月'!K32)</f>
        <v>42160.574000000015</v>
      </c>
      <c r="L32" s="437">
        <f>SUM('１月'!L32,'２月'!L32,'３月'!L32,'４月'!L32,'５月'!L32,'６月'!L32,'７月'!L32,'８月'!L32,'９月'!L32,'１０月'!L32,'１１月'!L32,'１２月'!L32)</f>
        <v>52412.254000000001</v>
      </c>
      <c r="M32" s="461">
        <f>SUM('１月'!M32,'２月'!M32,'３月'!M32,'４月'!M32,'５月'!M32,'６月'!M32,'７月'!M32,'８月'!M32,'９月'!M32,'１０月'!M32,'１１月'!M32,'１２月'!M32)</f>
        <v>8.5459999999999994</v>
      </c>
      <c r="N32" s="461">
        <f>SUM('１月'!N32,'２月'!N32,'３月'!N32,'４月'!N32,'５月'!N32,'６月'!N32,'７月'!N32,'８月'!N32,'９月'!N32,'１０月'!N32,'１１月'!N32,'１２月'!N32)</f>
        <v>6483.4059999999999</v>
      </c>
      <c r="O32" s="461">
        <f>SUM('１月'!O32,'２月'!O32,'３月'!O32,'４月'!O32,'５月'!O32,'６月'!O32,'７月'!O32,'８月'!O32,'９月'!O32,'１０月'!O32,'１１月'!O32,'１２月'!O32)</f>
        <v>416.76400000000001</v>
      </c>
      <c r="P32" s="461">
        <f>SUM('１月'!P32,'２月'!P32,'３月'!P32,'４月'!P32,'５月'!P32,'６月'!P32,'７月'!P32,'８月'!P32,'９月'!P32,'１０月'!P32,'１１月'!P32,'１２月'!P32)</f>
        <v>7600.2830000000004</v>
      </c>
      <c r="Q32" s="462">
        <f t="shared" si="14"/>
        <v>894252.48607461643</v>
      </c>
      <c r="R32" s="447"/>
    </row>
    <row r="33" spans="1:19">
      <c r="A33" s="9" t="s">
        <v>0</v>
      </c>
      <c r="B33" s="513" t="s">
        <v>37</v>
      </c>
      <c r="C33" s="7" t="s">
        <v>11</v>
      </c>
      <c r="D33" s="436">
        <f>SUM('１月'!D33,'２月'!D33,'３月'!D33,'４月'!D33,'５月'!D33,'６月'!D33,'７月'!D33,'８月'!D33,'９月'!D33,'１０月'!D33,'１１月'!D33,'１２月'!D33)</f>
        <v>1.0472999999999999</v>
      </c>
      <c r="E33" s="436">
        <f>SUM('１月'!E33,'２月'!E33,'３月'!E33,'４月'!E33,'５月'!E33,'６月'!E33,'７月'!E33,'８月'!E33,'９月'!E33,'１０月'!E33,'１１月'!E33,'１２月'!E33)</f>
        <v>3.5299999999999998E-2</v>
      </c>
      <c r="F33" s="435">
        <f t="shared" si="13"/>
        <v>1.0825999999999998</v>
      </c>
      <c r="G33" s="436">
        <f>SUM('１月'!G33,'２月'!G33,'３月'!G33,'４月'!G33,'５月'!G33,'６月'!G33,'７月'!G33,'８月'!G33,'９月'!G33,'１０月'!G33,'１１月'!G33,'１２月'!G33)</f>
        <v>3.0148000000000001</v>
      </c>
      <c r="H33" s="436">
        <f>SUM('１月'!H33,'２月'!H33,'３月'!H33,'４月'!H33,'５月'!H33,'６月'!H33,'７月'!H33,'８月'!H33,'９月'!H33,'１０月'!H33,'１１月'!H33,'１２月'!H33)</f>
        <v>340.85020000000003</v>
      </c>
      <c r="I33" s="436">
        <f>SUM('１月'!I33,'２月'!I33,'３月'!I33,'４月'!I33,'５月'!I33,'６月'!I33,'７月'!I33,'８月'!I33,'９月'!I33,'１０月'!I33,'１１月'!I33,'１２月'!I33)</f>
        <v>0</v>
      </c>
      <c r="J33" s="436">
        <f>SUM('１月:１２月'!J33)</f>
        <v>340.85020000000003</v>
      </c>
      <c r="K33" s="436">
        <f>SUM('１月'!K33,'２月'!K33,'３月'!K33,'４月'!K33,'５月'!K33,'６月'!K33,'７月'!K33,'８月'!K33,'９月'!K33,'１０月'!K33,'１１月'!K33,'１２月'!K33)</f>
        <v>292.55919999999998</v>
      </c>
      <c r="L33" s="436">
        <f>SUM('１月'!L33,'２月'!L33,'３月'!L33,'４月'!L33,'５月'!L33,'６月'!L33,'７月'!L33,'８月'!L33,'９月'!L33,'１０月'!L33,'１１月'!L33,'１２月'!L33)</f>
        <v>5.6256000000000004</v>
      </c>
      <c r="M33" s="459">
        <f>SUM('１月'!M33,'２月'!M33,'３月'!M33,'４月'!M33,'５月'!M33,'６月'!M33,'７月'!M33,'８月'!M33,'９月'!M33,'１０月'!M33,'１１月'!M33,'１２月'!M33)</f>
        <v>8.0000000000000004E-4</v>
      </c>
      <c r="N33" s="459">
        <f>SUM('１月'!N33,'２月'!N33,'３月'!N33,'４月'!N33,'５月'!N33,'６月'!N33,'７月'!N33,'８月'!N33,'９月'!N33,'１０月'!N33,'１１月'!N33,'１２月'!N33)</f>
        <v>8.3000000000000001E-3</v>
      </c>
      <c r="O33" s="459">
        <f>SUM('１月'!O33,'２月'!O33,'３月'!O33,'４月'!O33,'５月'!O33,'６月'!O33,'７月'!O33,'８月'!O33,'９月'!O33,'１０月'!O33,'１１月'!O33,'１２月'!O33)</f>
        <v>0</v>
      </c>
      <c r="P33" s="459">
        <f>SUM('１月'!P33,'２月'!P33,'３月'!P33,'４月'!P33,'５月'!P33,'６月'!P33,'７月'!P33,'８月'!P33,'９月'!P33,'１０月'!P33,'１１月'!P33,'１２月'!P33)</f>
        <v>2.5000000000000001E-3</v>
      </c>
      <c r="Q33" s="460">
        <f t="shared" si="14"/>
        <v>643.14400000000001</v>
      </c>
      <c r="R33" s="447"/>
    </row>
    <row r="34" spans="1:19">
      <c r="A34" s="9" t="s">
        <v>38</v>
      </c>
      <c r="B34" s="514"/>
      <c r="C34" s="10" t="s">
        <v>13</v>
      </c>
      <c r="D34" s="437">
        <f>SUM('１月'!D34,'２月'!D34,'３月'!D34,'４月'!D34,'５月'!D34,'６月'!D34,'７月'!D34,'８月'!D34,'９月'!D34,'１０月'!D34,'１１月'!D34,'１２月'!D34)</f>
        <v>201.93083961715507</v>
      </c>
      <c r="E34" s="437">
        <f>SUM('１月'!E34,'２月'!E34,'３月'!E34,'４月'!E34,'５月'!E34,'６月'!E34,'７月'!E34,'８月'!E34,'９月'!E34,'１０月'!E34,'１１月'!E34,'１２月'!E34)</f>
        <v>13.339</v>
      </c>
      <c r="F34" s="438">
        <f t="shared" si="13"/>
        <v>215.26983961715507</v>
      </c>
      <c r="G34" s="437">
        <f>SUM('１月'!G34,'２月'!G34,'３月'!G34,'４月'!G34,'５月'!G34,'６月'!G34,'７月'!G34,'８月'!G34,'９月'!G34,'１０月'!G34,'１１月'!G34,'１２月'!G34)</f>
        <v>1165.749</v>
      </c>
      <c r="H34" s="437">
        <f>SUM('１月'!H34,'２月'!H34,'３月'!H34,'４月'!H34,'５月'!H34,'６月'!H34,'７月'!H34,'８月'!H34,'９月'!H34,'１０月'!H34,'１１月'!H34,'１２月'!H34)</f>
        <v>30591.883000000005</v>
      </c>
      <c r="I34" s="437">
        <f>SUM('１月'!I34,'２月'!I34,'３月'!I34,'４月'!I34,'５月'!I34,'６月'!I34,'７月'!I34,'８月'!I34,'９月'!I34,'１０月'!I34,'１１月'!I34,'１２月'!I34)</f>
        <v>0</v>
      </c>
      <c r="J34" s="437">
        <f>SUM('１月:１２月'!J34)</f>
        <v>30591.883000000005</v>
      </c>
      <c r="K34" s="437">
        <f>SUM('１月'!K34,'２月'!K34,'３月'!K34,'４月'!K34,'５月'!K34,'６月'!K34,'７月'!K34,'８月'!K34,'９月'!K34,'１０月'!K34,'１１月'!K34,'１２月'!K34)</f>
        <v>19456.134000000005</v>
      </c>
      <c r="L34" s="437">
        <f>SUM('１月'!L34,'２月'!L34,'３月'!L34,'４月'!L34,'５月'!L34,'６月'!L34,'７月'!L34,'８月'!L34,'９月'!L34,'１０月'!L34,'１１月'!L34,'１２月'!L34)</f>
        <v>1491.819</v>
      </c>
      <c r="M34" s="461">
        <f>SUM('１月'!M34,'２月'!M34,'３月'!M34,'４月'!M34,'５月'!M34,'６月'!M34,'７月'!M34,'８月'!M34,'９月'!M34,'１０月'!M34,'１１月'!M34,'１２月'!M34)</f>
        <v>9.5000000000000001E-2</v>
      </c>
      <c r="N34" s="461">
        <f>SUM('１月'!N34,'２月'!N34,'３月'!N34,'４月'!N34,'５月'!N34,'６月'!N34,'７月'!N34,'８月'!N34,'９月'!N34,'１０月'!N34,'１１月'!N34,'１２月'!N34)</f>
        <v>0.98199999999999998</v>
      </c>
      <c r="O34" s="461">
        <f>SUM('１月'!O34,'２月'!O34,'３月'!O34,'４月'!O34,'５月'!O34,'６月'!O34,'７月'!O34,'８月'!O34,'９月'!O34,'１０月'!O34,'１１月'!O34,'１２月'!O34)</f>
        <v>0</v>
      </c>
      <c r="P34" s="461">
        <f>SUM('１月'!P34,'２月'!P34,'３月'!P34,'４月'!P34,'５月'!P34,'６月'!P34,'７月'!P34,'８月'!P34,'９月'!P34,'１０月'!P34,'１１月'!P34,'１２月'!P34)</f>
        <v>0.67500000000000004</v>
      </c>
      <c r="Q34" s="462">
        <f t="shared" si="14"/>
        <v>52922.606839617176</v>
      </c>
      <c r="R34" s="447"/>
    </row>
    <row r="35" spans="1:19">
      <c r="A35" s="9"/>
      <c r="B35" s="12" t="s">
        <v>15</v>
      </c>
      <c r="C35" s="7" t="s">
        <v>11</v>
      </c>
      <c r="D35" s="436">
        <f>SUM('１月'!D35,'２月'!D35,'３月'!D35,'４月'!D35,'５月'!D35,'６月'!D35,'７月'!D35,'８月'!D35,'９月'!D35,'１０月'!D35,'１１月'!D35,'１２月'!D35)</f>
        <v>0</v>
      </c>
      <c r="E35" s="436">
        <f>SUM('１月'!E35,'２月'!E35,'３月'!E35,'４月'!E35,'５月'!E35,'６月'!E35,'７月'!E35,'８月'!E35,'９月'!E35,'１０月'!E35,'１１月'!E35,'１２月'!E35)</f>
        <v>6.0000000000000001E-3</v>
      </c>
      <c r="F35" s="435">
        <f t="shared" si="13"/>
        <v>6.0000000000000001E-3</v>
      </c>
      <c r="G35" s="436">
        <f>SUM('１月'!G35,'２月'!G35,'３月'!G35,'４月'!G35,'５月'!G35,'６月'!G35,'７月'!G35,'８月'!G35,'９月'!G35,'１０月'!G35,'１１月'!G35,'１２月'!G35)</f>
        <v>0</v>
      </c>
      <c r="H35" s="436">
        <f>SUM('１月'!H35,'２月'!H35,'３月'!H35,'４月'!H35,'５月'!H35,'６月'!H35,'７月'!H35,'８月'!H35,'９月'!H35,'１０月'!H35,'１１月'!H35,'１２月'!H35)</f>
        <v>3489.8118999999997</v>
      </c>
      <c r="I35" s="436">
        <f>SUM('１月'!I35,'２月'!I35,'３月'!I35,'４月'!I35,'５月'!I35,'６月'!I35,'７月'!I35,'８月'!I35,'９月'!I35,'１０月'!I35,'１１月'!I35,'１２月'!I35)</f>
        <v>0</v>
      </c>
      <c r="J35" s="436">
        <f>SUM('１月:１２月'!J35)</f>
        <v>3489.8118999999997</v>
      </c>
      <c r="K35" s="436">
        <f>SUM('１月'!K35,'２月'!K35,'３月'!K35,'４月'!K35,'５月'!K35,'６月'!K35,'７月'!K35,'８月'!K35,'９月'!K35,'１０月'!K35,'１１月'!K35,'１２月'!K35)</f>
        <v>238.17300000000003</v>
      </c>
      <c r="L35" s="436">
        <f>SUM('１月'!L35,'２月'!L35,'３月'!L35,'４月'!L35,'５月'!L35,'６月'!L35,'７月'!L35,'８月'!L35,'９月'!L35,'１０月'!L35,'１１月'!L35,'１２月'!L35)</f>
        <v>0</v>
      </c>
      <c r="M35" s="459">
        <f>SUM('１月'!M35,'２月'!M35,'３月'!M35,'４月'!M35,'５月'!M35,'６月'!M35,'７月'!M35,'８月'!M35,'９月'!M35,'１０月'!M35,'１１月'!M35,'１２月'!M35)</f>
        <v>0</v>
      </c>
      <c r="N35" s="459">
        <f>SUM('１月'!N35,'２月'!N35,'３月'!N35,'４月'!N35,'５月'!N35,'６月'!N35,'７月'!N35,'８月'!N35,'９月'!N35,'１０月'!N35,'１１月'!N35,'１２月'!N35)</f>
        <v>1.1093999999999999</v>
      </c>
      <c r="O35" s="459">
        <f>SUM('１月'!O35,'２月'!O35,'３月'!O35,'４月'!O35,'５月'!O35,'６月'!O35,'７月'!O35,'８月'!O35,'９月'!O35,'１０月'!O35,'１１月'!O35,'１２月'!O35)</f>
        <v>0</v>
      </c>
      <c r="P35" s="459">
        <f>SUM('１月'!P35,'２月'!P35,'３月'!P35,'４月'!P35,'５月'!P35,'６月'!P35,'７月'!P35,'８月'!P35,'９月'!P35,'１０月'!P35,'１１月'!P35,'１２月'!P35)</f>
        <v>0</v>
      </c>
      <c r="Q35" s="460">
        <f t="shared" si="14"/>
        <v>3729.1002999999996</v>
      </c>
      <c r="R35" s="447"/>
    </row>
    <row r="36" spans="1:19">
      <c r="A36" s="9" t="s">
        <v>18</v>
      </c>
      <c r="B36" s="10" t="s">
        <v>39</v>
      </c>
      <c r="C36" s="10" t="s">
        <v>13</v>
      </c>
      <c r="D36" s="437">
        <f>SUM('１月'!D36,'２月'!D36,'３月'!D36,'４月'!D36,'５月'!D36,'６月'!D36,'７月'!D36,'８月'!D36,'９月'!D36,'１０月'!D36,'１１月'!D36,'１２月'!D36)</f>
        <v>0</v>
      </c>
      <c r="E36" s="437">
        <f>SUM('１月'!E36,'２月'!E36,'３月'!E36,'４月'!E36,'５月'!E36,'６月'!E36,'７月'!E36,'８月'!E36,'９月'!E36,'１０月'!E36,'１１月'!E36,'１２月'!E36)</f>
        <v>6.5000000000000002E-2</v>
      </c>
      <c r="F36" s="438">
        <f t="shared" si="13"/>
        <v>6.5000000000000002E-2</v>
      </c>
      <c r="G36" s="437">
        <f>SUM('１月'!G36,'２月'!G36,'３月'!G36,'４月'!G36,'５月'!G36,'６月'!G36,'７月'!G36,'８月'!G36,'９月'!G36,'１０月'!G36,'１１月'!G36,'１２月'!G36)</f>
        <v>0</v>
      </c>
      <c r="H36" s="437">
        <f>SUM('１月'!H36,'２月'!H36,'３月'!H36,'４月'!H36,'５月'!H36,'６月'!H36,'７月'!H36,'８月'!H36,'９月'!H36,'１０月'!H36,'１１月'!H36,'１２月'!H36)</f>
        <v>323071.76600000006</v>
      </c>
      <c r="I36" s="437">
        <f>SUM('１月'!I36,'２月'!I36,'３月'!I36,'４月'!I36,'５月'!I36,'６月'!I36,'７月'!I36,'８月'!I36,'９月'!I36,'１０月'!I36,'１１月'!I36,'１２月'!I36)</f>
        <v>0</v>
      </c>
      <c r="J36" s="437">
        <f>SUM('１月:１２月'!J36)</f>
        <v>323071.76600000006</v>
      </c>
      <c r="K36" s="437">
        <f>SUM('１月'!K36,'２月'!K36,'３月'!K36,'４月'!K36,'５月'!K36,'６月'!K36,'７月'!K36,'８月'!K36,'９月'!K36,'１０月'!K36,'１１月'!K36,'１２月'!K36)</f>
        <v>10998.780999999999</v>
      </c>
      <c r="L36" s="437">
        <f>SUM('１月'!L36,'２月'!L36,'３月'!L36,'４月'!L36,'５月'!L36,'６月'!L36,'７月'!L36,'８月'!L36,'９月'!L36,'１０月'!L36,'１１月'!L36,'１２月'!L36)</f>
        <v>0</v>
      </c>
      <c r="M36" s="461">
        <f>SUM('１月'!M36,'２月'!M36,'３月'!M36,'４月'!M36,'５月'!M36,'６月'!M36,'７月'!M36,'８月'!M36,'９月'!M36,'１０月'!M36,'１１月'!M36,'１２月'!M36)</f>
        <v>0</v>
      </c>
      <c r="N36" s="461">
        <f>SUM('１月'!N36,'２月'!N36,'３月'!N36,'４月'!N36,'５月'!N36,'６月'!N36,'７月'!N36,'８月'!N36,'９月'!N36,'１０月'!N36,'１１月'!N36,'１２月'!N36)</f>
        <v>269.62499999999994</v>
      </c>
      <c r="O36" s="461">
        <f>SUM('１月'!O36,'２月'!O36,'３月'!O36,'４月'!O36,'５月'!O36,'６月'!O36,'７月'!O36,'８月'!O36,'９月'!O36,'１０月'!O36,'１１月'!O36,'１２月'!O36)</f>
        <v>0</v>
      </c>
      <c r="P36" s="461">
        <f>SUM('１月'!P36,'２月'!P36,'３月'!P36,'４月'!P36,'５月'!P36,'６月'!P36,'７月'!P36,'８月'!P36,'９月'!P36,'１０月'!P36,'１１月'!P36,'１２月'!P36)</f>
        <v>0</v>
      </c>
      <c r="Q36" s="462">
        <f t="shared" si="14"/>
        <v>334340.23700000008</v>
      </c>
      <c r="R36" s="447"/>
    </row>
    <row r="37" spans="1:19" s="419" customFormat="1">
      <c r="A37" s="423"/>
      <c r="B37" s="516" t="s">
        <v>19</v>
      </c>
      <c r="C37" s="418" t="s">
        <v>11</v>
      </c>
      <c r="D37" s="435">
        <f>SUM(D31,D33,D35)</f>
        <v>5.0019</v>
      </c>
      <c r="E37" s="435">
        <f t="shared" ref="E37:Q37" si="15">SUM(E31,E33,E35)</f>
        <v>5.1239000000000008</v>
      </c>
      <c r="F37" s="435">
        <f t="shared" si="15"/>
        <v>10.1258</v>
      </c>
      <c r="G37" s="435">
        <f t="shared" si="15"/>
        <v>69.085899999999995</v>
      </c>
      <c r="H37" s="435">
        <f t="shared" si="15"/>
        <v>5836.8555999999999</v>
      </c>
      <c r="I37" s="435">
        <f t="shared" si="15"/>
        <v>0</v>
      </c>
      <c r="J37" s="435">
        <f t="shared" si="15"/>
        <v>5836.8555999999999</v>
      </c>
      <c r="K37" s="435">
        <f t="shared" si="15"/>
        <v>703.34170000000006</v>
      </c>
      <c r="L37" s="435">
        <f t="shared" si="15"/>
        <v>98.772200000000026</v>
      </c>
      <c r="M37" s="463">
        <f t="shared" si="15"/>
        <v>4.7300000000000009E-2</v>
      </c>
      <c r="N37" s="463">
        <f t="shared" si="15"/>
        <v>29.214699999999997</v>
      </c>
      <c r="O37" s="463">
        <f t="shared" si="15"/>
        <v>1.4751999999999998</v>
      </c>
      <c r="P37" s="463">
        <f t="shared" si="15"/>
        <v>29.456899999999997</v>
      </c>
      <c r="Q37" s="460">
        <f t="shared" si="15"/>
        <v>6778.3752999999997</v>
      </c>
      <c r="R37" s="448"/>
      <c r="S37" s="449"/>
    </row>
    <row r="38" spans="1:19" s="419" customFormat="1">
      <c r="A38" s="420"/>
      <c r="B38" s="517"/>
      <c r="C38" s="421" t="s">
        <v>13</v>
      </c>
      <c r="D38" s="438">
        <f>SUM(D32,D34,D36)</f>
        <v>1420.7389142336178</v>
      </c>
      <c r="E38" s="438">
        <f t="shared" ref="E38:Q38" si="16">SUM(E32,E34,E36)</f>
        <v>1654.5290000000002</v>
      </c>
      <c r="F38" s="438">
        <f t="shared" si="16"/>
        <v>3075.2679142336183</v>
      </c>
      <c r="G38" s="438">
        <f t="shared" si="16"/>
        <v>21832.864999999998</v>
      </c>
      <c r="H38" s="438">
        <f t="shared" si="16"/>
        <v>1115307.2590000001</v>
      </c>
      <c r="I38" s="438">
        <f t="shared" si="16"/>
        <v>0</v>
      </c>
      <c r="J38" s="438">
        <f t="shared" si="16"/>
        <v>1115307.2590000001</v>
      </c>
      <c r="K38" s="438">
        <f t="shared" si="16"/>
        <v>72615.489000000016</v>
      </c>
      <c r="L38" s="438">
        <f t="shared" si="16"/>
        <v>53904.073000000004</v>
      </c>
      <c r="M38" s="464">
        <f t="shared" si="16"/>
        <v>8.641</v>
      </c>
      <c r="N38" s="464">
        <f t="shared" si="16"/>
        <v>6754.0129999999999</v>
      </c>
      <c r="O38" s="464">
        <f t="shared" si="16"/>
        <v>416.76400000000001</v>
      </c>
      <c r="P38" s="464">
        <f t="shared" si="16"/>
        <v>7600.9580000000005</v>
      </c>
      <c r="Q38" s="462">
        <f t="shared" si="16"/>
        <v>1281515.3299142336</v>
      </c>
      <c r="R38" s="448"/>
      <c r="S38" s="449"/>
    </row>
    <row r="39" spans="1:19">
      <c r="A39" s="518" t="s">
        <v>40</v>
      </c>
      <c r="B39" s="519"/>
      <c r="C39" s="7" t="s">
        <v>11</v>
      </c>
      <c r="D39" s="436">
        <f>SUM('１月'!D39,'２月'!D39,'３月'!D39,'４月'!D39,'５月'!D39,'６月'!D39,'７月'!D39,'８月'!D39,'９月'!D39,'１０月'!D39,'１１月'!D39,'１２月'!D39)</f>
        <v>0.79190000000000016</v>
      </c>
      <c r="E39" s="436">
        <f>SUM('１月'!E39,'２月'!E39,'３月'!E39,'４月'!E39,'５月'!E39,'６月'!E39,'７月'!E39,'８月'!E39,'９月'!E39,'１０月'!E39,'１１月'!E39,'１２月'!E39)</f>
        <v>1.4559</v>
      </c>
      <c r="F39" s="435">
        <f t="shared" ref="F39:F58" si="17">SUM(D39,E39)</f>
        <v>2.2478000000000002</v>
      </c>
      <c r="G39" s="436">
        <f>SUM('１月'!G39,'２月'!G39,'３月'!G39,'４月'!G39,'５月'!G39,'６月'!G39,'７月'!G39,'８月'!G39,'９月'!G39,'１０月'!G39,'１１月'!G39,'１２月'!G39)</f>
        <v>13.533200000000001</v>
      </c>
      <c r="H39" s="436">
        <f>SUM('１月'!H39,'２月'!H39,'３月'!H39,'４月'!H39,'５月'!H39,'６月'!H39,'７月'!H39,'８月'!H39,'９月'!H39,'１０月'!H39,'１１月'!H39,'１２月'!H39)</f>
        <v>476.80099999999999</v>
      </c>
      <c r="I39" s="436">
        <f>SUM('１月'!I39,'２月'!I39,'３月'!I39,'４月'!I39,'５月'!I39,'６月'!I39,'７月'!I39,'８月'!I39,'９月'!I39,'１０月'!I39,'１１月'!I39,'１２月'!I39)</f>
        <v>0</v>
      </c>
      <c r="J39" s="436">
        <f>SUM('１月:１２月'!J39)</f>
        <v>476.80099999999999</v>
      </c>
      <c r="K39" s="436">
        <f>SUM('１月'!K39,'２月'!K39,'３月'!K39,'４月'!K39,'５月'!K39,'６月'!K39,'７月'!K39,'８月'!K39,'９月'!K39,'１０月'!K39,'１１月'!K39,'１２月'!K39)</f>
        <v>81.713000000000008</v>
      </c>
      <c r="L39" s="436">
        <f>SUM('１月'!L39,'２月'!L39,'３月'!L39,'４月'!L39,'５月'!L39,'６月'!L39,'７月'!L39,'８月'!L39,'９月'!L39,'１０月'!L39,'１１月'!L39,'１２月'!L39)</f>
        <v>4.3557000000000006</v>
      </c>
      <c r="M39" s="459">
        <f>SUM('１月'!M39,'２月'!M39,'３月'!M39,'４月'!M39,'５月'!M39,'６月'!M39,'７月'!M39,'８月'!M39,'９月'!M39,'１０月'!M39,'１１月'!M39,'１２月'!M39)</f>
        <v>2.0999999999999999E-3</v>
      </c>
      <c r="N39" s="459">
        <f>SUM('１月'!N39,'２月'!N39,'３月'!N39,'４月'!N39,'５月'!N39,'６月'!N39,'７月'!N39,'８月'!N39,'９月'!N39,'１０月'!N39,'１１月'!N39,'１２月'!N39)</f>
        <v>0.49730000000000002</v>
      </c>
      <c r="O39" s="459">
        <f>SUM('１月'!O39,'２月'!O39,'３月'!O39,'４月'!O39,'５月'!O39,'６月'!O39,'７月'!O39,'８月'!O39,'９月'!O39,'１０月'!O39,'１１月'!O39,'１２月'!O39)</f>
        <v>0</v>
      </c>
      <c r="P39" s="459">
        <f>SUM('１月'!P39,'２月'!P39,'３月'!P39,'４月'!P39,'５月'!P39,'６月'!P39,'７月'!P39,'８月'!P39,'９月'!P39,'１０月'!P39,'１１月'!P39,'１２月'!P39)</f>
        <v>1.9068000000000001</v>
      </c>
      <c r="Q39" s="460">
        <f t="shared" ref="Q39:Q58" si="18">SUM(F39,G39,J39,K39,L39,M39,N39,O39,P39)</f>
        <v>581.05689999999993</v>
      </c>
      <c r="R39" s="447"/>
    </row>
    <row r="40" spans="1:19">
      <c r="A40" s="520"/>
      <c r="B40" s="521"/>
      <c r="C40" s="10" t="s">
        <v>13</v>
      </c>
      <c r="D40" s="437">
        <f>SUM('１月'!D40,'２月'!D40,'３月'!D40,'４月'!D40,'５月'!D40,'６月'!D40,'７月'!D40,'８月'!D40,'９月'!D40,'１０月'!D40,'１１月'!D40,'１２月'!D40)</f>
        <v>252.18540040232932</v>
      </c>
      <c r="E40" s="437">
        <f>SUM('１月'!E40,'２月'!E40,'３月'!E40,'４月'!E40,'５月'!E40,'６月'!E40,'７月'!E40,'８月'!E40,'９月'!E40,'１０月'!E40,'１１月'!E40,'１２月'!E40)</f>
        <v>415.64399999999995</v>
      </c>
      <c r="F40" s="438">
        <f t="shared" si="17"/>
        <v>667.82940040232927</v>
      </c>
      <c r="G40" s="437">
        <f>SUM('１月'!G40,'２月'!G40,'３月'!G40,'４月'!G40,'５月'!G40,'６月'!G40,'７月'!G40,'８月'!G40,'９月'!G40,'１０月'!G40,'１１月'!G40,'１２月'!G40)</f>
        <v>2959.1340000000005</v>
      </c>
      <c r="H40" s="437">
        <f>SUM('１月'!H40,'２月'!H40,'３月'!H40,'４月'!H40,'５月'!H40,'６月'!H40,'７月'!H40,'８月'!H40,'９月'!H40,'１０月'!H40,'１１月'!H40,'１２月'!H40)</f>
        <v>160784.77700000003</v>
      </c>
      <c r="I40" s="437">
        <f>SUM('１月'!I40,'２月'!I40,'３月'!I40,'４月'!I40,'５月'!I40,'６月'!I40,'７月'!I40,'８月'!I40,'９月'!I40,'１０月'!I40,'１１月'!I40,'１２月'!I40)</f>
        <v>0</v>
      </c>
      <c r="J40" s="437">
        <f>SUM('１月:１２月'!J40)</f>
        <v>160784.77700000003</v>
      </c>
      <c r="K40" s="437">
        <f>SUM('１月'!K40,'２月'!K40,'３月'!K40,'４月'!K40,'５月'!K40,'６月'!K40,'７月'!K40,'８月'!K40,'９月'!K40,'１０月'!K40,'１１月'!K40,'１２月'!K40)</f>
        <v>30425.773999999994</v>
      </c>
      <c r="L40" s="437">
        <f>SUM('１月'!L40,'２月'!L40,'３月'!L40,'４月'!L40,'５月'!L40,'６月'!L40,'７月'!L40,'８月'!L40,'９月'!L40,'１０月'!L40,'１１月'!L40,'１２月'!L40)</f>
        <v>707.81499999999994</v>
      </c>
      <c r="M40" s="461">
        <f>SUM('１月'!M40,'２月'!M40,'３月'!M40,'４月'!M40,'５月'!M40,'６月'!M40,'７月'!M40,'８月'!M40,'９月'!M40,'１０月'!M40,'１１月'!M40,'１２月'!M40)</f>
        <v>1.1339999999999999</v>
      </c>
      <c r="N40" s="461">
        <f>SUM('１月'!N40,'２月'!N40,'３月'!N40,'４月'!N40,'５月'!N40,'６月'!N40,'７月'!N40,'８月'!N40,'９月'!N40,'１０月'!N40,'１１月'!N40,'１２月'!N40)</f>
        <v>155.16700000000003</v>
      </c>
      <c r="O40" s="461">
        <f>SUM('１月'!O40,'２月'!O40,'３月'!O40,'４月'!O40,'５月'!O40,'６月'!O40,'７月'!O40,'８月'!O40,'９月'!O40,'１０月'!O40,'１１月'!O40,'１２月'!O40)</f>
        <v>0</v>
      </c>
      <c r="P40" s="461">
        <f>SUM('１月'!P40,'２月'!P40,'３月'!P40,'４月'!P40,'５月'!P40,'６月'!P40,'７月'!P40,'８月'!P40,'９月'!P40,'１０月'!P40,'１１月'!P40,'１２月'!P40)</f>
        <v>765.32199999999989</v>
      </c>
      <c r="Q40" s="462">
        <f t="shared" si="18"/>
        <v>196466.95240040234</v>
      </c>
      <c r="R40" s="447"/>
    </row>
    <row r="41" spans="1:19">
      <c r="A41" s="518" t="s">
        <v>41</v>
      </c>
      <c r="B41" s="519"/>
      <c r="C41" s="7" t="s">
        <v>11</v>
      </c>
      <c r="D41" s="436">
        <f>SUM('１月'!D41,'２月'!D41,'３月'!D41,'４月'!D41,'５月'!D41,'６月'!D41,'７月'!D41,'８月'!D41,'９月'!D41,'１０月'!D41,'１１月'!D41,'１２月'!D41)</f>
        <v>13.712600000000002</v>
      </c>
      <c r="E41" s="436">
        <f>SUM('１月'!E41,'２月'!E41,'３月'!E41,'４月'!E41,'５月'!E41,'６月'!E41,'７月'!E41,'８月'!E41,'９月'!E41,'１０月'!E41,'１１月'!E41,'１２月'!E41)</f>
        <v>0.30879999999999996</v>
      </c>
      <c r="F41" s="435">
        <f t="shared" si="17"/>
        <v>14.021400000000002</v>
      </c>
      <c r="G41" s="436">
        <f>SUM('１月'!G41,'２月'!G41,'３月'!G41,'４月'!G41,'５月'!G41,'６月'!G41,'７月'!G41,'８月'!G41,'９月'!G41,'１０月'!G41,'１１月'!G41,'１２月'!G41)</f>
        <v>1867.3473000000001</v>
      </c>
      <c r="H41" s="436">
        <f>SUM('１月'!H41,'２月'!H41,'３月'!H41,'４月'!H41,'５月'!H41,'６月'!H41,'７月'!H41,'８月'!H41,'９月'!H41,'１０月'!H41,'１１月'!H41,'１２月'!H41)</f>
        <v>1315.7658999999999</v>
      </c>
      <c r="I41" s="436">
        <f>SUM('１月'!I41,'２月'!I41,'３月'!I41,'４月'!I41,'５月'!I41,'６月'!I41,'７月'!I41,'８月'!I41,'９月'!I41,'１０月'!I41,'１１月'!I41,'１２月'!I41)</f>
        <v>0</v>
      </c>
      <c r="J41" s="436">
        <f>SUM('１月:１２月'!J41)</f>
        <v>1315.7658999999999</v>
      </c>
      <c r="K41" s="436">
        <f>SUM('１月'!K41,'２月'!K41,'３月'!K41,'４月'!K41,'５月'!K41,'６月'!K41,'７月'!K41,'８月'!K41,'９月'!K41,'１０月'!K41,'１１月'!K41,'１２月'!K41)</f>
        <v>1838.3075999999999</v>
      </c>
      <c r="L41" s="436">
        <f>SUM('１月'!L41,'２月'!L41,'３月'!L41,'４月'!L41,'５月'!L41,'６月'!L41,'７月'!L41,'８月'!L41,'９月'!L41,'１０月'!L41,'１１月'!L41,'１２月'!L41)</f>
        <v>227.5831</v>
      </c>
      <c r="M41" s="459">
        <f>SUM('１月'!M41,'２月'!M41,'３月'!M41,'４月'!M41,'５月'!M41,'６月'!M41,'７月'!M41,'８月'!M41,'９月'!M41,'１０月'!M41,'１１月'!M41,'１２月'!M41)</f>
        <v>0</v>
      </c>
      <c r="N41" s="459">
        <f>SUM('１月'!N41,'２月'!N41,'３月'!N41,'４月'!N41,'５月'!N41,'６月'!N41,'７月'!N41,'８月'!N41,'９月'!N41,'１０月'!N41,'１１月'!N41,'１２月'!N41)</f>
        <v>9.5122000000000018</v>
      </c>
      <c r="O41" s="459">
        <f>SUM('１月'!O41,'２月'!O41,'３月'!O41,'４月'!O41,'５月'!O41,'６月'!O41,'７月'!O41,'８月'!O41,'９月'!O41,'１０月'!O41,'１１月'!O41,'１２月'!O41)</f>
        <v>0.18620000000000003</v>
      </c>
      <c r="P41" s="459">
        <f>SUM('１月'!P41,'２月'!P41,'３月'!P41,'４月'!P41,'５月'!P41,'６月'!P41,'７月'!P41,'８月'!P41,'９月'!P41,'１０月'!P41,'１１月'!P41,'１２月'!P41)</f>
        <v>9.6312999999999995</v>
      </c>
      <c r="Q41" s="460">
        <f t="shared" si="18"/>
        <v>5282.3550000000005</v>
      </c>
      <c r="R41" s="447"/>
    </row>
    <row r="42" spans="1:19">
      <c r="A42" s="520"/>
      <c r="B42" s="521"/>
      <c r="C42" s="10" t="s">
        <v>13</v>
      </c>
      <c r="D42" s="437">
        <f>SUM('１月'!D42,'２月'!D42,'３月'!D42,'４月'!D42,'５月'!D42,'６月'!D42,'７月'!D42,'８月'!D42,'９月'!D42,'１０月'!D42,'１１月'!D42,'１２月'!D42)</f>
        <v>13119.660699230048</v>
      </c>
      <c r="E42" s="437">
        <f>SUM('１月'!E42,'２月'!E42,'３月'!E42,'４月'!E42,'５月'!E42,'６月'!E42,'７月'!E42,'８月'!E42,'９月'!E42,'１０月'!E42,'１１月'!E42,'１２月'!E42)</f>
        <v>199.69099999999997</v>
      </c>
      <c r="F42" s="438">
        <f t="shared" si="17"/>
        <v>13319.351699230048</v>
      </c>
      <c r="G42" s="437">
        <f>SUM('１月'!G42,'２月'!G42,'３月'!G42,'４月'!G42,'５月'!G42,'６月'!G42,'７月'!G42,'８月'!G42,'９月'!G42,'１０月'!G42,'１１月'!G42,'１２月'!G42)</f>
        <v>378742.234</v>
      </c>
      <c r="H42" s="437">
        <f>SUM('１月'!H42,'２月'!H42,'３月'!H42,'４月'!H42,'５月'!H42,'６月'!H42,'７月'!H42,'８月'!H42,'９月'!H42,'１０月'!H42,'１１月'!H42,'１２月'!H42)</f>
        <v>321677.391</v>
      </c>
      <c r="I42" s="437">
        <f>SUM('１月'!I42,'２月'!I42,'３月'!I42,'４月'!I42,'５月'!I42,'６月'!I42,'７月'!I42,'８月'!I42,'９月'!I42,'１０月'!I42,'１１月'!I42,'１２月'!I42)</f>
        <v>0</v>
      </c>
      <c r="J42" s="437">
        <f>SUM('１月:１２月'!J42)</f>
        <v>321677.391</v>
      </c>
      <c r="K42" s="437">
        <f>SUM('１月'!K42,'２月'!K42,'３月'!K42,'４月'!K42,'５月'!K42,'６月'!K42,'７月'!K42,'８月'!K42,'９月'!K42,'１０月'!K42,'１１月'!K42,'１２月'!K42)</f>
        <v>247348.27500000002</v>
      </c>
      <c r="L42" s="437">
        <f>SUM('１月'!L42,'２月'!L42,'３月'!L42,'４月'!L42,'５月'!L42,'６月'!L42,'７月'!L42,'８月'!L42,'９月'!L42,'１０月'!L42,'１１月'!L42,'１２月'!L42)</f>
        <v>25574.955000000002</v>
      </c>
      <c r="M42" s="461">
        <f>SUM('１月'!M42,'２月'!M42,'３月'!M42,'４月'!M42,'５月'!M42,'６月'!M42,'７月'!M42,'８月'!M42,'９月'!M42,'１０月'!M42,'１１月'!M42,'１２月'!M42)</f>
        <v>0</v>
      </c>
      <c r="N42" s="461">
        <f>SUM('１月'!N42,'２月'!N42,'３月'!N42,'４月'!N42,'５月'!N42,'６月'!N42,'７月'!N42,'８月'!N42,'９月'!N42,'１０月'!N42,'１１月'!N42,'１２月'!N42)</f>
        <v>1527.0119999999999</v>
      </c>
      <c r="O42" s="461">
        <f>SUM('１月'!O42,'２月'!O42,'３月'!O42,'４月'!O42,'５月'!O42,'６月'!O42,'７月'!O42,'８月'!O42,'９月'!O42,'１０月'!O42,'１１月'!O42,'１２月'!O42)</f>
        <v>14.999000000000002</v>
      </c>
      <c r="P42" s="461">
        <f>SUM('１月'!P42,'２月'!P42,'３月'!P42,'４月'!P42,'５月'!P42,'６月'!P42,'７月'!P42,'８月'!P42,'９月'!P42,'１０月'!P42,'１１月'!P42,'１２月'!P42)</f>
        <v>678.74299999999994</v>
      </c>
      <c r="Q42" s="462">
        <f t="shared" si="18"/>
        <v>988882.96069922997</v>
      </c>
      <c r="R42" s="447"/>
    </row>
    <row r="43" spans="1:19">
      <c r="A43" s="518" t="s">
        <v>42</v>
      </c>
      <c r="B43" s="519"/>
      <c r="C43" s="7" t="s">
        <v>11</v>
      </c>
      <c r="D43" s="436">
        <f>SUM('１月'!D43,'２月'!D43,'３月'!D43,'４月'!D43,'５月'!D43,'６月'!D43,'７月'!D43,'８月'!D43,'９月'!D43,'１０月'!D43,'１１月'!D43,'１２月'!D43)</f>
        <v>0</v>
      </c>
      <c r="E43" s="436">
        <f>SUM('１月'!E43,'２月'!E43,'３月'!E43,'４月'!E43,'５月'!E43,'６月'!E43,'７月'!E43,'８月'!E43,'９月'!E43,'１０月'!E43,'１１月'!E43,'１２月'!E43)</f>
        <v>0</v>
      </c>
      <c r="F43" s="435">
        <f t="shared" si="17"/>
        <v>0</v>
      </c>
      <c r="G43" s="436">
        <f>SUM('１月'!G43,'２月'!G43,'３月'!G43,'４月'!G43,'５月'!G43,'６月'!G43,'７月'!G43,'８月'!G43,'９月'!G43,'１０月'!G43,'１１月'!G43,'１２月'!G43)</f>
        <v>0</v>
      </c>
      <c r="H43" s="436">
        <f>SUM('１月'!H43,'２月'!H43,'３月'!H43,'４月'!H43,'５月'!H43,'６月'!H43,'７月'!H43,'８月'!H43,'９月'!H43,'１０月'!H43,'１１月'!H43,'１２月'!H43)</f>
        <v>9.572E-2</v>
      </c>
      <c r="I43" s="436">
        <f>SUM('１月'!I43,'２月'!I43,'３月'!I43,'４月'!I43,'５月'!I43,'６月'!I43,'７月'!I43,'８月'!I43,'９月'!I43,'１０月'!I43,'１１月'!I43,'１２月'!I43)</f>
        <v>0</v>
      </c>
      <c r="J43" s="436">
        <f>SUM('１月:１２月'!J43)</f>
        <v>9.572E-2</v>
      </c>
      <c r="K43" s="436">
        <f>SUM('１月'!K43,'２月'!K43,'３月'!K43,'４月'!K43,'５月'!K43,'６月'!K43,'７月'!K43,'８月'!K43,'９月'!K43,'１０月'!K43,'１１月'!K43,'１２月'!K43)</f>
        <v>0</v>
      </c>
      <c r="L43" s="436">
        <f>SUM('１月'!L43,'２月'!L43,'３月'!L43,'４月'!L43,'５月'!L43,'６月'!L43,'７月'!L43,'８月'!L43,'９月'!L43,'１０月'!L43,'１１月'!L43,'１２月'!L43)</f>
        <v>0</v>
      </c>
      <c r="M43" s="459">
        <f>SUM('１月'!M43,'２月'!M43,'３月'!M43,'４月'!M43,'５月'!M43,'６月'!M43,'７月'!M43,'８月'!M43,'９月'!M43,'１０月'!M43,'１１月'!M43,'１２月'!M43)</f>
        <v>0</v>
      </c>
      <c r="N43" s="459">
        <f>SUM('１月'!N43,'２月'!N43,'３月'!N43,'４月'!N43,'５月'!N43,'６月'!N43,'７月'!N43,'８月'!N43,'９月'!N43,'１０月'!N43,'１１月'!N43,'１２月'!N43)</f>
        <v>0</v>
      </c>
      <c r="O43" s="459">
        <f>SUM('１月'!O43,'２月'!O43,'３月'!O43,'４月'!O43,'５月'!O43,'６月'!O43,'７月'!O43,'８月'!O43,'９月'!O43,'１０月'!O43,'１１月'!O43,'１２月'!O43)</f>
        <v>0</v>
      </c>
      <c r="P43" s="459">
        <f>SUM('１月'!P43,'２月'!P43,'３月'!P43,'４月'!P43,'５月'!P43,'６月'!P43,'７月'!P43,'８月'!P43,'９月'!P43,'１０月'!P43,'１１月'!P43,'１２月'!P43)</f>
        <v>0</v>
      </c>
      <c r="Q43" s="460">
        <f t="shared" si="18"/>
        <v>9.572E-2</v>
      </c>
      <c r="R43" s="447"/>
    </row>
    <row r="44" spans="1:19">
      <c r="A44" s="520"/>
      <c r="B44" s="521"/>
      <c r="C44" s="10" t="s">
        <v>13</v>
      </c>
      <c r="D44" s="437">
        <f>SUM('１月'!D44,'２月'!D44,'３月'!D44,'４月'!D44,'５月'!D44,'６月'!D44,'７月'!D44,'８月'!D44,'９月'!D44,'１０月'!D44,'１１月'!D44,'１２月'!D44)</f>
        <v>0</v>
      </c>
      <c r="E44" s="437">
        <f>SUM('１月'!E44,'２月'!E44,'３月'!E44,'４月'!E44,'５月'!E44,'６月'!E44,'７月'!E44,'８月'!E44,'９月'!E44,'１０月'!E44,'１１月'!E44,'１２月'!E44)</f>
        <v>0</v>
      </c>
      <c r="F44" s="438">
        <f t="shared" si="17"/>
        <v>0</v>
      </c>
      <c r="G44" s="437">
        <f>SUM('１月'!G44,'２月'!G44,'３月'!G44,'４月'!G44,'５月'!G44,'６月'!G44,'７月'!G44,'８月'!G44,'９月'!G44,'１０月'!G44,'１１月'!G44,'１２月'!G44)</f>
        <v>0</v>
      </c>
      <c r="H44" s="437">
        <f>SUM('１月'!H44,'２月'!H44,'３月'!H44,'４月'!H44,'５月'!H44,'６月'!H44,'７月'!H44,'８月'!H44,'９月'!H44,'１０月'!H44,'１１月'!H44,'１２月'!H44)</f>
        <v>233.351</v>
      </c>
      <c r="I44" s="437">
        <f>SUM('１月'!I44,'２月'!I44,'３月'!I44,'４月'!I44,'５月'!I44,'６月'!I44,'７月'!I44,'８月'!I44,'９月'!I44,'１０月'!I44,'１１月'!I44,'１２月'!I44)</f>
        <v>0</v>
      </c>
      <c r="J44" s="437">
        <f>SUM('１月:１２月'!J44)</f>
        <v>233.351</v>
      </c>
      <c r="K44" s="437">
        <f>SUM('１月'!K44,'２月'!K44,'３月'!K44,'４月'!K44,'５月'!K44,'６月'!K44,'７月'!K44,'８月'!K44,'９月'!K44,'１０月'!K44,'１１月'!K44,'１２月'!K44)</f>
        <v>0</v>
      </c>
      <c r="L44" s="437">
        <f>SUM('１月'!L44,'２月'!L44,'３月'!L44,'４月'!L44,'５月'!L44,'６月'!L44,'７月'!L44,'８月'!L44,'９月'!L44,'１０月'!L44,'１１月'!L44,'１２月'!L44)</f>
        <v>0</v>
      </c>
      <c r="M44" s="461">
        <f>SUM('１月'!M44,'２月'!M44,'３月'!M44,'４月'!M44,'５月'!M44,'６月'!M44,'７月'!M44,'８月'!M44,'９月'!M44,'１０月'!M44,'１１月'!M44,'１２月'!M44)</f>
        <v>0</v>
      </c>
      <c r="N44" s="461">
        <f>SUM('１月'!N44,'２月'!N44,'３月'!N44,'４月'!N44,'５月'!N44,'６月'!N44,'７月'!N44,'８月'!N44,'９月'!N44,'１０月'!N44,'１１月'!N44,'１２月'!N44)</f>
        <v>0</v>
      </c>
      <c r="O44" s="461">
        <f>SUM('１月'!O44,'２月'!O44,'３月'!O44,'４月'!O44,'５月'!O44,'６月'!O44,'７月'!O44,'８月'!O44,'９月'!O44,'１０月'!O44,'１１月'!O44,'１２月'!O44)</f>
        <v>0</v>
      </c>
      <c r="P44" s="461">
        <f>SUM('１月'!P44,'２月'!P44,'３月'!P44,'４月'!P44,'５月'!P44,'６月'!P44,'７月'!P44,'８月'!P44,'９月'!P44,'１０月'!P44,'１１月'!P44,'１２月'!P44)</f>
        <v>0</v>
      </c>
      <c r="Q44" s="462">
        <f t="shared" si="18"/>
        <v>233.351</v>
      </c>
      <c r="R44" s="447"/>
    </row>
    <row r="45" spans="1:19">
      <c r="A45" s="518" t="s">
        <v>43</v>
      </c>
      <c r="B45" s="519"/>
      <c r="C45" s="7" t="s">
        <v>11</v>
      </c>
      <c r="D45" s="436">
        <f>SUM('１月'!D45,'２月'!D45,'３月'!D45,'４月'!D45,'５月'!D45,'６月'!D45,'７月'!D45,'８月'!D45,'９月'!D45,'１０月'!D45,'１１月'!D45,'１２月'!D45)</f>
        <v>0</v>
      </c>
      <c r="E45" s="436">
        <f>SUM('１月'!E45,'２月'!E45,'３月'!E45,'４月'!E45,'５月'!E45,'６月'!E45,'７月'!E45,'８月'!E45,'９月'!E45,'１０月'!E45,'１１月'!E45,'１２月'!E45)</f>
        <v>8.0000000000000002E-3</v>
      </c>
      <c r="F45" s="435">
        <f t="shared" si="17"/>
        <v>8.0000000000000002E-3</v>
      </c>
      <c r="G45" s="436">
        <f>SUM('１月'!G45,'２月'!G45,'３月'!G45,'４月'!G45,'５月'!G45,'６月'!G45,'７月'!G45,'８月'!G45,'９月'!G45,'１０月'!G45,'１１月'!G45,'１２月'!G45)</f>
        <v>7.2000000000000007E-3</v>
      </c>
      <c r="H45" s="436">
        <f>SUM('１月'!H45,'２月'!H45,'３月'!H45,'４月'!H45,'５月'!H45,'６月'!H45,'７月'!H45,'８月'!H45,'９月'!H45,'１０月'!H45,'１１月'!H45,'１２月'!H45)</f>
        <v>4.5999999999999999E-3</v>
      </c>
      <c r="I45" s="436">
        <f>SUM('１月'!I45,'２月'!I45,'３月'!I45,'４月'!I45,'５月'!I45,'６月'!I45,'７月'!I45,'８月'!I45,'９月'!I45,'１０月'!I45,'１１月'!I45,'１２月'!I45)</f>
        <v>0</v>
      </c>
      <c r="J45" s="436">
        <f>SUM('１月:１２月'!J45)</f>
        <v>4.5999999999999999E-3</v>
      </c>
      <c r="K45" s="436">
        <f>SUM('１月'!K45,'２月'!K45,'３月'!K45,'４月'!K45,'５月'!K45,'６月'!K45,'７月'!K45,'８月'!K45,'９月'!K45,'１０月'!K45,'１１月'!K45,'１２月'!K45)</f>
        <v>1E-3</v>
      </c>
      <c r="L45" s="436">
        <f>SUM('１月'!L45,'２月'!L45,'３月'!L45,'４月'!L45,'５月'!L45,'６月'!L45,'７月'!L45,'８月'!L45,'９月'!L45,'１０月'!L45,'１１月'!L45,'１２月'!L45)</f>
        <v>1.06E-2</v>
      </c>
      <c r="M45" s="459">
        <f>SUM('１月'!M45,'２月'!M45,'３月'!M45,'４月'!M45,'５月'!M45,'６月'!M45,'７月'!M45,'８月'!M45,'９月'!M45,'１０月'!M45,'１１月'!M45,'１２月'!M45)</f>
        <v>0</v>
      </c>
      <c r="N45" s="459">
        <f>SUM('１月'!N45,'２月'!N45,'３月'!N45,'４月'!N45,'５月'!N45,'６月'!N45,'７月'!N45,'８月'!N45,'９月'!N45,'１０月'!N45,'１１月'!N45,'１２月'!N45)</f>
        <v>0</v>
      </c>
      <c r="O45" s="459">
        <f>SUM('１月'!O45,'２月'!O45,'３月'!O45,'４月'!O45,'５月'!O45,'６月'!O45,'７月'!O45,'８月'!O45,'９月'!O45,'１０月'!O45,'１１月'!O45,'１２月'!O45)</f>
        <v>0</v>
      </c>
      <c r="P45" s="459">
        <f>SUM('１月'!P45,'２月'!P45,'３月'!P45,'４月'!P45,'５月'!P45,'６月'!P45,'７月'!P45,'８月'!P45,'９月'!P45,'１０月'!P45,'１１月'!P45,'１２月'!P45)</f>
        <v>0</v>
      </c>
      <c r="Q45" s="460">
        <f t="shared" si="18"/>
        <v>3.1400000000000004E-2</v>
      </c>
      <c r="R45" s="447"/>
    </row>
    <row r="46" spans="1:19">
      <c r="A46" s="520"/>
      <c r="B46" s="521"/>
      <c r="C46" s="10" t="s">
        <v>13</v>
      </c>
      <c r="D46" s="437">
        <f>SUM('１月'!D46,'２月'!D46,'３月'!D46,'４月'!D46,'５月'!D46,'６月'!D46,'７月'!D46,'８月'!D46,'９月'!D46,'１０月'!D46,'１１月'!D46,'１２月'!D46)</f>
        <v>0</v>
      </c>
      <c r="E46" s="437">
        <f>SUM('１月'!E46,'２月'!E46,'３月'!E46,'４月'!E46,'５月'!E46,'６月'!E46,'７月'!E46,'８月'!E46,'９月'!E46,'１０月'!E46,'１１月'!E46,'１２月'!E46)</f>
        <v>3.7050000000000001</v>
      </c>
      <c r="F46" s="438">
        <f t="shared" si="17"/>
        <v>3.7050000000000001</v>
      </c>
      <c r="G46" s="437">
        <f>SUM('１月'!G46,'２月'!G46,'３月'!G46,'４月'!G46,'５月'!G46,'６月'!G46,'７月'!G46,'８月'!G46,'９月'!G46,'１０月'!G46,'１１月'!G46,'１２月'!G46)</f>
        <v>15.827</v>
      </c>
      <c r="H46" s="437">
        <f>SUM('１月'!H46,'２月'!H46,'３月'!H46,'４月'!H46,'５月'!H46,'６月'!H46,'７月'!H46,'８月'!H46,'９月'!H46,'１０月'!H46,'１１月'!H46,'１２月'!H46)</f>
        <v>6.2629999999999999</v>
      </c>
      <c r="I46" s="437">
        <f>SUM('１月'!I46,'２月'!I46,'３月'!I46,'４月'!I46,'５月'!I46,'６月'!I46,'７月'!I46,'８月'!I46,'９月'!I46,'１０月'!I46,'１１月'!I46,'１２月'!I46)</f>
        <v>0</v>
      </c>
      <c r="J46" s="437">
        <f>SUM('１月:１２月'!J46)</f>
        <v>6.2629999999999999</v>
      </c>
      <c r="K46" s="437">
        <f>SUM('１月'!K46,'２月'!K46,'３月'!K46,'４月'!K46,'５月'!K46,'６月'!K46,'７月'!K46,'８月'!K46,'９月'!K46,'１０月'!K46,'１１月'!K46,'１２月'!K46)</f>
        <v>0.59399999999999997</v>
      </c>
      <c r="L46" s="437">
        <f>SUM('１月'!L46,'２月'!L46,'３月'!L46,'４月'!L46,'５月'!L46,'６月'!L46,'７月'!L46,'８月'!L46,'９月'!L46,'１０月'!L46,'１１月'!L46,'１２月'!L46)</f>
        <v>8.5860000000000003</v>
      </c>
      <c r="M46" s="461">
        <f>SUM('１月'!M46,'２月'!M46,'３月'!M46,'４月'!M46,'５月'!M46,'６月'!M46,'７月'!M46,'８月'!M46,'９月'!M46,'１０月'!M46,'１１月'!M46,'１２月'!M46)</f>
        <v>0</v>
      </c>
      <c r="N46" s="461">
        <f>SUM('１月'!N46,'２月'!N46,'３月'!N46,'４月'!N46,'５月'!N46,'６月'!N46,'７月'!N46,'８月'!N46,'９月'!N46,'１０月'!N46,'１１月'!N46,'１２月'!N46)</f>
        <v>0</v>
      </c>
      <c r="O46" s="461">
        <f>SUM('１月'!O46,'２月'!O46,'３月'!O46,'４月'!O46,'５月'!O46,'６月'!O46,'７月'!O46,'８月'!O46,'９月'!O46,'１０月'!O46,'１１月'!O46,'１２月'!O46)</f>
        <v>0</v>
      </c>
      <c r="P46" s="461">
        <f>SUM('１月'!P46,'２月'!P46,'３月'!P46,'４月'!P46,'５月'!P46,'６月'!P46,'７月'!P46,'８月'!P46,'９月'!P46,'１０月'!P46,'１１月'!P46,'１２月'!P46)</f>
        <v>0</v>
      </c>
      <c r="Q46" s="462">
        <f t="shared" si="18"/>
        <v>34.975000000000001</v>
      </c>
      <c r="R46" s="447"/>
    </row>
    <row r="47" spans="1:19">
      <c r="A47" s="518" t="s">
        <v>44</v>
      </c>
      <c r="B47" s="519"/>
      <c r="C47" s="7" t="s">
        <v>11</v>
      </c>
      <c r="D47" s="436">
        <f>SUM('１月'!D47,'２月'!D47,'３月'!D47,'４月'!D47,'５月'!D47,'６月'!D47,'７月'!D47,'８月'!D47,'９月'!D47,'１０月'!D47,'１１月'!D47,'１２月'!D47)</f>
        <v>0.1176</v>
      </c>
      <c r="E47" s="436">
        <f>SUM('１月'!E47,'２月'!E47,'３月'!E47,'４月'!E47,'５月'!E47,'６月'!E47,'７月'!E47,'８月'!E47,'９月'!E47,'１０月'!E47,'１１月'!E47,'１２月'!E47)</f>
        <v>0.12</v>
      </c>
      <c r="F47" s="435">
        <f t="shared" si="17"/>
        <v>0.23759999999999998</v>
      </c>
      <c r="G47" s="436">
        <f>SUM('１月'!G47,'２月'!G47,'３月'!G47,'４月'!G47,'５月'!G47,'６月'!G47,'７月'!G47,'８月'!G47,'９月'!G47,'１０月'!G47,'１１月'!G47,'１２月'!G47)</f>
        <v>4.2999999999999997E-2</v>
      </c>
      <c r="H47" s="436">
        <f>SUM('１月'!H47,'２月'!H47,'３月'!H47,'４月'!H47,'５月'!H47,'６月'!H47,'７月'!H47,'８月'!H47,'９月'!H47,'１０月'!H47,'１１月'!H47,'１２月'!H47)</f>
        <v>45.588200000000015</v>
      </c>
      <c r="I47" s="436">
        <f>SUM('１月'!I47,'２月'!I47,'３月'!I47,'４月'!I47,'５月'!I47,'６月'!I47,'７月'!I47,'８月'!I47,'９月'!I47,'１０月'!I47,'１１月'!I47,'１２月'!I47)</f>
        <v>0</v>
      </c>
      <c r="J47" s="436">
        <f>SUM('１月:１２月'!J47)</f>
        <v>45.588200000000015</v>
      </c>
      <c r="K47" s="436">
        <f>SUM('１月'!K47,'２月'!K47,'３月'!K47,'４月'!K47,'５月'!K47,'６月'!K47,'７月'!K47,'８月'!K47,'９月'!K47,'１０月'!K47,'１１月'!K47,'１２月'!K47)</f>
        <v>0.54059999999999986</v>
      </c>
      <c r="L47" s="436">
        <f>SUM('１月'!L47,'２月'!L47,'３月'!L47,'４月'!L47,'５月'!L47,'６月'!L47,'７月'!L47,'８月'!L47,'９月'!L47,'１０月'!L47,'１１月'!L47,'１２月'!L47)</f>
        <v>2.3400000000000001E-2</v>
      </c>
      <c r="M47" s="459">
        <f>SUM('１月'!M47,'２月'!M47,'３月'!M47,'４月'!M47,'５月'!M47,'６月'!M47,'７月'!M47,'８月'!M47,'９月'!M47,'１０月'!M47,'１１月'!M47,'１２月'!M47)</f>
        <v>0</v>
      </c>
      <c r="N47" s="459">
        <f>SUM('１月'!N47,'２月'!N47,'３月'!N47,'４月'!N47,'５月'!N47,'６月'!N47,'７月'!N47,'８月'!N47,'９月'!N47,'１０月'!N47,'１１月'!N47,'１２月'!N47)</f>
        <v>0</v>
      </c>
      <c r="O47" s="459">
        <f>SUM('１月'!O47,'２月'!O47,'３月'!O47,'４月'!O47,'５月'!O47,'６月'!O47,'７月'!O47,'８月'!O47,'９月'!O47,'１０月'!O47,'１１月'!O47,'１２月'!O47)</f>
        <v>0</v>
      </c>
      <c r="P47" s="459">
        <f>SUM('１月'!P47,'２月'!P47,'３月'!P47,'４月'!P47,'５月'!P47,'６月'!P47,'７月'!P47,'８月'!P47,'９月'!P47,'１０月'!P47,'１１月'!P47,'１２月'!P47)</f>
        <v>0</v>
      </c>
      <c r="Q47" s="460">
        <f t="shared" si="18"/>
        <v>46.432800000000015</v>
      </c>
      <c r="R47" s="447"/>
    </row>
    <row r="48" spans="1:19">
      <c r="A48" s="520"/>
      <c r="B48" s="521"/>
      <c r="C48" s="10" t="s">
        <v>13</v>
      </c>
      <c r="D48" s="437">
        <f>SUM('１月'!D48,'２月'!D48,'３月'!D48,'４月'!D48,'５月'!D48,'６月'!D48,'７月'!D48,'８月'!D48,'９月'!D48,'１０月'!D48,'１１月'!D48,'１２月'!D48)</f>
        <v>80.697599893026393</v>
      </c>
      <c r="E48" s="437">
        <f>SUM('１月'!E48,'２月'!E48,'３月'!E48,'４月'!E48,'５月'!E48,'６月'!E48,'７月'!E48,'８月'!E48,'９月'!E48,'１０月'!E48,'１１月'!E48,'１２月'!E48)</f>
        <v>59.67</v>
      </c>
      <c r="F48" s="438">
        <f t="shared" si="17"/>
        <v>140.36759989302641</v>
      </c>
      <c r="G48" s="437">
        <f>SUM('１月'!G48,'２月'!G48,'３月'!G48,'４月'!G48,'５月'!G48,'６月'!G48,'７月'!G48,'８月'!G48,'９月'!G48,'１０月'!G48,'１１月'!G48,'１２月'!G48)</f>
        <v>58.326000000000001</v>
      </c>
      <c r="H48" s="437">
        <f>SUM('１月'!H48,'２月'!H48,'３月'!H48,'４月'!H48,'５月'!H48,'６月'!H48,'７月'!H48,'８月'!H48,'９月'!H48,'１０月'!H48,'１１月'!H48,'１２月'!H48)</f>
        <v>4975.3419999999996</v>
      </c>
      <c r="I48" s="437">
        <f>SUM('１月'!I48,'２月'!I48,'３月'!I48,'４月'!I48,'５月'!I48,'６月'!I48,'７月'!I48,'８月'!I48,'９月'!I48,'１０月'!I48,'１１月'!I48,'１２月'!I48)</f>
        <v>0</v>
      </c>
      <c r="J48" s="437">
        <f>SUM('１月:１２月'!J48)</f>
        <v>4975.3419999999996</v>
      </c>
      <c r="K48" s="437">
        <f>SUM('１月'!K48,'２月'!K48,'３月'!K48,'４月'!K48,'５月'!K48,'６月'!K48,'７月'!K48,'８月'!K48,'９月'!K48,'１０月'!K48,'１１月'!K48,'１２月'!K48)</f>
        <v>204.75299999999999</v>
      </c>
      <c r="L48" s="437">
        <f>SUM('１月'!L48,'２月'!L48,'３月'!L48,'４月'!L48,'５月'!L48,'６月'!L48,'７月'!L48,'８月'!L48,'９月'!L48,'１０月'!L48,'１１月'!L48,'１２月'!L48)</f>
        <v>13.85</v>
      </c>
      <c r="M48" s="461">
        <f>SUM('１月'!M48,'２月'!M48,'３月'!M48,'４月'!M48,'５月'!M48,'６月'!M48,'７月'!M48,'８月'!M48,'９月'!M48,'１０月'!M48,'１１月'!M48,'１２月'!M48)</f>
        <v>0</v>
      </c>
      <c r="N48" s="461">
        <f>SUM('１月'!N48,'２月'!N48,'３月'!N48,'４月'!N48,'５月'!N48,'６月'!N48,'７月'!N48,'８月'!N48,'９月'!N48,'１０月'!N48,'１１月'!N48,'１２月'!N48)</f>
        <v>0</v>
      </c>
      <c r="O48" s="461">
        <f>SUM('１月'!O48,'２月'!O48,'３月'!O48,'４月'!O48,'５月'!O48,'６月'!O48,'７月'!O48,'８月'!O48,'９月'!O48,'１０月'!O48,'１１月'!O48,'１２月'!O48)</f>
        <v>0</v>
      </c>
      <c r="P48" s="461">
        <f>SUM('１月'!P48,'２月'!P48,'３月'!P48,'４月'!P48,'５月'!P48,'６月'!P48,'７月'!P48,'８月'!P48,'９月'!P48,'１０月'!P48,'１１月'!P48,'１２月'!P48)</f>
        <v>0</v>
      </c>
      <c r="Q48" s="462">
        <f t="shared" si="18"/>
        <v>5392.6385998930264</v>
      </c>
      <c r="R48" s="447"/>
    </row>
    <row r="49" spans="1:19">
      <c r="A49" s="518" t="s">
        <v>45</v>
      </c>
      <c r="B49" s="519"/>
      <c r="C49" s="7" t="s">
        <v>11</v>
      </c>
      <c r="D49" s="436">
        <f>SUM('１月'!D49,'２月'!D49,'３月'!D49,'４月'!D49,'５月'!D49,'６月'!D49,'７月'!D49,'８月'!D49,'９月'!D49,'１０月'!D49,'１１月'!D49,'１２月'!D49)</f>
        <v>4935.5221999999994</v>
      </c>
      <c r="E49" s="436">
        <f>SUM('１月'!E49,'２月'!E49,'３月'!E49,'４月'!E49,'５月'!E49,'６月'!E49,'７月'!E49,'８月'!E49,'９月'!E49,'１０月'!E49,'１１月'!E49,'１２月'!E49)</f>
        <v>304.1454</v>
      </c>
      <c r="F49" s="435">
        <f t="shared" si="17"/>
        <v>5239.6675999999998</v>
      </c>
      <c r="G49" s="436">
        <f>SUM('１月'!G49,'２月'!G49,'３月'!G49,'４月'!G49,'５月'!G49,'６月'!G49,'７月'!G49,'８月'!G49,'９月'!G49,'１０月'!G49,'１１月'!G49,'１２月'!G49)</f>
        <v>11629.189399999997</v>
      </c>
      <c r="H49" s="436">
        <f>SUM('１月'!H49,'２月'!H49,'３月'!H49,'４月'!H49,'５月'!H49,'６月'!H49,'７月'!H49,'８月'!H49,'９月'!H49,'１０月'!H49,'１１月'!H49,'１２月'!H49)</f>
        <v>44261.323100000001</v>
      </c>
      <c r="I49" s="436">
        <f>SUM('１月'!I49,'２月'!I49,'３月'!I49,'４月'!I49,'５月'!I49,'６月'!I49,'７月'!I49,'８月'!I49,'９月'!I49,'１０月'!I49,'１１月'!I49,'１２月'!I49)</f>
        <v>0</v>
      </c>
      <c r="J49" s="436">
        <f>SUM('１月:１２月'!J49)</f>
        <v>44261.323100000001</v>
      </c>
      <c r="K49" s="436">
        <f>SUM('１月'!K49,'２月'!K49,'３月'!K49,'４月'!K49,'５月'!K49,'６月'!K49,'７月'!K49,'８月'!K49,'９月'!K49,'１０月'!K49,'１１月'!K49,'１２月'!K49)</f>
        <v>3382.1834999999996</v>
      </c>
      <c r="L49" s="436">
        <f>SUM('１月'!L49,'２月'!L49,'３月'!L49,'４月'!L49,'５月'!L49,'６月'!L49,'７月'!L49,'８月'!L49,'９月'!L49,'１０月'!L49,'１１月'!L49,'１２月'!L49)</f>
        <v>305.42829999999998</v>
      </c>
      <c r="M49" s="459">
        <f>SUM('１月'!M49,'２月'!M49,'３月'!M49,'４月'!M49,'５月'!M49,'６月'!M49,'７月'!M49,'８月'!M49,'９月'!M49,'１０月'!M49,'１１月'!M49,'１２月'!M49)</f>
        <v>0</v>
      </c>
      <c r="N49" s="459">
        <f>SUM('１月'!N49,'２月'!N49,'３月'!N49,'４月'!N49,'５月'!N49,'６月'!N49,'７月'!N49,'８月'!N49,'９月'!N49,'１０月'!N49,'１１月'!N49,'１２月'!N49)</f>
        <v>33.614100000000001</v>
      </c>
      <c r="O49" s="459">
        <f>SUM('１月'!O49,'２月'!O49,'３月'!O49,'４月'!O49,'５月'!O49,'６月'!O49,'７月'!O49,'８月'!O49,'９月'!O49,'１０月'!O49,'１１月'!O49,'１２月'!O49)</f>
        <v>2E-3</v>
      </c>
      <c r="P49" s="459">
        <f>SUM('１月'!P49,'２月'!P49,'３月'!P49,'４月'!P49,'５月'!P49,'６月'!P49,'７月'!P49,'８月'!P49,'９月'!P49,'１０月'!P49,'１１月'!P49,'１２月'!P49)</f>
        <v>32.708100000000002</v>
      </c>
      <c r="Q49" s="460">
        <f t="shared" si="18"/>
        <v>64884.116099999999</v>
      </c>
      <c r="R49" s="447"/>
    </row>
    <row r="50" spans="1:19">
      <c r="A50" s="520"/>
      <c r="B50" s="521"/>
      <c r="C50" s="10" t="s">
        <v>13</v>
      </c>
      <c r="D50" s="437">
        <f>SUM('１月'!D50,'２月'!D50,'３月'!D50,'４月'!D50,'５月'!D50,'６月'!D50,'７月'!D50,'８月'!D50,'９月'!D50,'１０月'!D50,'１１月'!D50,'１２月'!D50)</f>
        <v>420711.22982308373</v>
      </c>
      <c r="E50" s="437">
        <f>SUM('１月'!E50,'２月'!E50,'３月'!E50,'４月'!E50,'５月'!E50,'６月'!E50,'７月'!E50,'８月'!E50,'９月'!E50,'１０月'!E50,'１１月'!E50,'１２月'!E50)</f>
        <v>26520.257000000001</v>
      </c>
      <c r="F50" s="438">
        <f t="shared" si="17"/>
        <v>447231.48682308372</v>
      </c>
      <c r="G50" s="437">
        <f>SUM('１月'!G50,'２月'!G50,'３月'!G50,'４月'!G50,'５月'!G50,'６月'!G50,'７月'!G50,'８月'!G50,'９月'!G50,'１０月'!G50,'１１月'!G50,'１２月'!G50)</f>
        <v>1005697.045</v>
      </c>
      <c r="H50" s="437">
        <f>SUM('１月'!H50,'２月'!H50,'３月'!H50,'４月'!H50,'５月'!H50,'６月'!H50,'７月'!H50,'８月'!H50,'９月'!H50,'１０月'!H50,'１１月'!H50,'１２月'!H50)</f>
        <v>3761685.287</v>
      </c>
      <c r="I50" s="437">
        <f>SUM('１月'!I50,'２月'!I50,'３月'!I50,'４月'!I50,'５月'!I50,'６月'!I50,'７月'!I50,'８月'!I50,'９月'!I50,'１０月'!I50,'１１月'!I50,'１２月'!I50)</f>
        <v>0</v>
      </c>
      <c r="J50" s="437">
        <f>SUM('１月:１２月'!J50)</f>
        <v>3761685.287</v>
      </c>
      <c r="K50" s="437">
        <f>SUM('１月'!K50,'２月'!K50,'３月'!K50,'４月'!K50,'５月'!K50,'６月'!K50,'７月'!K50,'８月'!K50,'９月'!K50,'１０月'!K50,'１１月'!K50,'１２月'!K50)</f>
        <v>241820.88800000001</v>
      </c>
      <c r="L50" s="437">
        <f>SUM('１月'!L50,'２月'!L50,'３月'!L50,'４月'!L50,'５月'!L50,'６月'!L50,'７月'!L50,'８月'!L50,'９月'!L50,'１０月'!L50,'１１月'!L50,'１２月'!L50)</f>
        <v>24370.095999999998</v>
      </c>
      <c r="M50" s="461">
        <f>SUM('１月'!M50,'２月'!M50,'３月'!M50,'４月'!M50,'５月'!M50,'６月'!M50,'７月'!M50,'８月'!M50,'９月'!M50,'１０月'!M50,'１１月'!M50,'１２月'!M50)</f>
        <v>0</v>
      </c>
      <c r="N50" s="461">
        <f>SUM('１月'!N50,'２月'!N50,'３月'!N50,'４月'!N50,'５月'!N50,'６月'!N50,'７月'!N50,'８月'!N50,'９月'!N50,'１０月'!N50,'１１月'!N50,'１２月'!N50)</f>
        <v>3387.1829999999995</v>
      </c>
      <c r="O50" s="461">
        <f>SUM('１月'!O50,'２月'!O50,'３月'!O50,'４月'!O50,'５月'!O50,'６月'!O50,'７月'!O50,'８月'!O50,'９月'!O50,'１０月'!O50,'１１月'!O50,'１２月'!O50)</f>
        <v>0.64800000000000002</v>
      </c>
      <c r="P50" s="461">
        <f>SUM('１月'!P50,'２月'!P50,'３月'!P50,'４月'!P50,'５月'!P50,'６月'!P50,'７月'!P50,'８月'!P50,'９月'!P50,'１０月'!P50,'１１月'!P50,'１２月'!P50)</f>
        <v>18769.731</v>
      </c>
      <c r="Q50" s="462">
        <f t="shared" si="18"/>
        <v>5502962.3648230843</v>
      </c>
      <c r="R50" s="447"/>
    </row>
    <row r="51" spans="1:19">
      <c r="A51" s="518" t="s">
        <v>46</v>
      </c>
      <c r="B51" s="519"/>
      <c r="C51" s="7" t="s">
        <v>11</v>
      </c>
      <c r="D51" s="436">
        <f>SUM('１月'!D51,'２月'!D51,'３月'!D51,'４月'!D51,'５月'!D51,'６月'!D51,'７月'!D51,'８月'!D51,'９月'!D51,'１０月'!D51,'１１月'!D51,'１２月'!D51)</f>
        <v>8.2736000000000001</v>
      </c>
      <c r="E51" s="436">
        <f>SUM('１月'!E51,'２月'!E51,'３月'!E51,'４月'!E51,'５月'!E51,'６月'!E51,'７月'!E51,'８月'!E51,'９月'!E51,'１０月'!E51,'１１月'!E51,'１２月'!E51)</f>
        <v>7.2100000000000009</v>
      </c>
      <c r="F51" s="435">
        <f t="shared" si="17"/>
        <v>15.483600000000001</v>
      </c>
      <c r="G51" s="436">
        <f>SUM('１月'!G51,'２月'!G51,'３月'!G51,'４月'!G51,'５月'!G51,'６月'!G51,'７月'!G51,'８月'!G51,'９月'!G51,'１０月'!G51,'１１月'!G51,'１２月'!G51)</f>
        <v>9687.4930000000004</v>
      </c>
      <c r="H51" s="436">
        <f>SUM('１月'!H51,'２月'!H51,'３月'!H51,'４月'!H51,'５月'!H51,'６月'!H51,'７月'!H51,'８月'!H51,'９月'!H51,'１０月'!H51,'１１月'!H51,'１２月'!H51)</f>
        <v>13.514499999999998</v>
      </c>
      <c r="I51" s="436">
        <f>SUM('１月'!I51,'２月'!I51,'３月'!I51,'４月'!I51,'５月'!I51,'６月'!I51,'７月'!I51,'８月'!I51,'９月'!I51,'１０月'!I51,'１１月'!I51,'１２月'!I51)</f>
        <v>0</v>
      </c>
      <c r="J51" s="436">
        <f>SUM('１月:１２月'!J51)</f>
        <v>13.514499999999998</v>
      </c>
      <c r="K51" s="436">
        <f>SUM('１月'!K51,'２月'!K51,'３月'!K51,'４月'!K51,'５月'!K51,'６月'!K51,'７月'!K51,'８月'!K51,'９月'!K51,'１０月'!K51,'１１月'!K51,'１２月'!K51)</f>
        <v>10119.404</v>
      </c>
      <c r="L51" s="436">
        <f>SUM('１月'!L51,'２月'!L51,'３月'!L51,'４月'!L51,'５月'!L51,'６月'!L51,'７月'!L51,'８月'!L51,'９月'!L51,'１０月'!L51,'１１月'!L51,'１２月'!L51)</f>
        <v>0.4335</v>
      </c>
      <c r="M51" s="459">
        <f>SUM('１月'!M51,'２月'!M51,'３月'!M51,'４月'!M51,'５月'!M51,'６月'!M51,'７月'!M51,'８月'!M51,'９月'!M51,'１０月'!M51,'１１月'!M51,'１２月'!M51)</f>
        <v>0</v>
      </c>
      <c r="N51" s="459">
        <f>SUM('１月'!N51,'２月'!N51,'３月'!N51,'４月'!N51,'５月'!N51,'６月'!N51,'７月'!N51,'８月'!N51,'９月'!N51,'１０月'!N51,'１１月'!N51,'１２月'!N51)</f>
        <v>0</v>
      </c>
      <c r="O51" s="459">
        <f>SUM('１月'!O51,'２月'!O51,'３月'!O51,'４月'!O51,'５月'!O51,'６月'!O51,'７月'!O51,'８月'!O51,'９月'!O51,'１０月'!O51,'１１月'!O51,'１２月'!O51)</f>
        <v>0</v>
      </c>
      <c r="P51" s="459">
        <f>SUM('１月'!P51,'２月'!P51,'３月'!P51,'４月'!P51,'５月'!P51,'６月'!P51,'７月'!P51,'８月'!P51,'９月'!P51,'１０月'!P51,'１１月'!P51,'１２月'!P51)</f>
        <v>0</v>
      </c>
      <c r="Q51" s="460">
        <f t="shared" si="18"/>
        <v>19836.328600000001</v>
      </c>
      <c r="R51" s="447"/>
    </row>
    <row r="52" spans="1:19">
      <c r="A52" s="520"/>
      <c r="B52" s="521"/>
      <c r="C52" s="10" t="s">
        <v>13</v>
      </c>
      <c r="D52" s="437">
        <f>SUM('１月'!D52,'２月'!D52,'３月'!D52,'４月'!D52,'５月'!D52,'６月'!D52,'７月'!D52,'８月'!D52,'９月'!D52,'１０月'!D52,'１１月'!D52,'１２月'!D52)</f>
        <v>8887.9463573357498</v>
      </c>
      <c r="E52" s="437">
        <f>SUM('１月'!E52,'２月'!E52,'３月'!E52,'４月'!E52,'５月'!E52,'６月'!E52,'７月'!E52,'８月'!E52,'９月'!E52,'１０月'!E52,'１１月'!E52,'１２月'!E52)</f>
        <v>5581.6129999999994</v>
      </c>
      <c r="F52" s="438">
        <f t="shared" si="17"/>
        <v>14469.559357335749</v>
      </c>
      <c r="G52" s="437">
        <f>SUM('１月'!G52,'２月'!G52,'３月'!G52,'４月'!G52,'５月'!G52,'６月'!G52,'７月'!G52,'８月'!G52,'９月'!G52,'１０月'!G52,'１１月'!G52,'１２月'!G52)</f>
        <v>2129673.9810000001</v>
      </c>
      <c r="H52" s="437">
        <f>SUM('１月'!H52,'２月'!H52,'３月'!H52,'４月'!H52,'５月'!H52,'６月'!H52,'７月'!H52,'８月'!H52,'９月'!H52,'１０月'!H52,'１１月'!H52,'１２月'!H52)</f>
        <v>2974.1419999999998</v>
      </c>
      <c r="I52" s="437">
        <f>SUM('１月'!I52,'２月'!I52,'３月'!I52,'４月'!I52,'５月'!I52,'６月'!I52,'７月'!I52,'８月'!I52,'９月'!I52,'１０月'!I52,'１１月'!I52,'１２月'!I52)</f>
        <v>0</v>
      </c>
      <c r="J52" s="437">
        <f>SUM('１月:１２月'!J52)</f>
        <v>2974.1419999999998</v>
      </c>
      <c r="K52" s="437">
        <f>SUM('１月'!K52,'２月'!K52,'３月'!K52,'４月'!K52,'５月'!K52,'６月'!K52,'７月'!K52,'８月'!K52,'９月'!K52,'１０月'!K52,'１１月'!K52,'１２月'!K52)</f>
        <v>2256545.6529999999</v>
      </c>
      <c r="L52" s="437">
        <f>SUM('１月'!L52,'２月'!L52,'３月'!L52,'４月'!L52,'５月'!L52,'６月'!L52,'７月'!L52,'８月'!L52,'９月'!L52,'１０月'!L52,'１１月'!L52,'１２月'!L52)</f>
        <v>306.85000000000002</v>
      </c>
      <c r="M52" s="461">
        <f>SUM('１月'!M52,'２月'!M52,'３月'!M52,'４月'!M52,'５月'!M52,'６月'!M52,'７月'!M52,'８月'!M52,'９月'!M52,'１０月'!M52,'１１月'!M52,'１２月'!M52)</f>
        <v>0</v>
      </c>
      <c r="N52" s="461">
        <f>SUM('１月'!N52,'２月'!N52,'３月'!N52,'４月'!N52,'５月'!N52,'６月'!N52,'７月'!N52,'８月'!N52,'９月'!N52,'１０月'!N52,'１１月'!N52,'１２月'!N52)</f>
        <v>0</v>
      </c>
      <c r="O52" s="461">
        <f>SUM('１月'!O52,'２月'!O52,'３月'!O52,'４月'!O52,'５月'!O52,'６月'!O52,'７月'!O52,'８月'!O52,'９月'!O52,'１０月'!O52,'１１月'!O52,'１２月'!O52)</f>
        <v>0</v>
      </c>
      <c r="P52" s="461">
        <f>SUM('１月'!P52,'２月'!P52,'３月'!P52,'４月'!P52,'５月'!P52,'６月'!P52,'７月'!P52,'８月'!P52,'９月'!P52,'１０月'!P52,'１１月'!P52,'１２月'!P52)</f>
        <v>0</v>
      </c>
      <c r="Q52" s="462">
        <f t="shared" si="18"/>
        <v>4403970.185357336</v>
      </c>
      <c r="R52" s="447"/>
    </row>
    <row r="53" spans="1:19">
      <c r="A53" s="518" t="s">
        <v>47</v>
      </c>
      <c r="B53" s="519"/>
      <c r="C53" s="7" t="s">
        <v>11</v>
      </c>
      <c r="D53" s="436">
        <f>SUM('１月'!D53,'２月'!D53,'３月'!D53,'４月'!D53,'５月'!D53,'６月'!D53,'７月'!D53,'８月'!D53,'９月'!D53,'１０月'!D53,'１１月'!D53,'１２月'!D53)</f>
        <v>0.3402</v>
      </c>
      <c r="E53" s="436">
        <f>SUM('１月'!E53,'２月'!E53,'３月'!E53,'４月'!E53,'５月'!E53,'６月'!E53,'７月'!E53,'８月'!E53,'９月'!E53,'１０月'!E53,'１１月'!E53,'１２月'!E53)</f>
        <v>0.78010000000000002</v>
      </c>
      <c r="F53" s="435">
        <f t="shared" si="17"/>
        <v>1.1203000000000001</v>
      </c>
      <c r="G53" s="436">
        <f>SUM('１月'!G53,'２月'!G53,'３月'!G53,'４月'!G53,'５月'!G53,'６月'!G53,'７月'!G53,'８月'!G53,'９月'!G53,'１０月'!G53,'１１月'!G53,'１２月'!G53)</f>
        <v>533.9144</v>
      </c>
      <c r="H53" s="436">
        <f>SUM('１月'!H53,'２月'!H53,'３月'!H53,'４月'!H53,'５月'!H53,'６月'!H53,'７月'!H53,'８月'!H53,'９月'!H53,'１０月'!H53,'１１月'!H53,'１２月'!H53)</f>
        <v>1108.0482</v>
      </c>
      <c r="I53" s="436">
        <f>SUM('１月'!I53,'２月'!I53,'３月'!I53,'４月'!I53,'５月'!I53,'６月'!I53,'７月'!I53,'８月'!I53,'９月'!I53,'１０月'!I53,'１１月'!I53,'１２月'!I53)</f>
        <v>0</v>
      </c>
      <c r="J53" s="436">
        <f>SUM('１月:１２月'!J53)</f>
        <v>1108.0482</v>
      </c>
      <c r="K53" s="436">
        <f>SUM('１月'!K53,'２月'!K53,'３月'!K53,'４月'!K53,'５月'!K53,'６月'!K53,'７月'!K53,'８月'!K53,'９月'!K53,'１０月'!K53,'１１月'!K53,'１２月'!K53)</f>
        <v>5695.4246999999996</v>
      </c>
      <c r="L53" s="436">
        <f>SUM('１月'!L53,'２月'!L53,'３月'!L53,'４月'!L53,'５月'!L53,'６月'!L53,'７月'!L53,'８月'!L53,'９月'!L53,'１０月'!L53,'１１月'!L53,'１２月'!L53)</f>
        <v>1800.8936000000001</v>
      </c>
      <c r="M53" s="459">
        <f>SUM('１月'!M53,'２月'!M53,'３月'!M53,'４月'!M53,'５月'!M53,'６月'!M53,'７月'!M53,'８月'!M53,'９月'!M53,'１０月'!M53,'１１月'!M53,'１２月'!M53)</f>
        <v>0</v>
      </c>
      <c r="N53" s="459">
        <f>SUM('１月'!N53,'２月'!N53,'３月'!N53,'４月'!N53,'５月'!N53,'６月'!N53,'７月'!N53,'８月'!N53,'９月'!N53,'１０月'!N53,'１１月'!N53,'１２月'!N53)</f>
        <v>119.37840000000001</v>
      </c>
      <c r="O53" s="459">
        <f>SUM('１月'!O53,'２月'!O53,'３月'!O53,'４月'!O53,'５月'!O53,'６月'!O53,'７月'!O53,'８月'!O53,'９月'!O53,'１０月'!O53,'１１月'!O53,'１２月'!O53)</f>
        <v>0.31319999999999998</v>
      </c>
      <c r="P53" s="459">
        <f>SUM('１月'!P53,'２月'!P53,'３月'!P53,'４月'!P53,'５月'!P53,'６月'!P53,'７月'!P53,'８月'!P53,'９月'!P53,'１０月'!P53,'１１月'!P53,'１２月'!P53)</f>
        <v>0.81299999999999994</v>
      </c>
      <c r="Q53" s="460">
        <f t="shared" si="18"/>
        <v>9259.9057999999986</v>
      </c>
      <c r="R53" s="447"/>
    </row>
    <row r="54" spans="1:19">
      <c r="A54" s="520"/>
      <c r="B54" s="521"/>
      <c r="C54" s="10" t="s">
        <v>13</v>
      </c>
      <c r="D54" s="437">
        <f>SUM('１月'!D54,'２月'!D54,'３月'!D54,'４月'!D54,'５月'!D54,'６月'!D54,'７月'!D54,'８月'!D54,'９月'!D54,'１０月'!D54,'１１月'!D54,'１２月'!D54)</f>
        <v>375.79139770705626</v>
      </c>
      <c r="E54" s="437">
        <f>SUM('１月'!E54,'２月'!E54,'３月'!E54,'４月'!E54,'５月'!E54,'６月'!E54,'７月'!E54,'８月'!E54,'９月'!E54,'１０月'!E54,'１１月'!E54,'１２月'!E54)</f>
        <v>525.83100000000002</v>
      </c>
      <c r="F54" s="438">
        <f t="shared" si="17"/>
        <v>901.62239770705628</v>
      </c>
      <c r="G54" s="437">
        <f>SUM('１月'!G54,'２月'!G54,'３月'!G54,'４月'!G54,'５月'!G54,'６月'!G54,'７月'!G54,'８月'!G54,'９月'!G54,'１０月'!G54,'１１月'!G54,'１２月'!G54)</f>
        <v>466116.72000000003</v>
      </c>
      <c r="H54" s="437">
        <f>SUM('１月'!H54,'２月'!H54,'３月'!H54,'４月'!H54,'５月'!H54,'６月'!H54,'７月'!H54,'８月'!H54,'９月'!H54,'１０月'!H54,'１１月'!H54,'１２月'!H54)</f>
        <v>1045248.37</v>
      </c>
      <c r="I54" s="437">
        <f>SUM('１月'!I54,'２月'!I54,'３月'!I54,'４月'!I54,'５月'!I54,'６月'!I54,'７月'!I54,'８月'!I54,'９月'!I54,'１０月'!I54,'１１月'!I54,'１２月'!I54)</f>
        <v>0</v>
      </c>
      <c r="J54" s="437">
        <f>SUM('１月:１２月'!J54)</f>
        <v>1045248.37</v>
      </c>
      <c r="K54" s="437">
        <f>SUM('１月'!K54,'２月'!K54,'３月'!K54,'４月'!K54,'５月'!K54,'６月'!K54,'７月'!K54,'８月'!K54,'９月'!K54,'１０月'!K54,'１１月'!K54,'１２月'!K54)</f>
        <v>3631240.0999999996</v>
      </c>
      <c r="L54" s="437">
        <f>SUM('１月'!L54,'２月'!L54,'３月'!L54,'４月'!L54,'５月'!L54,'６月'!L54,'７月'!L54,'８月'!L54,'９月'!L54,'１０月'!L54,'１１月'!L54,'１２月'!L54)</f>
        <v>1318436.466</v>
      </c>
      <c r="M54" s="461">
        <f>SUM('１月'!M54,'２月'!M54,'３月'!M54,'４月'!M54,'５月'!M54,'６月'!M54,'７月'!M54,'８月'!M54,'９月'!M54,'１０月'!M54,'１１月'!M54,'１２月'!M54)</f>
        <v>0</v>
      </c>
      <c r="N54" s="461">
        <f>SUM('１月'!N54,'２月'!N54,'３月'!N54,'４月'!N54,'５月'!N54,'６月'!N54,'７月'!N54,'８月'!N54,'９月'!N54,'１０月'!N54,'１１月'!N54,'１２月'!N54)</f>
        <v>102856.62700000001</v>
      </c>
      <c r="O54" s="461">
        <f>SUM('１月'!O54,'２月'!O54,'３月'!O54,'４月'!O54,'５月'!O54,'６月'!O54,'７月'!O54,'８月'!O54,'９月'!O54,'１０月'!O54,'１１月'!O54,'１２月'!O54)</f>
        <v>157.17499999999998</v>
      </c>
      <c r="P54" s="461">
        <f>SUM('１月'!P54,'２月'!P54,'３月'!P54,'４月'!P54,'５月'!P54,'６月'!P54,'７月'!P54,'８月'!P54,'９月'!P54,'１０月'!P54,'１１月'!P54,'１２月'!P54)</f>
        <v>422.71600000000001</v>
      </c>
      <c r="Q54" s="462">
        <f t="shared" si="18"/>
        <v>6565379.7963977074</v>
      </c>
      <c r="R54" s="447"/>
    </row>
    <row r="55" spans="1:19">
      <c r="A55" s="6" t="s">
        <v>0</v>
      </c>
      <c r="B55" s="513" t="s">
        <v>48</v>
      </c>
      <c r="C55" s="7" t="s">
        <v>11</v>
      </c>
      <c r="D55" s="436">
        <f>SUM('１月'!D55,'２月'!D55,'３月'!D55,'４月'!D55,'５月'!D55,'６月'!D55,'７月'!D55,'８月'!D55,'９月'!D55,'１０月'!D55,'１１月'!D55,'１２月'!D55)</f>
        <v>6.9474000000000009</v>
      </c>
      <c r="E55" s="436">
        <f>SUM('１月'!E55,'２月'!E55,'３月'!E55,'４月'!E55,'５月'!E55,'６月'!E55,'７月'!E55,'８月'!E55,'９月'!E55,'１０月'!E55,'１１月'!E55,'１２月'!E55)</f>
        <v>0</v>
      </c>
      <c r="F55" s="435">
        <f t="shared" si="17"/>
        <v>6.9474000000000009</v>
      </c>
      <c r="G55" s="436">
        <f>SUM('１月'!G55,'２月'!G55,'３月'!G55,'４月'!G55,'５月'!G55,'６月'!G55,'７月'!G55,'８月'!G55,'９月'!G55,'１０月'!G55,'１１月'!G55,'１２月'!G55)</f>
        <v>6.7228000000000012</v>
      </c>
      <c r="H55" s="436">
        <f>SUM('１月'!H55,'２月'!H55,'３月'!H55,'４月'!H55,'５月'!H55,'６月'!H55,'７月'!H55,'８月'!H55,'９月'!H55,'１０月'!H55,'１１月'!H55,'１２月'!H55)</f>
        <v>76.718099999999993</v>
      </c>
      <c r="I55" s="436">
        <f>SUM('１月'!I55,'２月'!I55,'３月'!I55,'４月'!I55,'５月'!I55,'６月'!I55,'７月'!I55,'８月'!I55,'９月'!I55,'１０月'!I55,'１１月'!I55,'１２月'!I55)</f>
        <v>0</v>
      </c>
      <c r="J55" s="436">
        <f>SUM('１月:１２月'!J55)</f>
        <v>76.718099999999993</v>
      </c>
      <c r="K55" s="436">
        <f>SUM('１月'!K55,'２月'!K55,'３月'!K55,'４月'!K55,'５月'!K55,'６月'!K55,'７月'!K55,'８月'!K55,'９月'!K55,'１０月'!K55,'１１月'!K55,'１２月'!K55)</f>
        <v>17.453899999999997</v>
      </c>
      <c r="L55" s="436">
        <f>SUM('１月'!L55,'２月'!L55,'３月'!L55,'４月'!L55,'５月'!L55,'６月'!L55,'７月'!L55,'８月'!L55,'９月'!L55,'１０月'!L55,'１１月'!L55,'１２月'!L55)</f>
        <v>1.1336000000000002</v>
      </c>
      <c r="M55" s="459">
        <f>SUM('１月'!M55,'２月'!M55,'３月'!M55,'４月'!M55,'５月'!M55,'６月'!M55,'７月'!M55,'８月'!M55,'９月'!M55,'１０月'!M55,'１１月'!M55,'１２月'!M55)</f>
        <v>0.1673</v>
      </c>
      <c r="N55" s="459">
        <f>SUM('１月'!N55,'２月'!N55,'３月'!N55,'４月'!N55,'５月'!N55,'６月'!N55,'７月'!N55,'８月'!N55,'９月'!N55,'１０月'!N55,'１１月'!N55,'１２月'!N55)</f>
        <v>8.6950999999999983</v>
      </c>
      <c r="O55" s="459">
        <f>SUM('１月'!O55,'２月'!O55,'３月'!O55,'４月'!O55,'５月'!O55,'６月'!O55,'７月'!O55,'８月'!O55,'９月'!O55,'１０月'!O55,'１１月'!O55,'１２月'!O55)</f>
        <v>0.40930000000000005</v>
      </c>
      <c r="P55" s="459">
        <f>SUM('１月'!P55,'２月'!P55,'３月'!P55,'４月'!P55,'５月'!P55,'６月'!P55,'７月'!P55,'８月'!P55,'９月'!P55,'１０月'!P55,'１１月'!P55,'１２月'!P55)</f>
        <v>3.6671999999999998</v>
      </c>
      <c r="Q55" s="460">
        <f t="shared" si="18"/>
        <v>121.91469999999998</v>
      </c>
      <c r="R55" s="447"/>
    </row>
    <row r="56" spans="1:19">
      <c r="A56" s="9" t="s">
        <v>36</v>
      </c>
      <c r="B56" s="514"/>
      <c r="C56" s="10" t="s">
        <v>13</v>
      </c>
      <c r="D56" s="437">
        <f>SUM('１月'!D56,'２月'!D56,'３月'!D56,'４月'!D56,'５月'!D56,'６月'!D56,'７月'!D56,'８月'!D56,'９月'!D56,'１０月'!D56,'１１月'!D56,'１２月'!D56)</f>
        <v>6849.5921834098235</v>
      </c>
      <c r="E56" s="437">
        <f>SUM('１月'!E56,'２月'!E56,'３月'!E56,'４月'!E56,'５月'!E56,'６月'!E56,'７月'!E56,'８月'!E56,'９月'!E56,'１０月'!E56,'１１月'!E56,'１２月'!E56)</f>
        <v>0</v>
      </c>
      <c r="F56" s="438">
        <f t="shared" si="17"/>
        <v>6849.5921834098235</v>
      </c>
      <c r="G56" s="437">
        <f>SUM('１月'!G56,'２月'!G56,'３月'!G56,'４月'!G56,'５月'!G56,'６月'!G56,'７月'!G56,'８月'!G56,'９月'!G56,'１０月'!G56,'１１月'!G56,'１２月'!G56)</f>
        <v>7327.8509999999987</v>
      </c>
      <c r="H56" s="437">
        <f>SUM('１月'!H56,'２月'!H56,'３月'!H56,'４月'!H56,'５月'!H56,'６月'!H56,'７月'!H56,'８月'!H56,'９月'!H56,'１０月'!H56,'１１月'!H56,'１２月'!H56)</f>
        <v>61337.196000000004</v>
      </c>
      <c r="I56" s="437">
        <f>SUM('１月'!I56,'２月'!I56,'３月'!I56,'４月'!I56,'５月'!I56,'６月'!I56,'７月'!I56,'８月'!I56,'９月'!I56,'１０月'!I56,'１１月'!I56,'１２月'!I56)</f>
        <v>0</v>
      </c>
      <c r="J56" s="437">
        <f>SUM('１月:１２月'!J56)</f>
        <v>61337.196000000004</v>
      </c>
      <c r="K56" s="437">
        <f>SUM('１月'!K56,'２月'!K56,'３月'!K56,'４月'!K56,'５月'!K56,'６月'!K56,'７月'!K56,'８月'!K56,'９月'!K56,'１０月'!K56,'１１月'!K56,'１２月'!K56)</f>
        <v>8641.7459999999992</v>
      </c>
      <c r="L56" s="437">
        <f>SUM('１月'!L56,'２月'!L56,'３月'!L56,'４月'!L56,'５月'!L56,'６月'!L56,'７月'!L56,'８月'!L56,'９月'!L56,'１０月'!L56,'１１月'!L56,'１２月'!L56)</f>
        <v>1344.9659999999999</v>
      </c>
      <c r="M56" s="461">
        <f>SUM('１月'!M56,'２月'!M56,'３月'!M56,'４月'!M56,'５月'!M56,'６月'!M56,'７月'!M56,'８月'!M56,'９月'!M56,'１０月'!M56,'１１月'!M56,'１２月'!M56)</f>
        <v>136.32300000000001</v>
      </c>
      <c r="N56" s="461">
        <f>SUM('１月'!N56,'２月'!N56,'３月'!N56,'４月'!N56,'５月'!N56,'６月'!N56,'７月'!N56,'８月'!N56,'９月'!N56,'１０月'!N56,'１１月'!N56,'１２月'!N56)</f>
        <v>4630.7120000000004</v>
      </c>
      <c r="O56" s="461">
        <f>SUM('１月'!O56,'２月'!O56,'３月'!O56,'４月'!O56,'５月'!O56,'６月'!O56,'７月'!O56,'８月'!O56,'９月'!O56,'１０月'!O56,'１１月'!O56,'１２月'!O56)</f>
        <v>420.05000000000007</v>
      </c>
      <c r="P56" s="461">
        <f>SUM('１月'!P56,'２月'!P56,'３月'!P56,'４月'!P56,'５月'!P56,'６月'!P56,'７月'!P56,'８月'!P56,'９月'!P56,'１０月'!P56,'１１月'!P56,'１２月'!P56)</f>
        <v>2816.8290000000002</v>
      </c>
      <c r="Q56" s="462">
        <f t="shared" si="18"/>
        <v>93505.265183409836</v>
      </c>
      <c r="R56" s="447"/>
    </row>
    <row r="57" spans="1:19">
      <c r="A57" s="9" t="s">
        <v>12</v>
      </c>
      <c r="B57" s="12" t="s">
        <v>15</v>
      </c>
      <c r="C57" s="7" t="s">
        <v>11</v>
      </c>
      <c r="D57" s="436">
        <f>SUM('１月'!D57,'２月'!D57,'３月'!D57,'４月'!D57,'５月'!D57,'６月'!D57,'７月'!D57,'８月'!D57,'９月'!D57,'１０月'!D57,'１１月'!D57,'１２月'!D57)</f>
        <v>31.509699999999999</v>
      </c>
      <c r="E57" s="436">
        <f>SUM('１月'!E57,'２月'!E57,'３月'!E57,'４月'!E57,'５月'!E57,'６月'!E57,'７月'!E57,'８月'!E57,'９月'!E57,'１０月'!E57,'１１月'!E57,'１２月'!E57)</f>
        <v>3.6305400000000003</v>
      </c>
      <c r="F57" s="435">
        <f t="shared" si="17"/>
        <v>35.140239999999999</v>
      </c>
      <c r="G57" s="436">
        <f>SUM('１月'!G57,'２月'!G57,'３月'!G57,'４月'!G57,'５月'!G57,'６月'!G57,'７月'!G57,'８月'!G57,'９月'!G57,'１０月'!G57,'１１月'!G57,'１２月'!G57)</f>
        <v>3.0020999999999995</v>
      </c>
      <c r="H57" s="436">
        <f>SUM('１月'!H57,'２月'!H57,'３月'!H57,'４月'!H57,'５月'!H57,'６月'!H57,'７月'!H57,'８月'!H57,'９月'!H57,'１０月'!H57,'１１月'!H57,'１２月'!H57)</f>
        <v>69.536500000000004</v>
      </c>
      <c r="I57" s="436">
        <f>SUM('１月'!I57,'２月'!I57,'３月'!I57,'４月'!I57,'５月'!I57,'６月'!I57,'７月'!I57,'８月'!I57,'９月'!I57,'１０月'!I57,'１１月'!I57,'１２月'!I57)</f>
        <v>0</v>
      </c>
      <c r="J57" s="436">
        <f>SUM('１月:１２月'!J57)</f>
        <v>69.536500000000004</v>
      </c>
      <c r="K57" s="436">
        <f>SUM('１月'!K57,'２月'!K57,'３月'!K57,'４月'!K57,'５月'!K57,'６月'!K57,'７月'!K57,'８月'!K57,'９月'!K57,'１０月'!K57,'１１月'!K57,'１２月'!K57)</f>
        <v>6.4657</v>
      </c>
      <c r="L57" s="436">
        <f>SUM('１月'!L57,'２月'!L57,'３月'!L57,'４月'!L57,'５月'!L57,'６月'!L57,'７月'!L57,'８月'!L57,'９月'!L57,'１０月'!L57,'１１月'!L57,'１２月'!L57)</f>
        <v>2.5981000000000005</v>
      </c>
      <c r="M57" s="459">
        <f>SUM('１月'!M57,'２月'!M57,'３月'!M57,'４月'!M57,'５月'!M57,'６月'!M57,'７月'!M57,'８月'!M57,'９月'!M57,'１０月'!M57,'１１月'!M57,'１２月'!M57)</f>
        <v>1.1000000000000001E-3</v>
      </c>
      <c r="N57" s="459">
        <f>SUM('１月'!N57,'２月'!N57,'３月'!N57,'４月'!N57,'５月'!N57,'６月'!N57,'７月'!N57,'８月'!N57,'９月'!N57,'１０月'!N57,'１１月'!N57,'１２月'!N57)</f>
        <v>0.61639999999999995</v>
      </c>
      <c r="O57" s="459">
        <f>SUM('１月'!O57,'２月'!O57,'３月'!O57,'４月'!O57,'５月'!O57,'６月'!O57,'７月'!O57,'８月'!O57,'９月'!O57,'１０月'!O57,'１１月'!O57,'１２月'!O57)</f>
        <v>2.4300000000000002E-2</v>
      </c>
      <c r="P57" s="459">
        <f>SUM('１月'!P57,'２月'!P57,'３月'!P57,'４月'!P57,'５月'!P57,'６月'!P57,'７月'!P57,'８月'!P57,'９月'!P57,'１０月'!P57,'１１月'!P57,'１２月'!P57)</f>
        <v>0.2346</v>
      </c>
      <c r="Q57" s="460">
        <f t="shared" si="18"/>
        <v>117.61904</v>
      </c>
      <c r="R57" s="447"/>
    </row>
    <row r="58" spans="1:19">
      <c r="A58" s="9" t="s">
        <v>18</v>
      </c>
      <c r="B58" s="10" t="s">
        <v>49</v>
      </c>
      <c r="C58" s="10" t="s">
        <v>13</v>
      </c>
      <c r="D58" s="437">
        <f>SUM('１月'!D58,'２月'!D58,'３月'!D58,'４月'!D58,'５月'!D58,'６月'!D58,'７月'!D58,'８月'!D58,'９月'!D58,'１０月'!D58,'１１月'!D58,'１２月'!D58)</f>
        <v>2407.7109575851496</v>
      </c>
      <c r="E58" s="437">
        <f>SUM('１月'!E58,'２月'!E58,'３月'!E58,'４月'!E58,'５月'!E58,'６月'!E58,'７月'!E58,'８月'!E58,'９月'!E58,'１０月'!E58,'１１月'!E58,'１２月'!E58)</f>
        <v>2111.1129999999998</v>
      </c>
      <c r="F58" s="438">
        <f t="shared" si="17"/>
        <v>4518.8239575851494</v>
      </c>
      <c r="G58" s="437">
        <f>SUM('１月'!G58,'２月'!G58,'３月'!G58,'４月'!G58,'５月'!G58,'６月'!G58,'７月'!G58,'８月'!G58,'９月'!G58,'１０月'!G58,'１１月'!G58,'１２月'!G58)</f>
        <v>741.81900000000007</v>
      </c>
      <c r="H58" s="437">
        <f>SUM('１月'!H58,'２月'!H58,'３月'!H58,'４月'!H58,'５月'!H58,'６月'!H58,'７月'!H58,'８月'!H58,'９月'!H58,'１０月'!H58,'１１月'!H58,'１２月'!H58)</f>
        <v>27251.867000000002</v>
      </c>
      <c r="I58" s="437">
        <f>SUM('１月'!I58,'２月'!I58,'３月'!I58,'４月'!I58,'５月'!I58,'６月'!I58,'７月'!I58,'８月'!I58,'９月'!I58,'１０月'!I58,'１１月'!I58,'１２月'!I58)</f>
        <v>0</v>
      </c>
      <c r="J58" s="437">
        <f>SUM('１月:１２月'!J58)</f>
        <v>27251.867000000002</v>
      </c>
      <c r="K58" s="437">
        <f>SUM('１月'!K58,'２月'!K58,'３月'!K58,'４月'!K58,'５月'!K58,'６月'!K58,'７月'!K58,'８月'!K58,'９月'!K58,'１０月'!K58,'１１月'!K58,'１２月'!K58)</f>
        <v>1224.1180000000002</v>
      </c>
      <c r="L58" s="437">
        <f>SUM('１月'!L58,'２月'!L58,'３月'!L58,'４月'!L58,'５月'!L58,'６月'!L58,'７月'!L58,'８月'!L58,'９月'!L58,'１０月'!L58,'１１月'!L58,'１２月'!L58)</f>
        <v>804.17100000000005</v>
      </c>
      <c r="M58" s="461">
        <f>SUM('１月'!M58,'２月'!M58,'３月'!M58,'４月'!M58,'５月'!M58,'６月'!M58,'７月'!M58,'８月'!M58,'９月'!M58,'１０月'!M58,'１１月'!M58,'１２月'!M58)</f>
        <v>0.35599999999999998</v>
      </c>
      <c r="N58" s="461">
        <f>SUM('１月'!N58,'２月'!N58,'３月'!N58,'４月'!N58,'５月'!N58,'６月'!N58,'７月'!N58,'８月'!N58,'９月'!N58,'１０月'!N58,'１１月'!N58,'１２月'!N58)</f>
        <v>424.30999999999995</v>
      </c>
      <c r="O58" s="461">
        <f>SUM('１月'!O58,'２月'!O58,'３月'!O58,'４月'!O58,'５月'!O58,'６月'!O58,'７月'!O58,'８月'!O58,'９月'!O58,'１０月'!O58,'１１月'!O58,'１２月'!O58)</f>
        <v>52.239999999999995</v>
      </c>
      <c r="P58" s="461">
        <f>SUM('１月'!P58,'２月'!P58,'３月'!P58,'４月'!P58,'５月'!P58,'６月'!P58,'７月'!P58,'８月'!P58,'９月'!P58,'１０月'!P58,'１１月'!P58,'１２月'!P58)</f>
        <v>149.59199999999998</v>
      </c>
      <c r="Q58" s="462">
        <f t="shared" si="18"/>
        <v>35167.296957585146</v>
      </c>
      <c r="R58" s="447"/>
    </row>
    <row r="59" spans="1:19" s="419" customFormat="1">
      <c r="A59" s="423"/>
      <c r="B59" s="516" t="s">
        <v>19</v>
      </c>
      <c r="C59" s="418" t="s">
        <v>11</v>
      </c>
      <c r="D59" s="435">
        <f>SUM(D55,D57)</f>
        <v>38.457099999999997</v>
      </c>
      <c r="E59" s="435">
        <f t="shared" ref="E59:Q59" si="19">SUM(E55,E57)</f>
        <v>3.6305400000000003</v>
      </c>
      <c r="F59" s="435">
        <f t="shared" si="19"/>
        <v>42.08764</v>
      </c>
      <c r="G59" s="435">
        <f t="shared" si="19"/>
        <v>9.7249000000000017</v>
      </c>
      <c r="H59" s="435">
        <f t="shared" si="19"/>
        <v>146.25459999999998</v>
      </c>
      <c r="I59" s="435">
        <f t="shared" si="19"/>
        <v>0</v>
      </c>
      <c r="J59" s="435">
        <f t="shared" si="19"/>
        <v>146.25459999999998</v>
      </c>
      <c r="K59" s="435">
        <f t="shared" si="19"/>
        <v>23.919599999999996</v>
      </c>
      <c r="L59" s="435">
        <f t="shared" si="19"/>
        <v>3.7317000000000009</v>
      </c>
      <c r="M59" s="463">
        <f t="shared" si="19"/>
        <v>0.16839999999999999</v>
      </c>
      <c r="N59" s="463">
        <f t="shared" si="19"/>
        <v>9.3114999999999988</v>
      </c>
      <c r="O59" s="463">
        <f t="shared" si="19"/>
        <v>0.43360000000000004</v>
      </c>
      <c r="P59" s="463">
        <f t="shared" si="19"/>
        <v>3.9017999999999997</v>
      </c>
      <c r="Q59" s="460">
        <f t="shared" si="19"/>
        <v>239.53373999999997</v>
      </c>
      <c r="R59" s="448"/>
      <c r="S59" s="449"/>
    </row>
    <row r="60" spans="1:19" s="419" customFormat="1">
      <c r="A60" s="420"/>
      <c r="B60" s="517"/>
      <c r="C60" s="421" t="s">
        <v>13</v>
      </c>
      <c r="D60" s="435">
        <f>SUM(D56,D58)</f>
        <v>9257.3031409949726</v>
      </c>
      <c r="E60" s="438">
        <f t="shared" ref="E60:Q60" si="20">SUM(E56,E58)</f>
        <v>2111.1129999999998</v>
      </c>
      <c r="F60" s="438">
        <f t="shared" si="20"/>
        <v>11368.416140994974</v>
      </c>
      <c r="G60" s="438">
        <f t="shared" si="20"/>
        <v>8069.6699999999992</v>
      </c>
      <c r="H60" s="438">
        <f t="shared" si="20"/>
        <v>88589.063000000009</v>
      </c>
      <c r="I60" s="438">
        <f t="shared" si="20"/>
        <v>0</v>
      </c>
      <c r="J60" s="438">
        <f t="shared" si="20"/>
        <v>88589.063000000009</v>
      </c>
      <c r="K60" s="438">
        <f t="shared" si="20"/>
        <v>9865.8639999999996</v>
      </c>
      <c r="L60" s="438">
        <f t="shared" si="20"/>
        <v>2149.1369999999997</v>
      </c>
      <c r="M60" s="464">
        <f t="shared" si="20"/>
        <v>136.679</v>
      </c>
      <c r="N60" s="464">
        <f t="shared" si="20"/>
        <v>5055.0220000000008</v>
      </c>
      <c r="O60" s="464">
        <f t="shared" si="20"/>
        <v>472.29000000000008</v>
      </c>
      <c r="P60" s="464">
        <f t="shared" si="20"/>
        <v>2966.4210000000003</v>
      </c>
      <c r="Q60" s="462">
        <f t="shared" si="20"/>
        <v>128672.56214099498</v>
      </c>
      <c r="R60" s="448"/>
      <c r="S60" s="449"/>
    </row>
    <row r="61" spans="1:19">
      <c r="A61" s="6" t="s">
        <v>0</v>
      </c>
      <c r="B61" s="513" t="s">
        <v>50</v>
      </c>
      <c r="C61" s="7" t="s">
        <v>11</v>
      </c>
      <c r="D61" s="436">
        <f>SUM('１月'!D61,'２月'!D61,'３月'!D61,'４月'!D61,'５月'!D61,'６月'!D61,'７月'!D61,'８月'!D61,'９月'!D61,'１０月'!D61,'１１月'!D61,'１２月'!D61)</f>
        <v>0.46340000000000003</v>
      </c>
      <c r="E61" s="436">
        <f>SUM('１月'!E61,'２月'!E61,'３月'!E61,'４月'!E61,'５月'!E61,'６月'!E61,'７月'!E61,'８月'!E61,'９月'!E61,'１０月'!E61,'１１月'!E61,'１２月'!E61)</f>
        <v>0</v>
      </c>
      <c r="F61" s="435">
        <f t="shared" ref="F61:F68" si="21">SUM(D61,E61)</f>
        <v>0.46340000000000003</v>
      </c>
      <c r="G61" s="436">
        <f>SUM('１月'!G61,'２月'!G61,'３月'!G61,'４月'!G61,'５月'!G61,'６月'!G61,'７月'!G61,'８月'!G61,'９月'!G61,'１０月'!G61,'１１月'!G61,'１２月'!G61)</f>
        <v>8.1282000000000014</v>
      </c>
      <c r="H61" s="436">
        <f>SUM('１月'!H61,'２月'!H61,'３月'!H61,'４月'!H61,'５月'!H61,'６月'!H61,'７月'!H61,'８月'!H61,'９月'!H61,'１０月'!H61,'１１月'!H61,'１２月'!H61)</f>
        <v>44.906400000000005</v>
      </c>
      <c r="I61" s="436">
        <f>SUM('１月'!I61,'２月'!I61,'３月'!I61,'４月'!I61,'５月'!I61,'６月'!I61,'７月'!I61,'８月'!I61,'９月'!I61,'１０月'!I61,'１１月'!I61,'１２月'!I61)</f>
        <v>0</v>
      </c>
      <c r="J61" s="436">
        <f>SUM('１月:１２月'!J61)</f>
        <v>44.906400000000005</v>
      </c>
      <c r="K61" s="436">
        <f>SUM('１月'!K61,'２月'!K61,'３月'!K61,'４月'!K61,'５月'!K61,'６月'!K61,'７月'!K61,'８月'!K61,'９月'!K61,'１０月'!K61,'１１月'!K61,'１２月'!K61)</f>
        <v>0</v>
      </c>
      <c r="L61" s="436">
        <f>SUM('１月'!L61,'２月'!L61,'３月'!L61,'４月'!L61,'５月'!L61,'６月'!L61,'７月'!L61,'８月'!L61,'９月'!L61,'１０月'!L61,'１１月'!L61,'１２月'!L61)</f>
        <v>7.4149999999999991</v>
      </c>
      <c r="M61" s="459">
        <f>SUM('１月'!M61,'２月'!M61,'３月'!M61,'４月'!M61,'５月'!M61,'６月'!M61,'７月'!M61,'８月'!M61,'９月'!M61,'１０月'!M61,'１１月'!M61,'１２月'!M61)</f>
        <v>0</v>
      </c>
      <c r="N61" s="459">
        <f>SUM('１月'!N61,'２月'!N61,'３月'!N61,'４月'!N61,'５月'!N61,'６月'!N61,'７月'!N61,'８月'!N61,'９月'!N61,'１０月'!N61,'１１月'!N61,'１２月'!N61)</f>
        <v>0</v>
      </c>
      <c r="O61" s="459">
        <f>SUM('１月'!O61,'２月'!O61,'３月'!O61,'４月'!O61,'５月'!O61,'６月'!O61,'７月'!O61,'８月'!O61,'９月'!O61,'１０月'!O61,'１１月'!O61,'１２月'!O61)</f>
        <v>0</v>
      </c>
      <c r="P61" s="459">
        <f>SUM('１月'!P61,'２月'!P61,'３月'!P61,'４月'!P61,'５月'!P61,'６月'!P61,'７月'!P61,'８月'!P61,'９月'!P61,'１０月'!P61,'１１月'!P61,'１２月'!P61)</f>
        <v>0</v>
      </c>
      <c r="Q61" s="460">
        <f t="shared" ref="Q61:Q68" si="22">SUM(F61,G61,J61,K61,L61,M61,N61,O61,P61)</f>
        <v>60.913000000000004</v>
      </c>
      <c r="R61" s="447"/>
    </row>
    <row r="62" spans="1:19">
      <c r="A62" s="9" t="s">
        <v>51</v>
      </c>
      <c r="B62" s="514"/>
      <c r="C62" s="10" t="s">
        <v>13</v>
      </c>
      <c r="D62" s="437">
        <f>SUM('１月'!D62,'２月'!D62,'３月'!D62,'４月'!D62,'５月'!D62,'６月'!D62,'７月'!D62,'８月'!D62,'９月'!D62,'１０月'!D62,'１１月'!D62,'１２月'!D62)</f>
        <v>40.777559787204908</v>
      </c>
      <c r="E62" s="437">
        <f>SUM('１月'!E62,'２月'!E62,'３月'!E62,'４月'!E62,'５月'!E62,'６月'!E62,'７月'!E62,'８月'!E62,'９月'!E62,'１０月'!E62,'１１月'!E62,'１２月'!E62)</f>
        <v>0</v>
      </c>
      <c r="F62" s="438">
        <f t="shared" si="21"/>
        <v>40.777559787204908</v>
      </c>
      <c r="G62" s="437">
        <f>SUM('１月'!G62,'２月'!G62,'３月'!G62,'４月'!G62,'５月'!G62,'６月'!G62,'７月'!G62,'８月'!G62,'９月'!G62,'１０月'!G62,'１１月'!G62,'１２月'!G62)</f>
        <v>419.20699999999999</v>
      </c>
      <c r="H62" s="437">
        <f>SUM('１月'!H62,'２月'!H62,'３月'!H62,'４月'!H62,'５月'!H62,'６月'!H62,'７月'!H62,'８月'!H62,'９月'!H62,'１０月'!H62,'１１月'!H62,'１２月'!H62)</f>
        <v>1341.2719999999999</v>
      </c>
      <c r="I62" s="437">
        <f>SUM('１月'!I62,'２月'!I62,'３月'!I62,'４月'!I62,'５月'!I62,'６月'!I62,'７月'!I62,'８月'!I62,'９月'!I62,'１０月'!I62,'１１月'!I62,'１２月'!I62)</f>
        <v>0</v>
      </c>
      <c r="J62" s="437">
        <f>SUM('１月:１２月'!J62)</f>
        <v>1341.2719999999999</v>
      </c>
      <c r="K62" s="437">
        <f>SUM('１月'!K62,'２月'!K62,'３月'!K62,'４月'!K62,'５月'!K62,'６月'!K62,'７月'!K62,'８月'!K62,'９月'!K62,'１０月'!K62,'１１月'!K62,'１２月'!K62)</f>
        <v>0</v>
      </c>
      <c r="L62" s="437">
        <f>SUM('１月'!L62,'２月'!L62,'３月'!L62,'４月'!L62,'５月'!L62,'６月'!L62,'７月'!L62,'８月'!L62,'９月'!L62,'１０月'!L62,'１１月'!L62,'１２月'!L62)</f>
        <v>312.10500000000002</v>
      </c>
      <c r="M62" s="461">
        <f>SUM('１月'!M62,'２月'!M62,'３月'!M62,'４月'!M62,'５月'!M62,'６月'!M62,'７月'!M62,'８月'!M62,'９月'!M62,'１０月'!M62,'１１月'!M62,'１２月'!M62)</f>
        <v>0</v>
      </c>
      <c r="N62" s="461">
        <f>SUM('１月'!N62,'２月'!N62,'３月'!N62,'４月'!N62,'５月'!N62,'６月'!N62,'７月'!N62,'８月'!N62,'９月'!N62,'１０月'!N62,'１１月'!N62,'１２月'!N62)</f>
        <v>0</v>
      </c>
      <c r="O62" s="461">
        <f>SUM('１月'!O62,'２月'!O62,'３月'!O62,'４月'!O62,'５月'!O62,'６月'!O62,'７月'!O62,'８月'!O62,'９月'!O62,'１０月'!O62,'１１月'!O62,'１２月'!O62)</f>
        <v>0</v>
      </c>
      <c r="P62" s="461">
        <f>SUM('１月'!P62,'２月'!P62,'３月'!P62,'４月'!P62,'５月'!P62,'６月'!P62,'７月'!P62,'８月'!P62,'９月'!P62,'１０月'!P62,'１１月'!P62,'１２月'!P62)</f>
        <v>0</v>
      </c>
      <c r="Q62" s="462">
        <f t="shared" si="22"/>
        <v>2113.3615597872049</v>
      </c>
      <c r="R62" s="447"/>
    </row>
    <row r="63" spans="1:19">
      <c r="A63" s="9" t="s">
        <v>0</v>
      </c>
      <c r="B63" s="12" t="s">
        <v>52</v>
      </c>
      <c r="C63" s="7" t="s">
        <v>11</v>
      </c>
      <c r="D63" s="436">
        <f>SUM('１月'!D63,'２月'!D63,'３月'!D63,'４月'!D63,'５月'!D63,'６月'!D63,'７月'!D63,'８月'!D63,'９月'!D63,'１０月'!D63,'１１月'!D63,'１２月'!D63)</f>
        <v>284.42599999999999</v>
      </c>
      <c r="E63" s="436">
        <f>SUM('１月'!E63,'２月'!E63,'３月'!E63,'４月'!E63,'５月'!E63,'６月'!E63,'７月'!E63,'８月'!E63,'９月'!E63,'１０月'!E63,'１１月'!E63,'１２月'!E63)</f>
        <v>368.15999999999997</v>
      </c>
      <c r="F63" s="435">
        <f t="shared" si="21"/>
        <v>652.58600000000001</v>
      </c>
      <c r="G63" s="436">
        <f>SUM('１月'!G63,'２月'!G63,'３月'!G63,'４月'!G63,'５月'!G63,'６月'!G63,'７月'!G63,'８月'!G63,'９月'!G63,'１０月'!G63,'１１月'!G63,'１２月'!G63)</f>
        <v>6557.4909999999991</v>
      </c>
      <c r="H63" s="436">
        <f>SUM('１月'!H63,'２月'!H63,'３月'!H63,'４月'!H63,'５月'!H63,'６月'!H63,'７月'!H63,'８月'!H63,'９月'!H63,'１０月'!H63,'１１月'!H63,'１２月'!H63)</f>
        <v>0</v>
      </c>
      <c r="I63" s="436">
        <f>SUM('１月'!I63,'２月'!I63,'３月'!I63,'４月'!I63,'５月'!I63,'６月'!I63,'７月'!I63,'８月'!I63,'９月'!I63,'１０月'!I63,'１１月'!I63,'１２月'!I63)</f>
        <v>0</v>
      </c>
      <c r="J63" s="436">
        <f>SUM('１月:１２月'!J63)</f>
        <v>0</v>
      </c>
      <c r="K63" s="436">
        <f>SUM('１月'!K63,'２月'!K63,'３月'!K63,'４月'!K63,'５月'!K63,'６月'!K63,'７月'!K63,'８月'!K63,'９月'!K63,'１０月'!K63,'１１月'!K63,'１２月'!K63)</f>
        <v>0</v>
      </c>
      <c r="L63" s="436">
        <f>SUM('１月'!L63,'２月'!L63,'３月'!L63,'４月'!L63,'５月'!L63,'６月'!L63,'７月'!L63,'８月'!L63,'９月'!L63,'１０月'!L63,'１１月'!L63,'１２月'!L63)</f>
        <v>0</v>
      </c>
      <c r="M63" s="459">
        <f>SUM('１月'!M63,'２月'!M63,'３月'!M63,'４月'!M63,'５月'!M63,'６月'!M63,'７月'!M63,'８月'!M63,'９月'!M63,'１０月'!M63,'１１月'!M63,'１２月'!M63)</f>
        <v>0</v>
      </c>
      <c r="N63" s="459">
        <f>SUM('１月'!N63,'２月'!N63,'３月'!N63,'４月'!N63,'５月'!N63,'６月'!N63,'７月'!N63,'８月'!N63,'９月'!N63,'１０月'!N63,'１１月'!N63,'１２月'!N63)</f>
        <v>0</v>
      </c>
      <c r="O63" s="459">
        <f>SUM('１月'!O63,'２月'!O63,'３月'!O63,'４月'!O63,'５月'!O63,'６月'!O63,'７月'!O63,'８月'!O63,'９月'!O63,'１０月'!O63,'１１月'!O63,'１２月'!O63)</f>
        <v>0</v>
      </c>
      <c r="P63" s="459">
        <f>SUM('１月'!P63,'２月'!P63,'３月'!P63,'４月'!P63,'５月'!P63,'６月'!P63,'７月'!P63,'８月'!P63,'９月'!P63,'１０月'!P63,'１１月'!P63,'１２月'!P63)</f>
        <v>0</v>
      </c>
      <c r="Q63" s="460">
        <f t="shared" si="22"/>
        <v>7210.0769999999993</v>
      </c>
      <c r="R63" s="447"/>
    </row>
    <row r="64" spans="1:19">
      <c r="A64" s="9" t="s">
        <v>53</v>
      </c>
      <c r="B64" s="10" t="s">
        <v>54</v>
      </c>
      <c r="C64" s="10" t="s">
        <v>13</v>
      </c>
      <c r="D64" s="437">
        <f>SUM('１月'!D64,'２月'!D64,'３月'!D64,'４月'!D64,'５月'!D64,'６月'!D64,'７月'!D64,'８月'!D64,'９月'!D64,'１０月'!D64,'１１月'!D64,'１２月'!D64)</f>
        <v>28912.355907250843</v>
      </c>
      <c r="E64" s="437">
        <f>SUM('１月'!E64,'２月'!E64,'３月'!E64,'４月'!E64,'５月'!E64,'６月'!E64,'７月'!E64,'８月'!E64,'９月'!E64,'１０月'!E64,'１１月'!E64,'１２月'!E64)</f>
        <v>35494.74</v>
      </c>
      <c r="F64" s="438">
        <f t="shared" si="21"/>
        <v>64407.095907250841</v>
      </c>
      <c r="G64" s="437">
        <f>SUM('１月'!G64,'２月'!G64,'３月'!G64,'４月'!G64,'５月'!G64,'６月'!G64,'７月'!G64,'８月'!G64,'９月'!G64,'１０月'!G64,'１１月'!G64,'１２月'!G64)</f>
        <v>1100318.2760000001</v>
      </c>
      <c r="H64" s="437">
        <f>SUM('１月'!H64,'２月'!H64,'３月'!H64,'４月'!H64,'５月'!H64,'６月'!H64,'７月'!H64,'８月'!H64,'９月'!H64,'１０月'!H64,'１１月'!H64,'１２月'!H64)</f>
        <v>0</v>
      </c>
      <c r="I64" s="437">
        <f>SUM('１月'!I64,'２月'!I64,'３月'!I64,'４月'!I64,'５月'!I64,'６月'!I64,'７月'!I64,'８月'!I64,'９月'!I64,'１０月'!I64,'１１月'!I64,'１２月'!I64)</f>
        <v>0</v>
      </c>
      <c r="J64" s="437">
        <f>SUM('１月:１２月'!J64)</f>
        <v>0</v>
      </c>
      <c r="K64" s="437">
        <f>SUM('１月'!K64,'２月'!K64,'３月'!K64,'４月'!K64,'５月'!K64,'６月'!K64,'７月'!K64,'８月'!K64,'９月'!K64,'１０月'!K64,'１１月'!K64,'１２月'!K64)</f>
        <v>0</v>
      </c>
      <c r="L64" s="437">
        <f>SUM('１月'!L64,'２月'!L64,'３月'!L64,'４月'!L64,'５月'!L64,'６月'!L64,'７月'!L64,'８月'!L64,'９月'!L64,'１０月'!L64,'１１月'!L64,'１２月'!L64)</f>
        <v>0</v>
      </c>
      <c r="M64" s="461">
        <f>SUM('１月'!M64,'２月'!M64,'３月'!M64,'４月'!M64,'５月'!M64,'６月'!M64,'７月'!M64,'８月'!M64,'９月'!M64,'１０月'!M64,'１１月'!M64,'１２月'!M64)</f>
        <v>0</v>
      </c>
      <c r="N64" s="461">
        <f>SUM('１月'!N64,'２月'!N64,'３月'!N64,'４月'!N64,'５月'!N64,'６月'!N64,'７月'!N64,'８月'!N64,'９月'!N64,'１０月'!N64,'１１月'!N64,'１２月'!N64)</f>
        <v>0</v>
      </c>
      <c r="O64" s="461">
        <f>SUM('１月'!O64,'２月'!O64,'３月'!O64,'４月'!O64,'５月'!O64,'６月'!O64,'７月'!O64,'８月'!O64,'９月'!O64,'１０月'!O64,'１１月'!O64,'１２月'!O64)</f>
        <v>0</v>
      </c>
      <c r="P64" s="461">
        <f>SUM('１月'!P64,'２月'!P64,'３月'!P64,'４月'!P64,'５月'!P64,'６月'!P64,'７月'!P64,'８月'!P64,'９月'!P64,'１０月'!P64,'１１月'!P64,'１２月'!P64)</f>
        <v>0</v>
      </c>
      <c r="Q64" s="462">
        <f t="shared" si="22"/>
        <v>1164725.371907251</v>
      </c>
      <c r="R64" s="447"/>
    </row>
    <row r="65" spans="1:19">
      <c r="A65" s="9" t="s">
        <v>0</v>
      </c>
      <c r="B65" s="513" t="s">
        <v>55</v>
      </c>
      <c r="C65" s="7" t="s">
        <v>11</v>
      </c>
      <c r="D65" s="436">
        <f>SUM('１月'!D65,'２月'!D65,'３月'!D65,'４月'!D65,'５月'!D65,'６月'!D65,'７月'!D65,'８月'!D65,'９月'!D65,'１０月'!D65,'１１月'!D65,'１２月'!D65)</f>
        <v>0.26500000000000001</v>
      </c>
      <c r="E65" s="436">
        <f>SUM('１月'!E65,'２月'!E65,'３月'!E65,'４月'!E65,'５月'!E65,'６月'!E65,'７月'!E65,'８月'!E65,'９月'!E65,'１０月'!E65,'１１月'!E65,'１２月'!E65)</f>
        <v>5.3719999999999999</v>
      </c>
      <c r="F65" s="435">
        <f t="shared" si="21"/>
        <v>5.6369999999999996</v>
      </c>
      <c r="G65" s="436">
        <f>SUM('１月'!G65,'２月'!G65,'３月'!G65,'４月'!G65,'５月'!G65,'６月'!G65,'７月'!G65,'８月'!G65,'９月'!G65,'１０月'!G65,'１１月'!G65,'１２月'!G65)</f>
        <v>4172.0744999999997</v>
      </c>
      <c r="H65" s="436">
        <f>SUM('１月'!H65,'２月'!H65,'３月'!H65,'４月'!H65,'５月'!H65,'６月'!H65,'７月'!H65,'８月'!H65,'９月'!H65,'１０月'!H65,'１１月'!H65,'１２月'!H65)</f>
        <v>0.57800000000000007</v>
      </c>
      <c r="I65" s="436">
        <f>SUM('１月'!I65,'２月'!I65,'３月'!I65,'４月'!I65,'５月'!I65,'６月'!I65,'７月'!I65,'８月'!I65,'９月'!I65,'１０月'!I65,'１１月'!I65,'１２月'!I65)</f>
        <v>0</v>
      </c>
      <c r="J65" s="436">
        <f>SUM('１月:１２月'!J65)</f>
        <v>0.57800000000000007</v>
      </c>
      <c r="K65" s="436">
        <f>SUM('１月'!K65,'２月'!K65,'３月'!K65,'４月'!K65,'５月'!K65,'６月'!K65,'７月'!K65,'８月'!K65,'９月'!K65,'１０月'!K65,'１１月'!K65,'１２月'!K65)</f>
        <v>0</v>
      </c>
      <c r="L65" s="436">
        <f>SUM('１月'!L65,'２月'!L65,'３月'!L65,'４月'!L65,'５月'!L65,'６月'!L65,'７月'!L65,'８月'!L65,'９月'!L65,'１０月'!L65,'１１月'!L65,'１２月'!L65)</f>
        <v>8.2000000000000003E-2</v>
      </c>
      <c r="M65" s="459">
        <f>SUM('１月'!M65,'２月'!M65,'３月'!M65,'４月'!M65,'５月'!M65,'６月'!M65,'７月'!M65,'８月'!M65,'９月'!M65,'１０月'!M65,'１１月'!M65,'１２月'!M65)</f>
        <v>0</v>
      </c>
      <c r="N65" s="459">
        <f>SUM('１月'!N65,'２月'!N65,'３月'!N65,'４月'!N65,'５月'!N65,'６月'!N65,'７月'!N65,'８月'!N65,'９月'!N65,'１０月'!N65,'１１月'!N65,'１２月'!N65)</f>
        <v>0</v>
      </c>
      <c r="O65" s="459">
        <f>SUM('１月'!O65,'２月'!O65,'３月'!O65,'４月'!O65,'５月'!O65,'６月'!O65,'７月'!O65,'８月'!O65,'９月'!O65,'１０月'!O65,'１１月'!O65,'１２月'!O65)</f>
        <v>0</v>
      </c>
      <c r="P65" s="459">
        <f>SUM('１月'!P65,'２月'!P65,'３月'!P65,'４月'!P65,'５月'!P65,'６月'!P65,'７月'!P65,'８月'!P65,'９月'!P65,'１０月'!P65,'１１月'!P65,'１２月'!P65)</f>
        <v>0</v>
      </c>
      <c r="Q65" s="460">
        <f t="shared" si="22"/>
        <v>4178.3715000000002</v>
      </c>
      <c r="R65" s="447"/>
    </row>
    <row r="66" spans="1:19">
      <c r="A66" s="9" t="s">
        <v>18</v>
      </c>
      <c r="B66" s="514"/>
      <c r="C66" s="10" t="s">
        <v>13</v>
      </c>
      <c r="D66" s="437">
        <f>SUM('１月'!D66,'２月'!D66,'３月'!D66,'４月'!D66,'５月'!D66,'６月'!D66,'７月'!D66,'８月'!D66,'９月'!D66,'１０月'!D66,'１１月'!D66,'１２月'!D66)</f>
        <v>6.9875999420201342</v>
      </c>
      <c r="E66" s="437">
        <f>SUM('１月'!E66,'２月'!E66,'３月'!E66,'４月'!E66,'５月'!E66,'６月'!E66,'７月'!E66,'８月'!E66,'９月'!E66,'１０月'!E66,'１１月'!E66,'１２月'!E66)</f>
        <v>387.44900000000001</v>
      </c>
      <c r="F66" s="438">
        <f t="shared" si="21"/>
        <v>394.43659994202017</v>
      </c>
      <c r="G66" s="437">
        <f>SUM('１月'!G66,'２月'!G66,'３月'!G66,'４月'!G66,'５月'!G66,'６月'!G66,'７月'!G66,'８月'!G66,'９月'!G66,'１０月'!G66,'１１月'!G66,'１２月'!G66)</f>
        <v>486007.24800000002</v>
      </c>
      <c r="H66" s="437">
        <f>SUM('１月'!H66,'２月'!H66,'３月'!H66,'４月'!H66,'５月'!H66,'６月'!H66,'７月'!H66,'８月'!H66,'９月'!H66,'１０月'!H66,'１１月'!H66,'１２月'!H66)</f>
        <v>55.08</v>
      </c>
      <c r="I66" s="437">
        <f>SUM('１月'!I66,'２月'!I66,'３月'!I66,'４月'!I66,'５月'!I66,'６月'!I66,'７月'!I66,'８月'!I66,'９月'!I66,'１０月'!I66,'１１月'!I66,'１２月'!I66)</f>
        <v>0</v>
      </c>
      <c r="J66" s="437">
        <f>SUM('１月:１２月'!J66)</f>
        <v>55.08</v>
      </c>
      <c r="K66" s="437">
        <f>SUM('１月'!K66,'２月'!K66,'３月'!K66,'４月'!K66,'５月'!K66,'６月'!K66,'７月'!K66,'８月'!K66,'９月'!K66,'１０月'!K66,'１１月'!K66,'１２月'!K66)</f>
        <v>0</v>
      </c>
      <c r="L66" s="437">
        <f>SUM('１月'!L66,'２月'!L66,'３月'!L66,'４月'!L66,'５月'!L66,'６月'!L66,'７月'!L66,'８月'!L66,'９月'!L66,'１０月'!L66,'１１月'!L66,'１２月'!L66)</f>
        <v>8.7480000000000011</v>
      </c>
      <c r="M66" s="461">
        <f>SUM('１月'!M66,'２月'!M66,'３月'!M66,'４月'!M66,'５月'!M66,'６月'!M66,'７月'!M66,'８月'!M66,'９月'!M66,'１０月'!M66,'１１月'!M66,'１２月'!M66)</f>
        <v>0</v>
      </c>
      <c r="N66" s="461">
        <f>SUM('１月'!N66,'２月'!N66,'３月'!N66,'４月'!N66,'５月'!N66,'６月'!N66,'７月'!N66,'８月'!N66,'９月'!N66,'１０月'!N66,'１１月'!N66,'１２月'!N66)</f>
        <v>0</v>
      </c>
      <c r="O66" s="461">
        <f>SUM('１月'!O66,'２月'!O66,'３月'!O66,'４月'!O66,'５月'!O66,'６月'!O66,'７月'!O66,'８月'!O66,'９月'!O66,'１０月'!O66,'１１月'!O66,'１２月'!O66)</f>
        <v>0</v>
      </c>
      <c r="P66" s="461">
        <f>SUM('１月'!P66,'２月'!P66,'３月'!P66,'４月'!P66,'５月'!P66,'６月'!P66,'７月'!P66,'８月'!P66,'９月'!P66,'１０月'!P66,'１１月'!P66,'１２月'!P66)</f>
        <v>0</v>
      </c>
      <c r="Q66" s="462">
        <f t="shared" si="22"/>
        <v>486465.5125999421</v>
      </c>
      <c r="R66" s="447"/>
    </row>
    <row r="67" spans="1:19">
      <c r="A67" s="14"/>
      <c r="B67" s="12" t="s">
        <v>15</v>
      </c>
      <c r="C67" s="7" t="s">
        <v>11</v>
      </c>
      <c r="D67" s="436">
        <f>SUM('１月'!D67,'２月'!D67,'３月'!D67,'４月'!D67,'５月'!D67,'６月'!D67,'７月'!D67,'８月'!D67,'９月'!D67,'１０月'!D67,'１１月'!D67,'１２月'!D67)</f>
        <v>5.5680000000000005</v>
      </c>
      <c r="E67" s="436">
        <f>SUM('１月'!E67,'２月'!E67,'３月'!E67,'４月'!E67,'５月'!E67,'６月'!E67,'７月'!E67,'８月'!E67,'９月'!E67,'１０月'!E67,'１１月'!E67,'１２月'!E67)</f>
        <v>6.6646999999999998</v>
      </c>
      <c r="F67" s="435">
        <f t="shared" si="21"/>
        <v>12.232700000000001</v>
      </c>
      <c r="G67" s="436">
        <f>SUM('１月'!G67,'２月'!G67,'３月'!G67,'４月'!G67,'５月'!G67,'６月'!G67,'７月'!G67,'８月'!G67,'９月'!G67,'１０月'!G67,'１１月'!G67,'１２月'!G67)</f>
        <v>924.14109999999994</v>
      </c>
      <c r="H67" s="436">
        <f>SUM('１月'!H67,'２月'!H67,'３月'!H67,'４月'!H67,'５月'!H67,'６月'!H67,'７月'!H67,'８月'!H67,'９月'!H67,'１０月'!H67,'１１月'!H67,'１２月'!H67)</f>
        <v>0</v>
      </c>
      <c r="I67" s="436">
        <f>SUM('１月'!I67,'２月'!I67,'３月'!I67,'４月'!I67,'５月'!I67,'６月'!I67,'７月'!I67,'８月'!I67,'９月'!I67,'１０月'!I67,'１１月'!I67,'１２月'!I67)</f>
        <v>0</v>
      </c>
      <c r="J67" s="436">
        <f>SUM('１月:１２月'!J67)</f>
        <v>0</v>
      </c>
      <c r="K67" s="436">
        <f>SUM('１月'!K67,'２月'!K67,'３月'!K67,'４月'!K67,'５月'!K67,'６月'!K67,'７月'!K67,'８月'!K67,'９月'!K67,'１０月'!K67,'１１月'!K67,'１２月'!K67)</f>
        <v>4.5435000000000008</v>
      </c>
      <c r="L67" s="436">
        <f>SUM('１月'!L67,'２月'!L67,'３月'!L67,'４月'!L67,'５月'!L67,'６月'!L67,'７月'!L67,'８月'!L67,'９月'!L67,'１０月'!L67,'１１月'!L67,'１２月'!L67)</f>
        <v>1.15E-2</v>
      </c>
      <c r="M67" s="459">
        <f>SUM('１月'!M67,'２月'!M67,'３月'!M67,'４月'!M67,'５月'!M67,'６月'!M67,'７月'!M67,'８月'!M67,'９月'!M67,'１０月'!M67,'１１月'!M67,'１２月'!M67)</f>
        <v>0</v>
      </c>
      <c r="N67" s="459">
        <f>SUM('１月'!N67,'２月'!N67,'３月'!N67,'４月'!N67,'５月'!N67,'６月'!N67,'７月'!N67,'８月'!N67,'９月'!N67,'１０月'!N67,'１１月'!N67,'１２月'!N67)</f>
        <v>0</v>
      </c>
      <c r="O67" s="459">
        <f>SUM('１月'!O67,'２月'!O67,'３月'!O67,'４月'!O67,'５月'!O67,'６月'!O67,'７月'!O67,'８月'!O67,'９月'!O67,'１０月'!O67,'１１月'!O67,'１２月'!O67)</f>
        <v>0</v>
      </c>
      <c r="P67" s="459">
        <f>SUM('１月'!P67,'２月'!P67,'３月'!P67,'４月'!P67,'５月'!P67,'６月'!P67,'７月'!P67,'８月'!P67,'９月'!P67,'１０月'!P67,'１１月'!P67,'１２月'!P67)</f>
        <v>0</v>
      </c>
      <c r="Q67" s="460">
        <f t="shared" si="22"/>
        <v>940.92879999999991</v>
      </c>
      <c r="R67" s="447"/>
    </row>
    <row r="68" spans="1:19" ht="19.5" thickBot="1">
      <c r="A68" s="15" t="s">
        <v>0</v>
      </c>
      <c r="B68" s="16" t="s">
        <v>54</v>
      </c>
      <c r="C68" s="16" t="s">
        <v>13</v>
      </c>
      <c r="D68" s="442">
        <f>SUM('１月'!D68,'２月'!D68,'３月'!D68,'４月'!D68,'５月'!D68,'６月'!D68,'７月'!D68,'８月'!D68,'９月'!D68,'１０月'!D68,'１１月'!D68,'１２月'!D68)</f>
        <v>495.45971538174348</v>
      </c>
      <c r="E68" s="442">
        <f>SUM('１月'!E68,'２月'!E68,'３月'!E68,'４月'!E68,'５月'!E68,'６月'!E68,'７月'!E68,'８月'!E68,'９月'!E68,'１０月'!E68,'１１月'!E68,'１２月'!E68)</f>
        <v>292.62799999999999</v>
      </c>
      <c r="F68" s="441">
        <f t="shared" si="21"/>
        <v>788.08771538174346</v>
      </c>
      <c r="G68" s="442">
        <f>SUM('１月'!G68,'２月'!G68,'３月'!G68,'４月'!G68,'５月'!G68,'６月'!G68,'７月'!G68,'８月'!G68,'９月'!G68,'１０月'!G68,'１１月'!G68,'１２月'!G68)</f>
        <v>136796.12000000002</v>
      </c>
      <c r="H68" s="442">
        <f>SUM('１月'!H68,'２月'!H68,'３月'!H68,'４月'!H68,'５月'!H68,'６月'!H68,'７月'!H68,'８月'!H68,'９月'!H68,'１０月'!H68,'１１月'!H68,'１２月'!H68)</f>
        <v>0</v>
      </c>
      <c r="I68" s="442">
        <f>SUM('１月'!I68,'２月'!I68,'３月'!I68,'４月'!I68,'５月'!I68,'６月'!I68,'７月'!I68,'８月'!I68,'９月'!I68,'１０月'!I68,'１１月'!I68,'１２月'!I68)</f>
        <v>0</v>
      </c>
      <c r="J68" s="442">
        <f>SUM('１月:１２月'!J68)</f>
        <v>0</v>
      </c>
      <c r="K68" s="442">
        <f>SUM('１月'!K68,'２月'!K68,'３月'!K68,'４月'!K68,'５月'!K68,'６月'!K68,'７月'!K68,'８月'!K68,'９月'!K68,'１０月'!K68,'１１月'!K68,'１２月'!K68)</f>
        <v>135.357</v>
      </c>
      <c r="L68" s="442">
        <f>SUM('１月'!L68,'２月'!L68,'３月'!L68,'４月'!L68,'５月'!L68,'６月'!L68,'７月'!L68,'８月'!L68,'９月'!L68,'１０月'!L68,'１１月'!L68,'１２月'!L68)</f>
        <v>4.9139999999999997</v>
      </c>
      <c r="M68" s="465">
        <f>SUM('１月'!M68,'２月'!M68,'３月'!M68,'４月'!M68,'５月'!M68,'６月'!M68,'７月'!M68,'８月'!M68,'９月'!M68,'１０月'!M68,'１１月'!M68,'１２月'!M68)</f>
        <v>0</v>
      </c>
      <c r="N68" s="465">
        <f>SUM('１月'!N68,'２月'!N68,'３月'!N68,'４月'!N68,'５月'!N68,'６月'!N68,'７月'!N68,'８月'!N68,'９月'!N68,'１０月'!N68,'１１月'!N68,'１２月'!N68)</f>
        <v>0</v>
      </c>
      <c r="O68" s="465">
        <f>SUM('１月'!O68,'２月'!O68,'３月'!O68,'４月'!O68,'５月'!O68,'６月'!O68,'７月'!O68,'８月'!O68,'９月'!O68,'１０月'!O68,'１１月'!O68,'１２月'!O68)</f>
        <v>0</v>
      </c>
      <c r="P68" s="465">
        <f>SUM('１月'!P68,'２月'!P68,'３月'!P68,'４月'!P68,'５月'!P68,'６月'!P68,'７月'!P68,'８月'!P68,'９月'!P68,'１０月'!P68,'１１月'!P68,'１２月'!P68)</f>
        <v>0</v>
      </c>
      <c r="Q68" s="466">
        <f t="shared" si="22"/>
        <v>137724.47871538176</v>
      </c>
      <c r="R68" s="447"/>
    </row>
    <row r="69" spans="1:19">
      <c r="A69" s="479"/>
      <c r="B69" s="480"/>
      <c r="C69" s="480"/>
      <c r="D69" s="481"/>
      <c r="E69" s="481"/>
      <c r="F69" s="482"/>
      <c r="G69" s="481"/>
      <c r="H69" s="481"/>
      <c r="I69" s="481"/>
      <c r="J69" s="481"/>
      <c r="K69" s="481"/>
      <c r="L69" s="481"/>
      <c r="M69" s="483"/>
      <c r="N69" s="483"/>
      <c r="O69" s="483"/>
      <c r="P69" s="483"/>
      <c r="Q69" s="484"/>
      <c r="R69" s="447"/>
    </row>
    <row r="70" spans="1:19">
      <c r="A70" s="479"/>
      <c r="B70" s="480"/>
      <c r="C70" s="480"/>
      <c r="D70" s="481"/>
      <c r="E70" s="481"/>
      <c r="F70" s="482"/>
      <c r="G70" s="481"/>
      <c r="H70" s="481"/>
      <c r="I70" s="481"/>
      <c r="J70" s="481"/>
      <c r="K70" s="481"/>
      <c r="L70" s="481"/>
      <c r="M70" s="483"/>
      <c r="N70" s="483"/>
      <c r="O70" s="483"/>
      <c r="P70" s="483"/>
      <c r="Q70" s="484"/>
      <c r="R70" s="447"/>
    </row>
    <row r="71" spans="1:19">
      <c r="A71" s="479"/>
      <c r="B71" s="480"/>
      <c r="C71" s="480"/>
      <c r="D71" s="481"/>
      <c r="E71" s="481"/>
      <c r="F71" s="482"/>
      <c r="G71" s="481"/>
      <c r="H71" s="481"/>
      <c r="I71" s="481"/>
      <c r="J71" s="481"/>
      <c r="K71" s="481"/>
      <c r="L71" s="481"/>
      <c r="M71" s="483"/>
      <c r="N71" s="483"/>
      <c r="O71" s="483"/>
      <c r="P71" s="483"/>
      <c r="Q71" s="484"/>
      <c r="R71" s="447"/>
    </row>
    <row r="72" spans="1:19">
      <c r="A72" s="479"/>
      <c r="B72" s="480"/>
      <c r="C72" s="480"/>
      <c r="D72" s="481"/>
      <c r="E72" s="481"/>
      <c r="F72" s="482"/>
      <c r="G72" s="481"/>
      <c r="H72" s="481"/>
      <c r="I72" s="481"/>
      <c r="J72" s="481"/>
      <c r="K72" s="481"/>
      <c r="L72" s="481"/>
      <c r="M72" s="483"/>
      <c r="N72" s="483"/>
      <c r="O72" s="483"/>
      <c r="P72" s="483"/>
      <c r="Q72" s="484"/>
      <c r="R72" s="447"/>
    </row>
    <row r="73" spans="1:19">
      <c r="D73" s="1"/>
      <c r="E73" s="1"/>
      <c r="F73" s="425"/>
      <c r="G73" s="1"/>
      <c r="H73" s="1"/>
      <c r="I73" s="51"/>
      <c r="J73" s="1"/>
      <c r="K73" s="1"/>
      <c r="L73" s="1"/>
      <c r="M73" s="467"/>
      <c r="N73" s="467"/>
      <c r="O73" s="467"/>
      <c r="P73" s="467"/>
      <c r="Q73" s="468"/>
    </row>
    <row r="74" spans="1:19" ht="19.5" thickBot="1">
      <c r="A74" s="2"/>
      <c r="B74" s="32" t="s">
        <v>101</v>
      </c>
      <c r="C74" s="2"/>
      <c r="D74" s="2"/>
      <c r="E74" s="2"/>
      <c r="F74" s="426"/>
      <c r="G74" s="2"/>
      <c r="H74" s="2"/>
      <c r="I74" s="52"/>
      <c r="J74" s="2"/>
      <c r="K74" s="2"/>
      <c r="L74" s="2"/>
      <c r="M74" s="469"/>
      <c r="N74" s="469"/>
      <c r="O74" s="469"/>
      <c r="P74" s="469"/>
      <c r="Q74" s="470"/>
    </row>
    <row r="75" spans="1:19">
      <c r="A75" s="13"/>
      <c r="B75" s="18"/>
      <c r="C75" s="18"/>
      <c r="D75" s="34" t="s">
        <v>1</v>
      </c>
      <c r="E75" s="5" t="s">
        <v>97</v>
      </c>
      <c r="F75" s="444" t="s">
        <v>2</v>
      </c>
      <c r="G75" s="5" t="s">
        <v>98</v>
      </c>
      <c r="H75" s="35" t="s">
        <v>3</v>
      </c>
      <c r="I75" s="34" t="s">
        <v>4</v>
      </c>
      <c r="J75" s="34" t="s">
        <v>99</v>
      </c>
      <c r="K75" s="35" t="s">
        <v>5</v>
      </c>
      <c r="L75" s="34" t="s">
        <v>100</v>
      </c>
      <c r="M75" s="456" t="s">
        <v>6</v>
      </c>
      <c r="N75" s="456" t="s">
        <v>7</v>
      </c>
      <c r="O75" s="456" t="s">
        <v>8</v>
      </c>
      <c r="P75" s="457" t="s">
        <v>9</v>
      </c>
      <c r="Q75" s="458" t="s">
        <v>93</v>
      </c>
      <c r="R75" s="447"/>
    </row>
    <row r="76" spans="1:19" s="419" customFormat="1">
      <c r="A76" s="417" t="s">
        <v>51</v>
      </c>
      <c r="B76" s="516" t="s">
        <v>19</v>
      </c>
      <c r="C76" s="418" t="s">
        <v>11</v>
      </c>
      <c r="D76" s="435">
        <f t="shared" ref="D76:Q76" si="23">SUM(D61,D63,D65,D67)</f>
        <v>290.72239999999994</v>
      </c>
      <c r="E76" s="435">
        <f t="shared" si="23"/>
        <v>380.19669999999996</v>
      </c>
      <c r="F76" s="435">
        <f t="shared" si="23"/>
        <v>670.91909999999996</v>
      </c>
      <c r="G76" s="435">
        <f t="shared" si="23"/>
        <v>11661.834800000001</v>
      </c>
      <c r="H76" s="435">
        <f t="shared" si="23"/>
        <v>45.484400000000008</v>
      </c>
      <c r="I76" s="435">
        <f t="shared" si="23"/>
        <v>0</v>
      </c>
      <c r="J76" s="435">
        <f t="shared" si="23"/>
        <v>45.484400000000008</v>
      </c>
      <c r="K76" s="435">
        <f t="shared" si="23"/>
        <v>4.5435000000000008</v>
      </c>
      <c r="L76" s="435">
        <f t="shared" si="23"/>
        <v>7.5084999999999988</v>
      </c>
      <c r="M76" s="463">
        <f t="shared" si="23"/>
        <v>0</v>
      </c>
      <c r="N76" s="463">
        <f t="shared" si="23"/>
        <v>0</v>
      </c>
      <c r="O76" s="463">
        <f t="shared" si="23"/>
        <v>0</v>
      </c>
      <c r="P76" s="463">
        <f t="shared" si="23"/>
        <v>0</v>
      </c>
      <c r="Q76" s="463">
        <f t="shared" si="23"/>
        <v>12390.290299999999</v>
      </c>
      <c r="R76" s="450"/>
      <c r="S76" s="449"/>
    </row>
    <row r="77" spans="1:19" s="419" customFormat="1">
      <c r="A77" s="427" t="s">
        <v>53</v>
      </c>
      <c r="B77" s="517"/>
      <c r="C77" s="421" t="s">
        <v>13</v>
      </c>
      <c r="D77" s="435">
        <f t="shared" ref="D77:Q77" si="24">SUM(D62,D64,D66,D68)</f>
        <v>29455.580782361816</v>
      </c>
      <c r="E77" s="435">
        <f t="shared" si="24"/>
        <v>36174.816999999995</v>
      </c>
      <c r="F77" s="435">
        <f t="shared" si="24"/>
        <v>65630.397782361804</v>
      </c>
      <c r="G77" s="435">
        <f t="shared" si="24"/>
        <v>1723540.8510000003</v>
      </c>
      <c r="H77" s="435">
        <f t="shared" si="24"/>
        <v>1396.3519999999999</v>
      </c>
      <c r="I77" s="435">
        <f t="shared" si="24"/>
        <v>0</v>
      </c>
      <c r="J77" s="435">
        <f t="shared" si="24"/>
        <v>1396.3519999999999</v>
      </c>
      <c r="K77" s="435">
        <f t="shared" si="24"/>
        <v>135.357</v>
      </c>
      <c r="L77" s="435">
        <f t="shared" si="24"/>
        <v>325.767</v>
      </c>
      <c r="M77" s="463">
        <f t="shared" si="24"/>
        <v>0</v>
      </c>
      <c r="N77" s="463">
        <f t="shared" si="24"/>
        <v>0</v>
      </c>
      <c r="O77" s="463">
        <f t="shared" si="24"/>
        <v>0</v>
      </c>
      <c r="P77" s="463">
        <f t="shared" si="24"/>
        <v>0</v>
      </c>
      <c r="Q77" s="463">
        <f t="shared" si="24"/>
        <v>1791028.7247823621</v>
      </c>
      <c r="R77" s="450"/>
      <c r="S77" s="449"/>
    </row>
    <row r="78" spans="1:19">
      <c r="A78" s="9" t="s">
        <v>0</v>
      </c>
      <c r="B78" s="513" t="s">
        <v>57</v>
      </c>
      <c r="C78" s="7" t="s">
        <v>11</v>
      </c>
      <c r="D78" s="436">
        <f>SUM('１月'!D78,'２月'!D78,'３月'!D78,'４月'!D78,'５月'!D78,'６月'!D78,'７月'!D78,'８月'!D78,'９月'!D78,'１０月'!D78,'１１月'!D78,'１２月'!D78)</f>
        <v>40.532000000000004</v>
      </c>
      <c r="E78" s="436">
        <f>SUM('１月'!E78,'２月'!E78,'３月'!E78,'４月'!E78,'５月'!E78,'６月'!E78,'７月'!E78,'８月'!E78,'９月'!E78,'１０月'!E78,'１１月'!E78,'１２月'!E78)</f>
        <v>55.637799999999999</v>
      </c>
      <c r="F78" s="435">
        <f t="shared" ref="F78:F87" si="25">SUM(D78,E78)</f>
        <v>96.169800000000009</v>
      </c>
      <c r="G78" s="436">
        <f>SUM('１月'!G78,'２月'!G78,'３月'!G78,'４月'!G78,'５月'!G78,'６月'!G78,'７月'!G78,'８月'!G78,'９月'!G78,'１０月'!G78,'１１月'!G78,'１２月'!G78)</f>
        <v>21.812900000000003</v>
      </c>
      <c r="H78" s="436">
        <f>SUM('１月'!H78,'２月'!H78,'３月'!H78,'４月'!H78,'５月'!H78,'６月'!H78,'７月'!H78,'８月'!H78,'９月'!H78,'１０月'!H78,'１１月'!H78,'１２月'!H78)</f>
        <v>621.93490000000008</v>
      </c>
      <c r="I78" s="436">
        <f>SUM('１月'!I78,'２月'!I78,'３月'!I78,'４月'!I78,'５月'!I78,'６月'!I78,'７月'!I78,'８月'!I78,'９月'!I78,'１０月'!I78,'１１月'!I78,'１２月'!I78)</f>
        <v>0</v>
      </c>
      <c r="J78" s="436">
        <f>SUM('１月'!J78,'２月'!J78,'３月'!J78,'４月'!J78,'５月'!J78,'６月'!J78,'７月'!J78,'８月'!J78,'９月'!J78,'１０月'!J78,'１１月'!J78,'１２月'!J78)</f>
        <v>621.93490000000008</v>
      </c>
      <c r="K78" s="436">
        <f>SUM('１月'!K78,'２月'!K78,'３月'!K78,'４月'!K78,'５月'!K78,'６月'!K78,'７月'!K78,'８月'!K78,'９月'!K78,'１０月'!K78,'１１月'!K78,'１２月'!K78)</f>
        <v>16.440300000000001</v>
      </c>
      <c r="L78" s="436">
        <f>SUM('１月'!L78,'２月'!L78,'３月'!L78,'４月'!L78,'５月'!L78,'６月'!L78,'７月'!L78,'８月'!L78,'９月'!L78,'１０月'!L78,'１１月'!L78,'１２月'!L78)</f>
        <v>21.165199999999999</v>
      </c>
      <c r="M78" s="459">
        <f>SUM('１月'!M78,'２月'!M78,'３月'!M78,'４月'!M78,'５月'!M78,'６月'!M78,'７月'!M78,'８月'!M78,'９月'!M78,'１０月'!M78,'１１月'!M78,'１２月'!M78)</f>
        <v>2.8947000000000003</v>
      </c>
      <c r="N78" s="459">
        <f>SUM('１月'!N78,'２月'!N78,'３月'!N78,'４月'!N78,'５月'!N78,'６月'!N78,'７月'!N78,'８月'!N78,'９月'!N78,'１０月'!N78,'１１月'!N78,'１２月'!N78)</f>
        <v>252.82679999999999</v>
      </c>
      <c r="O78" s="459">
        <f>SUM('１月'!O78,'２月'!O78,'３月'!O78,'４月'!O78,'５月'!O78,'６月'!O78,'７月'!O78,'８月'!O78,'９月'!O78,'１０月'!O78,'１１月'!O78,'１２月'!O78)</f>
        <v>43.608900000000006</v>
      </c>
      <c r="P78" s="459">
        <f>SUM('１月'!P78,'２月'!P78,'３月'!P78,'４月'!P78,'５月'!P78,'６月'!P78,'７月'!P78,'８月'!P78,'９月'!P78,'１０月'!P78,'１１月'!P78,'１２月'!P78)</f>
        <v>164.13885999999999</v>
      </c>
      <c r="Q78" s="460">
        <f t="shared" ref="Q78:Q87" si="26">SUM(F78,G78,J78,K78,L78,M78,N78,O78,P78)</f>
        <v>1240.9923600000002</v>
      </c>
      <c r="R78" s="451"/>
    </row>
    <row r="79" spans="1:19">
      <c r="A79" s="9" t="s">
        <v>31</v>
      </c>
      <c r="B79" s="514"/>
      <c r="C79" s="10" t="s">
        <v>13</v>
      </c>
      <c r="D79" s="437">
        <f>SUM('１月'!D79,'２月'!D79,'３月'!D79,'４月'!D79,'５月'!D79,'６月'!D79,'７月'!D79,'８月'!D79,'９月'!D79,'１０月'!D79,'１１月'!D79,'１２月'!D79)</f>
        <v>36769.764059665482</v>
      </c>
      <c r="E79" s="437">
        <f>SUM('１月'!E79,'２月'!E79,'３月'!E79,'４月'!E79,'５月'!E79,'６月'!E79,'７月'!E79,'８月'!E79,'９月'!E79,'１０月'!E79,'１１月'!E79,'１２月'!E79)</f>
        <v>55124.423000000003</v>
      </c>
      <c r="F79" s="438">
        <f t="shared" si="25"/>
        <v>91894.187059665477</v>
      </c>
      <c r="G79" s="437">
        <f>SUM('１月'!G79,'２月'!G79,'３月'!G79,'４月'!G79,'５月'!G79,'６月'!G79,'７月'!G79,'８月'!G79,'９月'!G79,'１０月'!G79,'１１月'!G79,'１２月'!G79)</f>
        <v>28717.601000000002</v>
      </c>
      <c r="H79" s="437">
        <f>SUM('１月'!H79,'２月'!H79,'３月'!H79,'４月'!H79,'５月'!H79,'６月'!H79,'７月'!H79,'８月'!H79,'９月'!H79,'１０月'!H79,'１１月'!H79,'１２月'!H79)</f>
        <v>468078.38699999999</v>
      </c>
      <c r="I79" s="437">
        <f>SUM('１月'!I79,'２月'!I79,'３月'!I79,'４月'!I79,'５月'!I79,'６月'!I79,'７月'!I79,'８月'!I79,'９月'!I79,'１０月'!I79,'１１月'!I79,'１２月'!I79)</f>
        <v>0</v>
      </c>
      <c r="J79" s="437">
        <f>SUM('１月'!J79,'２月'!J79,'３月'!J79,'４月'!J79,'５月'!J79,'６月'!J79,'７月'!J79,'８月'!J79,'９月'!J79,'１０月'!J79,'１１月'!J79,'１２月'!J79)</f>
        <v>468078.38699999999</v>
      </c>
      <c r="K79" s="437">
        <f>SUM('１月'!K79,'２月'!K79,'３月'!K79,'４月'!K79,'５月'!K79,'６月'!K79,'７月'!K79,'８月'!K79,'９月'!K79,'１０月'!K79,'１１月'!K79,'１２月'!K79)</f>
        <v>12949.311</v>
      </c>
      <c r="L79" s="437">
        <f>SUM('１月'!L79,'２月'!L79,'３月'!L79,'４月'!L79,'５月'!L79,'６月'!L79,'７月'!L79,'８月'!L79,'９月'!L79,'１０月'!L79,'１１月'!L79,'１２月'!L79)</f>
        <v>20472.343000000001</v>
      </c>
      <c r="M79" s="461">
        <f>SUM('１月'!M79,'２月'!M79,'３月'!M79,'４月'!M79,'５月'!M79,'６月'!M79,'７月'!M79,'８月'!M79,'９月'!M79,'１０月'!M79,'１１月'!M79,'１２月'!M79)</f>
        <v>2071.6260000000002</v>
      </c>
      <c r="N79" s="461">
        <f>SUM('１月'!N79,'２月'!N79,'３月'!N79,'４月'!N79,'５月'!N79,'６月'!N79,'７月'!N79,'８月'!N79,'９月'!N79,'１０月'!N79,'１１月'!N79,'１２月'!N79)</f>
        <v>238286.32500000004</v>
      </c>
      <c r="O79" s="461">
        <f>SUM('１月'!O79,'２月'!O79,'３月'!O79,'４月'!O79,'５月'!O79,'６月'!O79,'７月'!O79,'８月'!O79,'９月'!O79,'１０月'!O79,'１１月'!O79,'１２月'!O79)</f>
        <v>27973.844999999998</v>
      </c>
      <c r="P79" s="461">
        <f>SUM('１月'!P79,'２月'!P79,'３月'!P79,'４月'!P79,'５月'!P79,'６月'!P79,'７月'!P79,'８月'!P79,'９月'!P79,'１０月'!P79,'１１月'!P79,'１２月'!P79)</f>
        <v>144188.867</v>
      </c>
      <c r="Q79" s="462">
        <f t="shared" si="26"/>
        <v>1034632.4920596655</v>
      </c>
      <c r="R79" s="451"/>
    </row>
    <row r="80" spans="1:19">
      <c r="A80" s="9" t="s">
        <v>0</v>
      </c>
      <c r="B80" s="513" t="s">
        <v>58</v>
      </c>
      <c r="C80" s="7" t="s">
        <v>11</v>
      </c>
      <c r="D80" s="436">
        <f>SUM('１月'!D80,'２月'!D80,'３月'!D80,'４月'!D80,'５月'!D80,'６月'!D80,'７月'!D80,'８月'!D80,'９月'!D80,'１０月'!D80,'１１月'!D80,'１２月'!D80)</f>
        <v>0</v>
      </c>
      <c r="E80" s="436">
        <f>SUM('１月'!E80,'２月'!E80,'３月'!E80,'４月'!E80,'５月'!E80,'６月'!E80,'７月'!E80,'８月'!E80,'９月'!E80,'１０月'!E80,'１１月'!E80,'１２月'!E80)</f>
        <v>7.3499999999999996E-2</v>
      </c>
      <c r="F80" s="435">
        <f t="shared" si="25"/>
        <v>7.3499999999999996E-2</v>
      </c>
      <c r="G80" s="436">
        <f>SUM('１月'!G80,'２月'!G80,'３月'!G80,'４月'!G80,'５月'!G80,'６月'!G80,'７月'!G80,'８月'!G80,'９月'!G80,'１０月'!G80,'１１月'!G80,'１２月'!G80)</f>
        <v>7.8800000000000009E-2</v>
      </c>
      <c r="H80" s="436">
        <f>SUM('１月'!H80,'２月'!H80,'３月'!H80,'４月'!H80,'５月'!H80,'６月'!H80,'７月'!H80,'８月'!H80,'９月'!H80,'１０月'!H80,'１１月'!H80,'１２月'!H80)</f>
        <v>8.822000000000001</v>
      </c>
      <c r="I80" s="436">
        <f>SUM('１月'!I80,'２月'!I80,'３月'!I80,'４月'!I80,'５月'!I80,'６月'!I80,'７月'!I80,'８月'!I80,'９月'!I80,'１０月'!I80,'１１月'!I80,'１２月'!I80)</f>
        <v>0</v>
      </c>
      <c r="J80" s="436">
        <f>SUM('１月'!J80,'２月'!J80,'３月'!J80,'４月'!J80,'５月'!J80,'６月'!J80,'７月'!J80,'８月'!J80,'９月'!J80,'１０月'!J80,'１１月'!J80,'１２月'!J80)</f>
        <v>8.822000000000001</v>
      </c>
      <c r="K80" s="436">
        <f>SUM('１月'!K80,'２月'!K80,'３月'!K80,'４月'!K80,'５月'!K80,'６月'!K80,'７月'!K80,'８月'!K80,'９月'!K80,'１０月'!K80,'１１月'!K80,'１２月'!K80)</f>
        <v>0.188</v>
      </c>
      <c r="L80" s="436">
        <f>SUM('１月'!L80,'２月'!L80,'３月'!L80,'４月'!L80,'５月'!L80,'６月'!L80,'７月'!L80,'８月'!L80,'９月'!L80,'１０月'!L80,'１１月'!L80,'１２月'!L80)</f>
        <v>0</v>
      </c>
      <c r="M80" s="459">
        <f>SUM('１月'!M80,'２月'!M80,'３月'!M80,'４月'!M80,'５月'!M80,'６月'!M80,'７月'!M80,'８月'!M80,'９月'!M80,'１０月'!M80,'１１月'!M80,'１２月'!M80)</f>
        <v>0</v>
      </c>
      <c r="N80" s="459">
        <f>SUM('１月'!N80,'２月'!N80,'３月'!N80,'４月'!N80,'５月'!N80,'６月'!N80,'７月'!N80,'８月'!N80,'９月'!N80,'１０月'!N80,'１１月'!N80,'１２月'!N80)</f>
        <v>0</v>
      </c>
      <c r="O80" s="459">
        <f>SUM('１月'!O80,'２月'!O80,'３月'!O80,'４月'!O80,'５月'!O80,'６月'!O80,'７月'!O80,'８月'!O80,'９月'!O80,'１０月'!O80,'１１月'!O80,'１２月'!O80)</f>
        <v>0</v>
      </c>
      <c r="P80" s="459">
        <f>SUM('１月'!P80,'２月'!P80,'３月'!P80,'４月'!P80,'５月'!P80,'６月'!P80,'７月'!P80,'８月'!P80,'９月'!P80,'１０月'!P80,'１１月'!P80,'１２月'!P80)</f>
        <v>0</v>
      </c>
      <c r="Q80" s="460">
        <f t="shared" si="26"/>
        <v>9.1623000000000019</v>
      </c>
      <c r="R80" s="451"/>
    </row>
    <row r="81" spans="1:19">
      <c r="A81" s="9" t="s">
        <v>0</v>
      </c>
      <c r="B81" s="514"/>
      <c r="C81" s="10" t="s">
        <v>13</v>
      </c>
      <c r="D81" s="437">
        <f>SUM('１月'!D81,'２月'!D81,'３月'!D81,'４月'!D81,'５月'!D81,'６月'!D81,'７月'!D81,'８月'!D81,'９月'!D81,'１０月'!D81,'１１月'!D81,'１２月'!D81)</f>
        <v>0</v>
      </c>
      <c r="E81" s="437">
        <f>SUM('１月'!E81,'２月'!E81,'３月'!E81,'４月'!E81,'５月'!E81,'６月'!E81,'７月'!E81,'８月'!E81,'９月'!E81,'１０月'!E81,'１１月'!E81,'１２月'!E81)</f>
        <v>6.59</v>
      </c>
      <c r="F81" s="438">
        <f t="shared" si="25"/>
        <v>6.59</v>
      </c>
      <c r="G81" s="437">
        <f>SUM('１月'!G81,'２月'!G81,'３月'!G81,'４月'!G81,'５月'!G81,'６月'!G81,'７月'!G81,'８月'!G81,'９月'!G81,'１０月'!G81,'１１月'!G81,'１２月'!G81)</f>
        <v>39.777000000000001</v>
      </c>
      <c r="H81" s="437">
        <f>SUM('１月'!H81,'２月'!H81,'３月'!H81,'４月'!H81,'５月'!H81,'６月'!H81,'７月'!H81,'８月'!H81,'９月'!H81,'１０月'!H81,'１１月'!H81,'１２月'!H81)</f>
        <v>1863.2010000000005</v>
      </c>
      <c r="I81" s="437">
        <f>SUM('１月'!I81,'２月'!I81,'３月'!I81,'４月'!I81,'５月'!I81,'６月'!I81,'７月'!I81,'８月'!I81,'９月'!I81,'１０月'!I81,'１１月'!I81,'１２月'!I81)</f>
        <v>0</v>
      </c>
      <c r="J81" s="437">
        <f>SUM('１月'!J81,'２月'!J81,'３月'!J81,'４月'!J81,'５月'!J81,'６月'!J81,'７月'!J81,'８月'!J81,'９月'!J81,'１０月'!J81,'１１月'!J81,'１２月'!J81)</f>
        <v>1863.2010000000005</v>
      </c>
      <c r="K81" s="437">
        <f>SUM('１月'!K81,'２月'!K81,'３月'!K81,'４月'!K81,'５月'!K81,'６月'!K81,'７月'!K81,'８月'!K81,'９月'!K81,'１０月'!K81,'１１月'!K81,'１２月'!K81)</f>
        <v>6.4799999999999995</v>
      </c>
      <c r="L81" s="437">
        <f>SUM('１月'!L81,'２月'!L81,'３月'!L81,'４月'!L81,'５月'!L81,'６月'!L81,'７月'!L81,'８月'!L81,'９月'!L81,'１０月'!L81,'１１月'!L81,'１２月'!L81)</f>
        <v>0</v>
      </c>
      <c r="M81" s="461">
        <f>SUM('１月'!M81,'２月'!M81,'３月'!M81,'４月'!M81,'５月'!M81,'６月'!M81,'７月'!M81,'８月'!M81,'９月'!M81,'１０月'!M81,'１１月'!M81,'１２月'!M81)</f>
        <v>0</v>
      </c>
      <c r="N81" s="461">
        <f>SUM('１月'!N81,'２月'!N81,'３月'!N81,'４月'!N81,'５月'!N81,'６月'!N81,'７月'!N81,'８月'!N81,'９月'!N81,'１０月'!N81,'１１月'!N81,'１２月'!N81)</f>
        <v>0</v>
      </c>
      <c r="O81" s="461">
        <f>SUM('１月'!O81,'２月'!O81,'３月'!O81,'４月'!O81,'５月'!O81,'６月'!O81,'７月'!O81,'８月'!O81,'９月'!O81,'１０月'!O81,'１１月'!O81,'１２月'!O81)</f>
        <v>0</v>
      </c>
      <c r="P81" s="461">
        <f>SUM('１月'!P81,'２月'!P81,'３月'!P81,'４月'!P81,'５月'!P81,'６月'!P81,'７月'!P81,'８月'!P81,'９月'!P81,'１０月'!P81,'１１月'!P81,'１２月'!P81)</f>
        <v>0</v>
      </c>
      <c r="Q81" s="462">
        <f t="shared" si="26"/>
        <v>1916.0480000000005</v>
      </c>
      <c r="R81" s="451"/>
    </row>
    <row r="82" spans="1:19">
      <c r="A82" s="9" t="s">
        <v>59</v>
      </c>
      <c r="B82" s="12" t="s">
        <v>60</v>
      </c>
      <c r="C82" s="7" t="s">
        <v>11</v>
      </c>
      <c r="D82" s="436">
        <f>SUM('１月'!D82,'２月'!D82,'３月'!D82,'４月'!D82,'５月'!D82,'６月'!D82,'７月'!D82,'８月'!D82,'９月'!D82,'１０月'!D82,'１１月'!D82,'１２月'!D82)</f>
        <v>0</v>
      </c>
      <c r="E82" s="436">
        <f>SUM('１月'!E82,'２月'!E82,'３月'!E82,'４月'!E82,'５月'!E82,'６月'!E82,'７月'!E82,'８月'!E82,'９月'!E82,'１０月'!E82,'１１月'!E82,'１２月'!E82)</f>
        <v>0</v>
      </c>
      <c r="F82" s="435">
        <f t="shared" si="25"/>
        <v>0</v>
      </c>
      <c r="G82" s="436">
        <f>SUM('１月'!G82,'２月'!G82,'３月'!G82,'４月'!G82,'５月'!G82,'６月'!G82,'７月'!G82,'８月'!G82,'９月'!G82,'１０月'!G82,'１１月'!G82,'１２月'!G82)</f>
        <v>0</v>
      </c>
      <c r="H82" s="436">
        <f>SUM('１月'!H82,'２月'!H82,'３月'!H82,'４月'!H82,'５月'!H82,'６月'!H82,'７月'!H82,'８月'!H82,'９月'!H82,'１０月'!H82,'１１月'!H82,'１２月'!H82)</f>
        <v>6.9999999999999999E-4</v>
      </c>
      <c r="I82" s="436">
        <f>SUM('１月'!I82,'２月'!I82,'３月'!I82,'４月'!I82,'５月'!I82,'６月'!I82,'７月'!I82,'８月'!I82,'９月'!I82,'１０月'!I82,'１１月'!I82,'１２月'!I82)</f>
        <v>0</v>
      </c>
      <c r="J82" s="436">
        <f>SUM('１月'!J82,'２月'!J82,'３月'!J82,'４月'!J82,'５月'!J82,'６月'!J82,'７月'!J82,'８月'!J82,'９月'!J82,'１０月'!J82,'１１月'!J82,'１２月'!J82)</f>
        <v>6.9999999999999999E-4</v>
      </c>
      <c r="K82" s="436">
        <f>SUM('１月'!K82,'２月'!K82,'３月'!K82,'４月'!K82,'５月'!K82,'６月'!K82,'７月'!K82,'８月'!K82,'９月'!K82,'１０月'!K82,'１１月'!K82,'１２月'!K82)</f>
        <v>14.088999999999999</v>
      </c>
      <c r="L82" s="436">
        <f>SUM('１月'!L82,'２月'!L82,'３月'!L82,'４月'!L82,'５月'!L82,'６月'!L82,'７月'!L82,'８月'!L82,'９月'!L82,'１０月'!L82,'１１月'!L82,'１２月'!L82)</f>
        <v>0</v>
      </c>
      <c r="M82" s="459">
        <f>SUM('１月'!M82,'２月'!M82,'３月'!M82,'４月'!M82,'５月'!M82,'６月'!M82,'７月'!M82,'８月'!M82,'９月'!M82,'１０月'!M82,'１１月'!M82,'１２月'!M82)</f>
        <v>0</v>
      </c>
      <c r="N82" s="459">
        <f>SUM('１月'!N82,'２月'!N82,'３月'!N82,'４月'!N82,'５月'!N82,'６月'!N82,'７月'!N82,'８月'!N82,'９月'!N82,'１０月'!N82,'１１月'!N82,'１２月'!N82)</f>
        <v>0</v>
      </c>
      <c r="O82" s="459">
        <f>SUM('１月'!O82,'２月'!O82,'３月'!O82,'４月'!O82,'５月'!O82,'６月'!O82,'７月'!O82,'８月'!O82,'９月'!O82,'１０月'!O82,'１１月'!O82,'１２月'!O82)</f>
        <v>0</v>
      </c>
      <c r="P82" s="459">
        <f>SUM('１月'!P82,'２月'!P82,'３月'!P82,'４月'!P82,'５月'!P82,'６月'!P82,'７月'!P82,'８月'!P82,'９月'!P82,'１０月'!P82,'１１月'!P82,'１２月'!P82)</f>
        <v>0</v>
      </c>
      <c r="Q82" s="460">
        <f t="shared" si="26"/>
        <v>14.089699999999999</v>
      </c>
      <c r="R82" s="451"/>
    </row>
    <row r="83" spans="1:19">
      <c r="A83" s="9"/>
      <c r="B83" s="10" t="s">
        <v>61</v>
      </c>
      <c r="C83" s="10" t="s">
        <v>13</v>
      </c>
      <c r="D83" s="437">
        <f>SUM('１月'!D83,'２月'!D83,'３月'!D83,'４月'!D83,'５月'!D83,'６月'!D83,'７月'!D83,'８月'!D83,'９月'!D83,'１０月'!D83,'１１月'!D83,'１２月'!D83)</f>
        <v>0</v>
      </c>
      <c r="E83" s="437">
        <f>SUM('１月'!E83,'２月'!E83,'３月'!E83,'４月'!E83,'５月'!E83,'６月'!E83,'７月'!E83,'８月'!E83,'９月'!E83,'１０月'!E83,'１１月'!E83,'１２月'!E83)</f>
        <v>0</v>
      </c>
      <c r="F83" s="438">
        <f t="shared" si="25"/>
        <v>0</v>
      </c>
      <c r="G83" s="437">
        <f>SUM('１月'!G83,'２月'!G83,'３月'!G83,'４月'!G83,'５月'!G83,'６月'!G83,'７月'!G83,'８月'!G83,'９月'!G83,'１０月'!G83,'１１月'!G83,'１２月'!G83)</f>
        <v>0</v>
      </c>
      <c r="H83" s="437">
        <f>SUM('１月'!H83,'２月'!H83,'３月'!H83,'４月'!H83,'５月'!H83,'６月'!H83,'７月'!H83,'８月'!H83,'９月'!H83,'１０月'!H83,'１１月'!H83,'１２月'!H83)</f>
        <v>7.5999999999999998E-2</v>
      </c>
      <c r="I83" s="437">
        <f>SUM('１月'!I83,'２月'!I83,'３月'!I83,'４月'!I83,'５月'!I83,'６月'!I83,'７月'!I83,'８月'!I83,'９月'!I83,'１０月'!I83,'１１月'!I83,'１２月'!I83)</f>
        <v>0</v>
      </c>
      <c r="J83" s="437">
        <f>SUM('１月'!J83,'２月'!J83,'３月'!J83,'４月'!J83,'５月'!J83,'６月'!J83,'７月'!J83,'８月'!J83,'９月'!J83,'１０月'!J83,'１１月'!J83,'１２月'!J83)</f>
        <v>7.5999999999999998E-2</v>
      </c>
      <c r="K83" s="437">
        <f>SUM('１月'!K83,'２月'!K83,'３月'!K83,'４月'!K83,'５月'!K83,'６月'!K83,'７月'!K83,'８月'!K83,'９月'!K83,'１０月'!K83,'１１月'!K83,'１２月'!K83)</f>
        <v>13731.915000000001</v>
      </c>
      <c r="L83" s="437">
        <f>SUM('１月'!L83,'２月'!L83,'３月'!L83,'４月'!L83,'５月'!L83,'６月'!L83,'７月'!L83,'８月'!L83,'９月'!L83,'１０月'!L83,'１１月'!L83,'１２月'!L83)</f>
        <v>0</v>
      </c>
      <c r="M83" s="461">
        <f>SUM('１月'!M83,'２月'!M83,'３月'!M83,'４月'!M83,'５月'!M83,'６月'!M83,'７月'!M83,'８月'!M83,'９月'!M83,'１０月'!M83,'１１月'!M83,'１２月'!M83)</f>
        <v>0</v>
      </c>
      <c r="N83" s="461">
        <f>SUM('１月'!N83,'２月'!N83,'３月'!N83,'４月'!N83,'５月'!N83,'６月'!N83,'７月'!N83,'８月'!N83,'９月'!N83,'１０月'!N83,'１１月'!N83,'１２月'!N83)</f>
        <v>0</v>
      </c>
      <c r="O83" s="461">
        <f>SUM('１月'!O83,'２月'!O83,'３月'!O83,'４月'!O83,'５月'!O83,'６月'!O83,'７月'!O83,'８月'!O83,'９月'!O83,'１０月'!O83,'１１月'!O83,'１２月'!O83)</f>
        <v>0</v>
      </c>
      <c r="P83" s="461">
        <f>SUM('１月'!P83,'２月'!P83,'３月'!P83,'４月'!P83,'５月'!P83,'６月'!P83,'７月'!P83,'８月'!P83,'９月'!P83,'１０月'!P83,'１１月'!P83,'１２月'!P83)</f>
        <v>0</v>
      </c>
      <c r="Q83" s="462">
        <f t="shared" si="26"/>
        <v>13731.991</v>
      </c>
      <c r="R83" s="451"/>
    </row>
    <row r="84" spans="1:19">
      <c r="A84" s="9"/>
      <c r="B84" s="513" t="s">
        <v>62</v>
      </c>
      <c r="C84" s="7" t="s">
        <v>11</v>
      </c>
      <c r="D84" s="436">
        <f>SUM('１月'!D84,'２月'!D84,'３月'!D84,'４月'!D84,'５月'!D84,'６月'!D84,'７月'!D84,'８月'!D84,'９月'!D84,'１０月'!D84,'１１月'!D84,'１２月'!D84)</f>
        <v>0</v>
      </c>
      <c r="E84" s="436">
        <f>SUM('１月'!E84,'２月'!E84,'３月'!E84,'４月'!E84,'５月'!E84,'６月'!E84,'７月'!E84,'８月'!E84,'９月'!E84,'１０月'!E84,'１１月'!E84,'１２月'!E84)</f>
        <v>0</v>
      </c>
      <c r="F84" s="435">
        <f t="shared" si="25"/>
        <v>0</v>
      </c>
      <c r="G84" s="436">
        <f>SUM('１月'!G84,'２月'!G84,'３月'!G84,'４月'!G84,'５月'!G84,'６月'!G84,'７月'!G84,'８月'!G84,'９月'!G84,'１０月'!G84,'１１月'!G84,'１２月'!G84)</f>
        <v>0</v>
      </c>
      <c r="H84" s="436">
        <f>SUM('１月'!H84,'２月'!H84,'３月'!H84,'４月'!H84,'５月'!H84,'６月'!H84,'７月'!H84,'８月'!H84,'９月'!H84,'１０月'!H84,'１１月'!H84,'１２月'!H84)</f>
        <v>6.4000000000000003E-3</v>
      </c>
      <c r="I84" s="436">
        <f>SUM('１月'!I84,'２月'!I84,'３月'!I84,'４月'!I84,'５月'!I84,'６月'!I84,'７月'!I84,'８月'!I84,'９月'!I84,'１０月'!I84,'１１月'!I84,'１２月'!I84)</f>
        <v>0</v>
      </c>
      <c r="J84" s="436">
        <f>SUM('１月'!J84,'２月'!J84,'３月'!J84,'４月'!J84,'５月'!J84,'６月'!J84,'７月'!J84,'８月'!J84,'９月'!J84,'１０月'!J84,'１１月'!J84,'１２月'!J84)</f>
        <v>6.4000000000000003E-3</v>
      </c>
      <c r="K84" s="436">
        <f>SUM('１月'!K84,'２月'!K84,'３月'!K84,'４月'!K84,'５月'!K84,'６月'!K84,'７月'!K84,'８月'!K84,'９月'!K84,'１０月'!K84,'１１月'!K84,'１２月'!K84)</f>
        <v>0</v>
      </c>
      <c r="L84" s="436">
        <f>SUM('１月'!L84,'２月'!L84,'３月'!L84,'４月'!L84,'５月'!L84,'６月'!L84,'７月'!L84,'８月'!L84,'９月'!L84,'１０月'!L84,'１１月'!L84,'１２月'!L84)</f>
        <v>0</v>
      </c>
      <c r="M84" s="459">
        <f>SUM('１月'!M84,'２月'!M84,'３月'!M84,'４月'!M84,'５月'!M84,'６月'!M84,'７月'!M84,'８月'!M84,'９月'!M84,'１０月'!M84,'１１月'!M84,'１２月'!M84)</f>
        <v>0</v>
      </c>
      <c r="N84" s="459">
        <f>SUM('１月'!N84,'２月'!N84,'３月'!N84,'４月'!N84,'５月'!N84,'６月'!N84,'７月'!N84,'８月'!N84,'９月'!N84,'１０月'!N84,'１１月'!N84,'１２月'!N84)</f>
        <v>0</v>
      </c>
      <c r="O84" s="459">
        <f>SUM('１月'!O84,'２月'!O84,'３月'!O84,'４月'!O84,'５月'!O84,'６月'!O84,'７月'!O84,'８月'!O84,'９月'!O84,'１０月'!O84,'１１月'!O84,'１２月'!O84)</f>
        <v>0</v>
      </c>
      <c r="P84" s="459">
        <f>SUM('１月'!P84,'２月'!P84,'３月'!P84,'４月'!P84,'５月'!P84,'６月'!P84,'７月'!P84,'８月'!P84,'９月'!P84,'１０月'!P84,'１１月'!P84,'１２月'!P84)</f>
        <v>0</v>
      </c>
      <c r="Q84" s="460">
        <f t="shared" si="26"/>
        <v>6.4000000000000003E-3</v>
      </c>
      <c r="R84" s="451"/>
    </row>
    <row r="85" spans="1:19">
      <c r="A85" s="9" t="s">
        <v>12</v>
      </c>
      <c r="B85" s="514"/>
      <c r="C85" s="10" t="s">
        <v>13</v>
      </c>
      <c r="D85" s="437">
        <f>SUM('１月'!D85,'２月'!D85,'３月'!D85,'４月'!D85,'５月'!D85,'６月'!D85,'７月'!D85,'８月'!D85,'９月'!D85,'１０月'!D85,'１１月'!D85,'１２月'!D85)</f>
        <v>0</v>
      </c>
      <c r="E85" s="437">
        <f>SUM('１月'!E85,'２月'!E85,'３月'!E85,'４月'!E85,'５月'!E85,'６月'!E85,'７月'!E85,'８月'!E85,'９月'!E85,'１０月'!E85,'１１月'!E85,'１２月'!E85)</f>
        <v>0</v>
      </c>
      <c r="F85" s="438">
        <f t="shared" si="25"/>
        <v>0</v>
      </c>
      <c r="G85" s="437">
        <f>SUM('１月'!G85,'２月'!G85,'３月'!G85,'４月'!G85,'５月'!G85,'６月'!G85,'７月'!G85,'８月'!G85,'９月'!G85,'１０月'!G85,'１１月'!G85,'１２月'!G85)</f>
        <v>0</v>
      </c>
      <c r="H85" s="437">
        <f>SUM('１月'!H85,'２月'!H85,'３月'!H85,'４月'!H85,'５月'!H85,'６月'!H85,'７月'!H85,'８月'!H85,'９月'!H85,'１０月'!H85,'１１月'!H85,'１２月'!H85)</f>
        <v>4.8380000000000001</v>
      </c>
      <c r="I85" s="437">
        <f>SUM('１月'!I85,'２月'!I85,'３月'!I85,'４月'!I85,'５月'!I85,'６月'!I85,'７月'!I85,'８月'!I85,'９月'!I85,'１０月'!I85,'１１月'!I85,'１２月'!I85)</f>
        <v>0</v>
      </c>
      <c r="J85" s="437">
        <f>SUM('１月'!J85,'２月'!J85,'３月'!J85,'４月'!J85,'５月'!J85,'６月'!J85,'７月'!J85,'８月'!J85,'９月'!J85,'１０月'!J85,'１１月'!J85,'１２月'!J85)</f>
        <v>4.8380000000000001</v>
      </c>
      <c r="K85" s="437">
        <f>SUM('１月'!K85,'２月'!K85,'３月'!K85,'４月'!K85,'５月'!K85,'６月'!K85,'７月'!K85,'８月'!K85,'９月'!K85,'１０月'!K85,'１１月'!K85,'１２月'!K85)</f>
        <v>0</v>
      </c>
      <c r="L85" s="437">
        <f>SUM('１月'!L85,'２月'!L85,'３月'!L85,'４月'!L85,'５月'!L85,'６月'!L85,'７月'!L85,'８月'!L85,'９月'!L85,'１０月'!L85,'１１月'!L85,'１２月'!L85)</f>
        <v>0</v>
      </c>
      <c r="M85" s="461">
        <f>SUM('１月'!M85,'２月'!M85,'３月'!M85,'４月'!M85,'５月'!M85,'６月'!M85,'７月'!M85,'８月'!M85,'９月'!M85,'１０月'!M85,'１１月'!M85,'１２月'!M85)</f>
        <v>0</v>
      </c>
      <c r="N85" s="461">
        <f>SUM('１月'!N85,'２月'!N85,'３月'!N85,'４月'!N85,'５月'!N85,'６月'!N85,'７月'!N85,'８月'!N85,'９月'!N85,'１０月'!N85,'１１月'!N85,'１２月'!N85)</f>
        <v>0</v>
      </c>
      <c r="O85" s="461">
        <f>SUM('１月'!O85,'２月'!O85,'３月'!O85,'４月'!O85,'５月'!O85,'６月'!O85,'７月'!O85,'８月'!O85,'９月'!O85,'１０月'!O85,'１１月'!O85,'１２月'!O85)</f>
        <v>0</v>
      </c>
      <c r="P85" s="461">
        <f>SUM('１月'!P85,'２月'!P85,'３月'!P85,'４月'!P85,'５月'!P85,'６月'!P85,'７月'!P85,'８月'!P85,'９月'!P85,'１０月'!P85,'１１月'!P85,'１２月'!P85)</f>
        <v>0</v>
      </c>
      <c r="Q85" s="462">
        <f t="shared" si="26"/>
        <v>4.8380000000000001</v>
      </c>
      <c r="R85" s="451"/>
    </row>
    <row r="86" spans="1:19">
      <c r="A86" s="9"/>
      <c r="B86" s="12" t="s">
        <v>15</v>
      </c>
      <c r="C86" s="7" t="s">
        <v>11</v>
      </c>
      <c r="D86" s="436">
        <f>SUM('１月'!D86,'２月'!D86,'３月'!D86,'４月'!D86,'５月'!D86,'６月'!D86,'７月'!D86,'８月'!D86,'９月'!D86,'１０月'!D86,'１１月'!D86,'１２月'!D86)</f>
        <v>32.293400000000005</v>
      </c>
      <c r="E86" s="436">
        <f>SUM('１月'!E86,'２月'!E86,'３月'!E86,'４月'!E86,'５月'!E86,'６月'!E86,'７月'!E86,'８月'!E86,'９月'!E86,'１０月'!E86,'１１月'!E86,'１２月'!E86)</f>
        <v>53.613500000000002</v>
      </c>
      <c r="F86" s="435">
        <f t="shared" si="25"/>
        <v>85.906900000000007</v>
      </c>
      <c r="G86" s="436">
        <f>SUM('１月'!G86,'２月'!G86,'３月'!G86,'４月'!G86,'５月'!G86,'６月'!G86,'７月'!G86,'８月'!G86,'９月'!G86,'１０月'!G86,'１１月'!G86,'１２月'!G86)</f>
        <v>26.757999999999999</v>
      </c>
      <c r="H86" s="436">
        <f>SUM('１月'!H86,'２月'!H86,'３月'!H86,'４月'!H86,'５月'!H86,'６月'!H86,'７月'!H86,'８月'!H86,'９月'!H86,'１０月'!H86,'１１月'!H86,'１２月'!H86)</f>
        <v>1269.4564600000001</v>
      </c>
      <c r="I86" s="436">
        <f>SUM('１月'!I86,'２月'!I86,'３月'!I86,'４月'!I86,'５月'!I86,'６月'!I86,'７月'!I86,'８月'!I86,'９月'!I86,'１０月'!I86,'１１月'!I86,'１２月'!I86)</f>
        <v>0</v>
      </c>
      <c r="J86" s="436">
        <f>SUM('１月'!J86,'２月'!J86,'３月'!J86,'４月'!J86,'５月'!J86,'６月'!J86,'７月'!J86,'８月'!J86,'９月'!J86,'１０月'!J86,'１１月'!J86,'１２月'!J86)</f>
        <v>1269.4564600000001</v>
      </c>
      <c r="K86" s="436">
        <f>SUM('１月'!K86,'２月'!K86,'３月'!K86,'４月'!K86,'５月'!K86,'６月'!K86,'７月'!K86,'８月'!K86,'９月'!K86,'１０月'!K86,'１１月'!K86,'１２月'!K86)</f>
        <v>18.658499999999997</v>
      </c>
      <c r="L86" s="436">
        <f>SUM('１月'!L86,'２月'!L86,'３月'!L86,'４月'!L86,'５月'!L86,'６月'!L86,'７月'!L86,'８月'!L86,'９月'!L86,'１０月'!L86,'１１月'!L86,'１２月'!L86)</f>
        <v>36.938900000000004</v>
      </c>
      <c r="M86" s="459">
        <f>SUM('１月'!M86,'２月'!M86,'３月'!M86,'４月'!M86,'５月'!M86,'６月'!M86,'７月'!M86,'８月'!M86,'９月'!M86,'１０月'!M86,'１１月'!M86,'１２月'!M86)</f>
        <v>4.5478399999999999</v>
      </c>
      <c r="N86" s="459">
        <f>SUM('１月'!N86,'２月'!N86,'３月'!N86,'４月'!N86,'５月'!N86,'６月'!N86,'７月'!N86,'８月'!N86,'９月'!N86,'１０月'!N86,'１１月'!N86,'１２月'!N86)</f>
        <v>246.232</v>
      </c>
      <c r="O86" s="459">
        <f>SUM('１月'!O86,'２月'!O86,'３月'!O86,'４月'!O86,'５月'!O86,'６月'!O86,'７月'!O86,'８月'!O86,'９月'!O86,'１０月'!O86,'１１月'!O86,'１２月'!O86)</f>
        <v>19.838899999999999</v>
      </c>
      <c r="P86" s="459">
        <f>SUM('１月'!P86,'２月'!P86,'３月'!P86,'４月'!P86,'５月'!P86,'６月'!P86,'７月'!P86,'８月'!P86,'９月'!P86,'１０月'!P86,'１１月'!P86,'１２月'!P86)</f>
        <v>111.28065000000001</v>
      </c>
      <c r="Q86" s="460">
        <f t="shared" si="26"/>
        <v>1819.61815</v>
      </c>
      <c r="R86" s="451"/>
    </row>
    <row r="87" spans="1:19">
      <c r="A87" s="9"/>
      <c r="B87" s="10" t="s">
        <v>63</v>
      </c>
      <c r="C87" s="10" t="s">
        <v>13</v>
      </c>
      <c r="D87" s="437">
        <f>SUM('１月'!D87,'２月'!D87,'３月'!D87,'４月'!D87,'５月'!D87,'６月'!D87,'７月'!D87,'８月'!D87,'９月'!D87,'１０月'!D87,'１１月'!D87,'１２月'!D87)</f>
        <v>29234.539322678975</v>
      </c>
      <c r="E87" s="437">
        <f>SUM('１月'!E87,'２月'!E87,'３月'!E87,'４月'!E87,'５月'!E87,'６月'!E87,'７月'!E87,'８月'!E87,'９月'!E87,'１０月'!E87,'１１月'!E87,'１２月'!E87)</f>
        <v>28226.841999999993</v>
      </c>
      <c r="F87" s="438">
        <f t="shared" si="25"/>
        <v>57461.381322678964</v>
      </c>
      <c r="G87" s="437">
        <f>SUM('１月'!G87,'２月'!G87,'３月'!G87,'４月'!G87,'５月'!G87,'６月'!G87,'７月'!G87,'８月'!G87,'９月'!G87,'１０月'!G87,'１１月'!G87,'１２月'!G87)</f>
        <v>24490.423000000003</v>
      </c>
      <c r="H87" s="437">
        <f>SUM('１月'!H87,'２月'!H87,'３月'!H87,'４月'!H87,'５月'!H87,'６月'!H87,'７月'!H87,'８月'!H87,'９月'!H87,'１０月'!H87,'１１月'!H87,'１２月'!H87)</f>
        <v>448427.48499999999</v>
      </c>
      <c r="I87" s="437">
        <f>SUM('１月'!I87,'２月'!I87,'３月'!I87,'４月'!I87,'５月'!I87,'６月'!I87,'７月'!I87,'８月'!I87,'９月'!I87,'１０月'!I87,'１１月'!I87,'１２月'!I87)</f>
        <v>0</v>
      </c>
      <c r="J87" s="437">
        <f>SUM('１月'!J87,'２月'!J87,'３月'!J87,'４月'!J87,'５月'!J87,'６月'!J87,'７月'!J87,'８月'!J87,'９月'!J87,'１０月'!J87,'１１月'!J87,'１２月'!J87)</f>
        <v>448427.48499999999</v>
      </c>
      <c r="K87" s="437">
        <f>SUM('１月'!K87,'２月'!K87,'３月'!K87,'４月'!K87,'５月'!K87,'６月'!K87,'７月'!K87,'８月'!K87,'９月'!K87,'１０月'!K87,'１１月'!K87,'１２月'!K87)</f>
        <v>8080.0589999999993</v>
      </c>
      <c r="L87" s="437">
        <f>SUM('１月'!L87,'２月'!L87,'３月'!L87,'４月'!L87,'５月'!L87,'６月'!L87,'７月'!L87,'８月'!L87,'９月'!L87,'１０月'!L87,'１１月'!L87,'１２月'!L87)</f>
        <v>21741.251999999997</v>
      </c>
      <c r="M87" s="461">
        <f>SUM('１月'!M87,'２月'!M87,'３月'!M87,'４月'!M87,'５月'!M87,'６月'!M87,'７月'!M87,'８月'!M87,'９月'!M87,'１０月'!M87,'１１月'!M87,'１２月'!M87)</f>
        <v>1685.6199999999997</v>
      </c>
      <c r="N87" s="461">
        <f>SUM('１月'!N87,'２月'!N87,'３月'!N87,'４月'!N87,'５月'!N87,'６月'!N87,'７月'!N87,'８月'!N87,'９月'!N87,'１０月'!N87,'１１月'!N87,'１２月'!N87)</f>
        <v>112473.913</v>
      </c>
      <c r="O87" s="461">
        <f>SUM('１月'!O87,'２月'!O87,'３月'!O87,'４月'!O87,'５月'!O87,'６月'!O87,'７月'!O87,'８月'!O87,'９月'!O87,'１０月'!O87,'１１月'!O87,'１２月'!O87)</f>
        <v>14507.123</v>
      </c>
      <c r="P87" s="461">
        <f>SUM('１月'!P87,'２月'!P87,'３月'!P87,'４月'!P87,'５月'!P87,'６月'!P87,'７月'!P87,'８月'!P87,'９月'!P87,'１０月'!P87,'１１月'!P87,'１２月'!P87)</f>
        <v>80536.599999999991</v>
      </c>
      <c r="Q87" s="462">
        <f t="shared" si="26"/>
        <v>769403.85632267897</v>
      </c>
      <c r="R87" s="451"/>
    </row>
    <row r="88" spans="1:19" s="419" customFormat="1">
      <c r="A88" s="417" t="s">
        <v>18</v>
      </c>
      <c r="B88" s="516" t="s">
        <v>19</v>
      </c>
      <c r="C88" s="418" t="s">
        <v>11</v>
      </c>
      <c r="D88" s="435">
        <f>SUM(D78,D80,D82,D84,D86)</f>
        <v>72.825400000000002</v>
      </c>
      <c r="E88" s="435">
        <f t="shared" ref="E88:Q88" si="27">SUM(E78,E80,E82,E84,E86)</f>
        <v>109.32480000000001</v>
      </c>
      <c r="F88" s="435">
        <f t="shared" si="27"/>
        <v>182.15020000000001</v>
      </c>
      <c r="G88" s="435">
        <f t="shared" si="27"/>
        <v>48.649700000000003</v>
      </c>
      <c r="H88" s="435">
        <f t="shared" si="27"/>
        <v>1900.2204600000002</v>
      </c>
      <c r="I88" s="435">
        <f t="shared" si="27"/>
        <v>0</v>
      </c>
      <c r="J88" s="435">
        <f t="shared" si="27"/>
        <v>1900.2204600000002</v>
      </c>
      <c r="K88" s="435">
        <f t="shared" si="27"/>
        <v>49.375799999999998</v>
      </c>
      <c r="L88" s="435">
        <f t="shared" si="27"/>
        <v>58.104100000000003</v>
      </c>
      <c r="M88" s="463">
        <f t="shared" si="27"/>
        <v>7.4425400000000002</v>
      </c>
      <c r="N88" s="463">
        <f t="shared" si="27"/>
        <v>499.05880000000002</v>
      </c>
      <c r="O88" s="463">
        <f t="shared" si="27"/>
        <v>63.447800000000001</v>
      </c>
      <c r="P88" s="463">
        <f t="shared" si="27"/>
        <v>275.41951</v>
      </c>
      <c r="Q88" s="460">
        <f t="shared" si="27"/>
        <v>3083.8689100000001</v>
      </c>
      <c r="R88" s="450"/>
      <c r="S88" s="449"/>
    </row>
    <row r="89" spans="1:19" s="419" customFormat="1">
      <c r="A89" s="420"/>
      <c r="B89" s="517"/>
      <c r="C89" s="421" t="s">
        <v>13</v>
      </c>
      <c r="D89" s="435">
        <f>SUM(D79,D81,D83,D85,D87)</f>
        <v>66004.303382344457</v>
      </c>
      <c r="E89" s="438">
        <f t="shared" ref="E89:Q89" si="28">SUM(E79,E81,E83,E85,E87)</f>
        <v>83357.854999999996</v>
      </c>
      <c r="F89" s="438">
        <f t="shared" si="28"/>
        <v>149362.15838234444</v>
      </c>
      <c r="G89" s="438">
        <f t="shared" si="28"/>
        <v>53247.801000000007</v>
      </c>
      <c r="H89" s="438">
        <f t="shared" si="28"/>
        <v>918373.98699999996</v>
      </c>
      <c r="I89" s="438">
        <f t="shared" si="28"/>
        <v>0</v>
      </c>
      <c r="J89" s="438">
        <f t="shared" si="28"/>
        <v>918373.98699999996</v>
      </c>
      <c r="K89" s="438">
        <f t="shared" si="28"/>
        <v>34767.764999999999</v>
      </c>
      <c r="L89" s="438">
        <f t="shared" si="28"/>
        <v>42213.595000000001</v>
      </c>
      <c r="M89" s="464">
        <f t="shared" si="28"/>
        <v>3757.2460000000001</v>
      </c>
      <c r="N89" s="464">
        <f t="shared" si="28"/>
        <v>350760.23800000001</v>
      </c>
      <c r="O89" s="464">
        <f t="shared" si="28"/>
        <v>42480.967999999993</v>
      </c>
      <c r="P89" s="464">
        <f t="shared" si="28"/>
        <v>224725.467</v>
      </c>
      <c r="Q89" s="462">
        <f t="shared" si="28"/>
        <v>1819689.2253823443</v>
      </c>
      <c r="R89" s="450"/>
      <c r="S89" s="449"/>
    </row>
    <row r="90" spans="1:19">
      <c r="A90" s="518" t="s">
        <v>64</v>
      </c>
      <c r="B90" s="519"/>
      <c r="C90" s="7" t="s">
        <v>11</v>
      </c>
      <c r="D90" s="436">
        <f>SUM('１月'!D90,'２月'!D90,'３月'!D90,'４月'!D90,'５月'!D90,'６月'!D90,'７月'!D90,'８月'!D90,'９月'!D90,'１０月'!D90,'１１月'!D90,'１２月'!D90)</f>
        <v>7.8017999999999992</v>
      </c>
      <c r="E90" s="436">
        <f>SUM('１月'!E90,'２月'!E90,'３月'!E90,'４月'!E90,'５月'!E90,'６月'!E90,'７月'!E90,'８月'!E90,'９月'!E90,'１０月'!E90,'１１月'!E90,'１２月'!E90)</f>
        <v>11.790500000000002</v>
      </c>
      <c r="F90" s="435">
        <f t="shared" ref="F90:F103" si="29">SUM(D90,E90)</f>
        <v>19.592300000000002</v>
      </c>
      <c r="G90" s="436">
        <f>SUM('１月'!G90,'２月'!G90,'３月'!G90,'４月'!G90,'５月'!G90,'６月'!G90,'７月'!G90,'８月'!G90,'９月'!G90,'１０月'!G90,'１１月'!G90,'１２月'!G90)</f>
        <v>47.459200000000003</v>
      </c>
      <c r="H90" s="436">
        <f>SUM('１月'!H90,'２月'!H90,'３月'!H90,'４月'!H90,'５月'!H90,'６月'!H90,'７月'!H90,'８月'!H90,'９月'!H90,'１０月'!H90,'１１月'!H90,'１２月'!H90)</f>
        <v>235.49469999999999</v>
      </c>
      <c r="I90" s="436">
        <f>SUM('１月'!I90,'２月'!I90,'３月'!I90,'４月'!I90,'５月'!I90,'６月'!I90,'７月'!I90,'８月'!I90,'９月'!I90,'１０月'!I90,'１１月'!I90,'１２月'!I90)</f>
        <v>0</v>
      </c>
      <c r="J90" s="436">
        <f>SUM('１月'!J90,'２月'!J90,'３月'!J90,'４月'!J90,'５月'!J90,'６月'!J90,'７月'!J90,'８月'!J90,'９月'!J90,'１０月'!J90,'１１月'!J90,'１２月'!J90)</f>
        <v>235.49469999999999</v>
      </c>
      <c r="K90" s="436">
        <f>SUM('１月'!K90,'２月'!K90,'３月'!K90,'４月'!K90,'５月'!K90,'６月'!K90,'７月'!K90,'８月'!K90,'９月'!K90,'１０月'!K90,'１１月'!K90,'１２月'!K90)</f>
        <v>13.2638</v>
      </c>
      <c r="L90" s="436">
        <f>SUM('１月'!L90,'２月'!L90,'３月'!L90,'４月'!L90,'５月'!L90,'６月'!L90,'７月'!L90,'８月'!L90,'９月'!L90,'１０月'!L90,'１１月'!L90,'１２月'!L90)</f>
        <v>27.419400000000003</v>
      </c>
      <c r="M90" s="459">
        <f>SUM('１月'!M90,'２月'!M90,'３月'!M90,'４月'!M90,'５月'!M90,'６月'!M90,'７月'!M90,'８月'!M90,'９月'!M90,'１０月'!M90,'１１月'!M90,'１２月'!M90)</f>
        <v>0</v>
      </c>
      <c r="N90" s="459">
        <f>SUM('１月'!N90,'２月'!N90,'３月'!N90,'４月'!N90,'５月'!N90,'６月'!N90,'７月'!N90,'８月'!N90,'９月'!N90,'１０月'!N90,'１１月'!N90,'１２月'!N90)</f>
        <v>1.5039</v>
      </c>
      <c r="O90" s="459">
        <f>SUM('１月'!O90,'２月'!O90,'３月'!O90,'４月'!O90,'５月'!O90,'６月'!O90,'７月'!O90,'８月'!O90,'９月'!O90,'１０月'!O90,'１１月'!O90,'１２月'!O90)</f>
        <v>0.73970000000000014</v>
      </c>
      <c r="P90" s="459">
        <f>SUM('１月'!P90,'２月'!P90,'３月'!P90,'４月'!P90,'５月'!P90,'６月'!P90,'７月'!P90,'８月'!P90,'９月'!P90,'１０月'!P90,'１１月'!P90,'１２月'!P90)</f>
        <v>4.8651999999999997</v>
      </c>
      <c r="Q90" s="460">
        <f t="shared" ref="Q90:Q103" si="30">SUM(F90,G90,J90,K90,L90,M90,N90,O90,P90)</f>
        <v>350.33820000000003</v>
      </c>
      <c r="R90" s="451"/>
    </row>
    <row r="91" spans="1:19">
      <c r="A91" s="520"/>
      <c r="B91" s="521"/>
      <c r="C91" s="10" t="s">
        <v>13</v>
      </c>
      <c r="D91" s="437">
        <f>SUM('１月'!D91,'２月'!D91,'３月'!D91,'４月'!D91,'５月'!D91,'６月'!D91,'７月'!D91,'８月'!D91,'９月'!D91,'１０月'!D91,'１１月'!D91,'１２月'!D91)</f>
        <v>11886.476719996816</v>
      </c>
      <c r="E91" s="437">
        <f>SUM('１月'!E91,'２月'!E91,'３月'!E91,'４月'!E91,'５月'!E91,'６月'!E91,'７月'!E91,'８月'!E91,'９月'!E91,'１０月'!E91,'１１月'!E91,'１２月'!E91)</f>
        <v>14511.183999999997</v>
      </c>
      <c r="F91" s="438">
        <f t="shared" si="29"/>
        <v>26397.660719996813</v>
      </c>
      <c r="G91" s="437">
        <f>SUM('１月'!G91,'２月'!G91,'３月'!G91,'４月'!G91,'５月'!G91,'６月'!G91,'７月'!G91,'８月'!G91,'９月'!G91,'１０月'!G91,'１１月'!G91,'１２月'!G91)</f>
        <v>71586.453000000009</v>
      </c>
      <c r="H91" s="437">
        <f>SUM('１月'!H91,'２月'!H91,'３月'!H91,'４月'!H91,'５月'!H91,'６月'!H91,'７月'!H91,'８月'!H91,'９月'!H91,'１０月'!H91,'１１月'!H91,'１２月'!H91)</f>
        <v>266293.54700000002</v>
      </c>
      <c r="I91" s="437">
        <f>SUM('１月'!I91,'２月'!I91,'３月'!I91,'４月'!I91,'５月'!I91,'６月'!I91,'７月'!I91,'８月'!I91,'９月'!I91,'１０月'!I91,'１１月'!I91,'１２月'!I91)</f>
        <v>0</v>
      </c>
      <c r="J91" s="437">
        <f>SUM('１月'!J91,'２月'!J91,'３月'!J91,'４月'!J91,'５月'!J91,'６月'!J91,'７月'!J91,'８月'!J91,'９月'!J91,'１０月'!J91,'１１月'!J91,'１２月'!J91)</f>
        <v>266293.54700000002</v>
      </c>
      <c r="K91" s="437">
        <f>SUM('１月'!K91,'２月'!K91,'３月'!K91,'４月'!K91,'５月'!K91,'６月'!K91,'７月'!K91,'８月'!K91,'９月'!K91,'１０月'!K91,'１１月'!K91,'１２月'!K91)</f>
        <v>13122.322</v>
      </c>
      <c r="L91" s="437">
        <f>SUM('１月'!L91,'２月'!L91,'３月'!L91,'４月'!L91,'５月'!L91,'６月'!L91,'７月'!L91,'８月'!L91,'９月'!L91,'１０月'!L91,'１１月'!L91,'１２月'!L91)</f>
        <v>33252.351999999999</v>
      </c>
      <c r="M91" s="461">
        <f>SUM('１月'!M91,'２月'!M91,'３月'!M91,'４月'!M91,'５月'!M91,'６月'!M91,'７月'!M91,'８月'!M91,'９月'!M91,'１０月'!M91,'１１月'!M91,'１２月'!M91)</f>
        <v>0</v>
      </c>
      <c r="N91" s="461">
        <f>SUM('１月'!N91,'２月'!N91,'３月'!N91,'４月'!N91,'５月'!N91,'６月'!N91,'７月'!N91,'８月'!N91,'９月'!N91,'１０月'!N91,'１１月'!N91,'１２月'!N91)</f>
        <v>1906.8520000000001</v>
      </c>
      <c r="O91" s="461">
        <f>SUM('１月'!O91,'２月'!O91,'３月'!O91,'４月'!O91,'５月'!O91,'６月'!O91,'７月'!O91,'８月'!O91,'９月'!O91,'１０月'!O91,'１１月'!O91,'１２月'!O91)</f>
        <v>504.78999999999996</v>
      </c>
      <c r="P91" s="461">
        <f>SUM('１月'!P91,'２月'!P91,'３月'!P91,'４月'!P91,'５月'!P91,'６月'!P91,'７月'!P91,'８月'!P91,'９月'!P91,'１０月'!P91,'１１月'!P91,'１２月'!P91)</f>
        <v>5882.764000000001</v>
      </c>
      <c r="Q91" s="462">
        <f t="shared" si="30"/>
        <v>418946.74071999686</v>
      </c>
      <c r="R91" s="451"/>
    </row>
    <row r="92" spans="1:19">
      <c r="A92" s="518" t="s">
        <v>65</v>
      </c>
      <c r="B92" s="519"/>
      <c r="C92" s="7" t="s">
        <v>11</v>
      </c>
      <c r="D92" s="436">
        <f>SUM('１月'!D92,'２月'!D92,'３月'!D92,'４月'!D92,'５月'!D92,'６月'!D92,'７月'!D92,'８月'!D92,'９月'!D92,'１０月'!D92,'１１月'!D92,'１２月'!D92)</f>
        <v>0</v>
      </c>
      <c r="E92" s="436">
        <f>SUM('１月'!E92,'２月'!E92,'３月'!E92,'４月'!E92,'５月'!E92,'６月'!E92,'７月'!E92,'８月'!E92,'９月'!E92,'１０月'!E92,'１１月'!E92,'１２月'!E92)</f>
        <v>0</v>
      </c>
      <c r="F92" s="435">
        <f t="shared" si="29"/>
        <v>0</v>
      </c>
      <c r="G92" s="436">
        <f>SUM('１月'!G92,'２月'!G92,'３月'!G92,'４月'!G92,'５月'!G92,'６月'!G92,'７月'!G92,'８月'!G92,'９月'!G92,'１０月'!G92,'１１月'!G92,'１２月'!G92)</f>
        <v>116.8935</v>
      </c>
      <c r="H92" s="436">
        <f>SUM('１月'!H92,'２月'!H92,'３月'!H92,'４月'!H92,'５月'!H92,'６月'!H92,'７月'!H92,'８月'!H92,'９月'!H92,'１０月'!H92,'１１月'!H92,'１２月'!H92)</f>
        <v>2462.1014</v>
      </c>
      <c r="I92" s="436">
        <f>SUM('１月'!I92,'２月'!I92,'３月'!I92,'４月'!I92,'５月'!I92,'６月'!I92,'７月'!I92,'８月'!I92,'９月'!I92,'１０月'!I92,'１１月'!I92,'１２月'!I92)</f>
        <v>0</v>
      </c>
      <c r="J92" s="436">
        <f>SUM('１月'!J92,'２月'!J92,'３月'!J92,'４月'!J92,'５月'!J92,'６月'!J92,'７月'!J92,'８月'!J92,'９月'!J92,'１０月'!J92,'１１月'!J92,'１２月'!J92)</f>
        <v>2462.1014</v>
      </c>
      <c r="K92" s="436">
        <f>SUM('１月'!K92,'２月'!K92,'３月'!K92,'４月'!K92,'５月'!K92,'６月'!K92,'７月'!K92,'８月'!K92,'９月'!K92,'１０月'!K92,'１１月'!K92,'１２月'!K92)</f>
        <v>448.67599999999999</v>
      </c>
      <c r="L92" s="436">
        <f>SUM('１月'!L92,'２月'!L92,'３月'!L92,'４月'!L92,'５月'!L92,'６月'!L92,'７月'!L92,'８月'!L92,'９月'!L92,'１０月'!L92,'１１月'!L92,'１２月'!L92)</f>
        <v>12.908799999999999</v>
      </c>
      <c r="M92" s="459">
        <f>SUM('１月'!M92,'２月'!M92,'３月'!M92,'４月'!M92,'５月'!M92,'６月'!M92,'７月'!M92,'８月'!M92,'９月'!M92,'１０月'!M92,'１１月'!M92,'１２月'!M92)</f>
        <v>43.890300000000003</v>
      </c>
      <c r="N92" s="459">
        <f>SUM('１月'!N92,'２月'!N92,'３月'!N92,'４月'!N92,'５月'!N92,'６月'!N92,'７月'!N92,'８月'!N92,'９月'!N92,'１０月'!N92,'１１月'!N92,'１２月'!N92)</f>
        <v>15.148199999999999</v>
      </c>
      <c r="O92" s="459">
        <f>SUM('１月'!O92,'２月'!O92,'３月'!O92,'４月'!O92,'５月'!O92,'６月'!O92,'７月'!O92,'８月'!O92,'９月'!O92,'１０月'!O92,'１１月'!O92,'１２月'!O92)</f>
        <v>15.362100000000002</v>
      </c>
      <c r="P92" s="459">
        <f>SUM('１月'!P92,'２月'!P92,'３月'!P92,'４月'!P92,'５月'!P92,'６月'!P92,'７月'!P92,'８月'!P92,'９月'!P92,'１０月'!P92,'１１月'!P92,'１２月'!P92)</f>
        <v>4.2900000000000001E-2</v>
      </c>
      <c r="Q92" s="460">
        <f t="shared" si="30"/>
        <v>3115.0232000000001</v>
      </c>
      <c r="R92" s="451"/>
    </row>
    <row r="93" spans="1:19">
      <c r="A93" s="520"/>
      <c r="B93" s="521"/>
      <c r="C93" s="10" t="s">
        <v>13</v>
      </c>
      <c r="D93" s="437">
        <f>SUM('１月'!D93,'２月'!D93,'３月'!D93,'４月'!D93,'５月'!D93,'６月'!D93,'７月'!D93,'８月'!D93,'９月'!D93,'１０月'!D93,'１１月'!D93,'１２月'!D93)</f>
        <v>0</v>
      </c>
      <c r="E93" s="437">
        <f>SUM('１月'!E93,'２月'!E93,'３月'!E93,'４月'!E93,'５月'!E93,'６月'!E93,'７月'!E93,'８月'!E93,'９月'!E93,'１０月'!E93,'１１月'!E93,'１２月'!E93)</f>
        <v>0</v>
      </c>
      <c r="F93" s="438">
        <f t="shared" si="29"/>
        <v>0</v>
      </c>
      <c r="G93" s="437">
        <f>SUM('１月'!G93,'２月'!G93,'３月'!G93,'４月'!G93,'５月'!G93,'６月'!G93,'７月'!G93,'８月'!G93,'９月'!G93,'１０月'!G93,'１１月'!G93,'１２月'!G93)</f>
        <v>18847.136000000002</v>
      </c>
      <c r="H93" s="437">
        <f>SUM('１月'!H93,'２月'!H93,'３月'!H93,'４月'!H93,'５月'!H93,'６月'!H93,'７月'!H93,'８月'!H93,'９月'!H93,'１０月'!H93,'１１月'!H93,'１２月'!H93)</f>
        <v>915712.60300000012</v>
      </c>
      <c r="I93" s="437">
        <f>SUM('１月'!I93,'２月'!I93,'３月'!I93,'４月'!I93,'５月'!I93,'６月'!I93,'７月'!I93,'８月'!I93,'９月'!I93,'１０月'!I93,'１１月'!I93,'１２月'!I93)</f>
        <v>0</v>
      </c>
      <c r="J93" s="437">
        <f>SUM('１月'!J93,'２月'!J93,'３月'!J93,'４月'!J93,'５月'!J93,'６月'!J93,'７月'!J93,'８月'!J93,'９月'!J93,'１０月'!J93,'１１月'!J93,'１２月'!J93)</f>
        <v>915712.60300000012</v>
      </c>
      <c r="K93" s="437">
        <f>SUM('１月'!K93,'２月'!K93,'３月'!K93,'４月'!K93,'５月'!K93,'６月'!K93,'７月'!K93,'８月'!K93,'９月'!K93,'１０月'!K93,'１１月'!K93,'１２月'!K93)</f>
        <v>146555.58600000001</v>
      </c>
      <c r="L93" s="437">
        <f>SUM('１月'!L93,'２月'!L93,'３月'!L93,'４月'!L93,'５月'!L93,'６月'!L93,'７月'!L93,'８月'!L93,'９月'!L93,'１０月'!L93,'１１月'!L93,'１２月'!L93)</f>
        <v>3435.8</v>
      </c>
      <c r="M93" s="461">
        <f>SUM('１月'!M93,'２月'!M93,'３月'!M93,'４月'!M93,'５月'!M93,'６月'!M93,'７月'!M93,'８月'!M93,'９月'!M93,'１０月'!M93,'１１月'!M93,'１２月'!M93)</f>
        <v>19061.506999999998</v>
      </c>
      <c r="N93" s="461">
        <f>SUM('１月'!N93,'２月'!N93,'３月'!N93,'４月'!N93,'５月'!N93,'６月'!N93,'７月'!N93,'８月'!N93,'９月'!N93,'１０月'!N93,'１１月'!N93,'１２月'!N93)</f>
        <v>7388.6889999999994</v>
      </c>
      <c r="O93" s="461">
        <f>SUM('１月'!O93,'２月'!O93,'３月'!O93,'４月'!O93,'５月'!O93,'６月'!O93,'７月'!O93,'８月'!O93,'９月'!O93,'１０月'!O93,'１１月'!O93,'１２月'!O93)</f>
        <v>1984.328</v>
      </c>
      <c r="P93" s="461">
        <f>SUM('１月'!P93,'２月'!P93,'３月'!P93,'４月'!P93,'５月'!P93,'６月'!P93,'７月'!P93,'８月'!P93,'９月'!P93,'１０月'!P93,'１１月'!P93,'１２月'!P93)</f>
        <v>37.064999999999998</v>
      </c>
      <c r="Q93" s="462">
        <f t="shared" si="30"/>
        <v>1113022.7140000002</v>
      </c>
      <c r="R93" s="451"/>
    </row>
    <row r="94" spans="1:19">
      <c r="A94" s="518" t="s">
        <v>66</v>
      </c>
      <c r="B94" s="519"/>
      <c r="C94" s="7" t="s">
        <v>11</v>
      </c>
      <c r="D94" s="436">
        <f>SUM('１月'!D94,'２月'!D94,'３月'!D94,'４月'!D94,'５月'!D94,'６月'!D94,'７月'!D94,'８月'!D94,'９月'!D94,'１０月'!D94,'１１月'!D94,'１２月'!D94)</f>
        <v>0</v>
      </c>
      <c r="E94" s="436">
        <f>SUM('１月'!E94,'２月'!E94,'３月'!E94,'４月'!E94,'５月'!E94,'６月'!E94,'７月'!E94,'８月'!E94,'９月'!E94,'１０月'!E94,'１１月'!E94,'１２月'!E94)</f>
        <v>1.4737000000000002</v>
      </c>
      <c r="F94" s="435">
        <f t="shared" si="29"/>
        <v>1.4737000000000002</v>
      </c>
      <c r="G94" s="436">
        <f>SUM('１月'!G94,'２月'!G94,'３月'!G94,'４月'!G94,'５月'!G94,'６月'!G94,'７月'!G94,'８月'!G94,'９月'!G94,'１０月'!G94,'１１月'!G94,'１２月'!G94)</f>
        <v>1.0999999999999999E-2</v>
      </c>
      <c r="H94" s="436">
        <f>SUM('１月'!H94,'２月'!H94,'３月'!H94,'４月'!H94,'５月'!H94,'６月'!H94,'７月'!H94,'８月'!H94,'９月'!H94,'１０月'!H94,'１１月'!H94,'１２月'!H94)</f>
        <v>0.34260000000000002</v>
      </c>
      <c r="I94" s="436">
        <f>SUM('１月'!I94,'２月'!I94,'３月'!I94,'４月'!I94,'５月'!I94,'６月'!I94,'７月'!I94,'８月'!I94,'９月'!I94,'１０月'!I94,'１１月'!I94,'１２月'!I94)</f>
        <v>0</v>
      </c>
      <c r="J94" s="436">
        <f>SUM('１月'!J94,'２月'!J94,'３月'!J94,'４月'!J94,'５月'!J94,'６月'!J94,'７月'!J94,'８月'!J94,'９月'!J94,'１０月'!J94,'１１月'!J94,'１２月'!J94)</f>
        <v>0.34260000000000002</v>
      </c>
      <c r="K94" s="436">
        <f>SUM('１月'!K94,'２月'!K94,'３月'!K94,'４月'!K94,'５月'!K94,'６月'!K94,'７月'!K94,'８月'!K94,'９月'!K94,'１０月'!K94,'１１月'!K94,'１２月'!K94)</f>
        <v>8.0000000000000004E-4</v>
      </c>
      <c r="L94" s="436">
        <f>SUM('１月'!L94,'２月'!L94,'３月'!L94,'４月'!L94,'５月'!L94,'６月'!L94,'７月'!L94,'８月'!L94,'９月'!L94,'１０月'!L94,'１１月'!L94,'１２月'!L94)</f>
        <v>1.4E-3</v>
      </c>
      <c r="M94" s="459">
        <f>SUM('１月'!M94,'２月'!M94,'３月'!M94,'４月'!M94,'５月'!M94,'６月'!M94,'７月'!M94,'８月'!M94,'９月'!M94,'１０月'!M94,'１１月'!M94,'１２月'!M94)</f>
        <v>0</v>
      </c>
      <c r="N94" s="459">
        <f>SUM('１月'!N94,'２月'!N94,'３月'!N94,'４月'!N94,'５月'!N94,'６月'!N94,'７月'!N94,'８月'!N94,'９月'!N94,'１０月'!N94,'１１月'!N94,'１２月'!N94)</f>
        <v>0</v>
      </c>
      <c r="O94" s="459">
        <f>SUM('１月'!O94,'２月'!O94,'３月'!O94,'４月'!O94,'５月'!O94,'６月'!O94,'７月'!O94,'８月'!O94,'９月'!O94,'１０月'!O94,'１１月'!O94,'１２月'!O94)</f>
        <v>0</v>
      </c>
      <c r="P94" s="459">
        <f>SUM('１月'!P94,'２月'!P94,'３月'!P94,'４月'!P94,'５月'!P94,'６月'!P94,'７月'!P94,'８月'!P94,'９月'!P94,'１０月'!P94,'１１月'!P94,'１２月'!P94)</f>
        <v>0</v>
      </c>
      <c r="Q94" s="460">
        <f t="shared" si="30"/>
        <v>1.8295000000000001</v>
      </c>
      <c r="R94" s="451"/>
    </row>
    <row r="95" spans="1:19">
      <c r="A95" s="520"/>
      <c r="B95" s="521"/>
      <c r="C95" s="10" t="s">
        <v>13</v>
      </c>
      <c r="D95" s="437">
        <f>SUM('１月'!D95,'２月'!D95,'３月'!D95,'４月'!D95,'５月'!D95,'６月'!D95,'７月'!D95,'８月'!D95,'９月'!D95,'１０月'!D95,'１１月'!D95,'１２月'!D95)</f>
        <v>0</v>
      </c>
      <c r="E95" s="437">
        <f>SUM('１月'!E95,'２月'!E95,'３月'!E95,'４月'!E95,'５月'!E95,'６月'!E95,'７月'!E95,'８月'!E95,'９月'!E95,'１０月'!E95,'１１月'!E95,'１２月'!E95)</f>
        <v>556.44899999999996</v>
      </c>
      <c r="F95" s="438">
        <f t="shared" si="29"/>
        <v>556.44899999999996</v>
      </c>
      <c r="G95" s="437">
        <f>SUM('１月'!G95,'２月'!G95,'３月'!G95,'４月'!G95,'５月'!G95,'６月'!G95,'７月'!G95,'８月'!G95,'９月'!G95,'１０月'!G95,'１１月'!G95,'１２月'!G95)</f>
        <v>48.76</v>
      </c>
      <c r="H95" s="437">
        <f>SUM('１月'!H95,'２月'!H95,'３月'!H95,'４月'!H95,'５月'!H95,'６月'!H95,'７月'!H95,'８月'!H95,'９月'!H95,'１０月'!H95,'１１月'!H95,'１２月'!H95)</f>
        <v>1285.1679999999999</v>
      </c>
      <c r="I95" s="437">
        <f>SUM('１月'!I95,'２月'!I95,'３月'!I95,'４月'!I95,'５月'!I95,'６月'!I95,'７月'!I95,'８月'!I95,'９月'!I95,'１０月'!I95,'１１月'!I95,'１２月'!I95)</f>
        <v>0</v>
      </c>
      <c r="J95" s="437">
        <f>SUM('１月'!J95,'２月'!J95,'３月'!J95,'４月'!J95,'５月'!J95,'６月'!J95,'７月'!J95,'８月'!J95,'９月'!J95,'１０月'!J95,'１１月'!J95,'１２月'!J95)</f>
        <v>1285.1679999999999</v>
      </c>
      <c r="K95" s="437">
        <f>SUM('１月'!K95,'２月'!K95,'３月'!K95,'４月'!K95,'５月'!K95,'６月'!K95,'７月'!K95,'８月'!K95,'９月'!K95,'１０月'!K95,'１１月'!K95,'１２月'!K95)</f>
        <v>1.296</v>
      </c>
      <c r="L95" s="437">
        <f>SUM('１月'!L95,'２月'!L95,'３月'!L95,'４月'!L95,'５月'!L95,'６月'!L95,'７月'!L95,'８月'!L95,'９月'!L95,'１０月'!L95,'１１月'!L95,'１２月'!L95)</f>
        <v>3.024</v>
      </c>
      <c r="M95" s="461">
        <f>SUM('１月'!M95,'２月'!M95,'３月'!M95,'４月'!M95,'５月'!M95,'６月'!M95,'７月'!M95,'８月'!M95,'９月'!M95,'１０月'!M95,'１１月'!M95,'１２月'!M95)</f>
        <v>0</v>
      </c>
      <c r="N95" s="461">
        <f>SUM('１月'!N95,'２月'!N95,'３月'!N95,'４月'!N95,'５月'!N95,'６月'!N95,'７月'!N95,'８月'!N95,'９月'!N95,'１０月'!N95,'１１月'!N95,'１２月'!N95)</f>
        <v>0</v>
      </c>
      <c r="O95" s="461">
        <f>SUM('１月'!O95,'２月'!O95,'３月'!O95,'４月'!O95,'５月'!O95,'６月'!O95,'７月'!O95,'８月'!O95,'９月'!O95,'１０月'!O95,'１１月'!O95,'１２月'!O95)</f>
        <v>0</v>
      </c>
      <c r="P95" s="461">
        <f>SUM('１月'!P95,'２月'!P95,'３月'!P95,'４月'!P95,'５月'!P95,'６月'!P95,'７月'!P95,'８月'!P95,'９月'!P95,'１０月'!P95,'１１月'!P95,'１２月'!P95)</f>
        <v>0</v>
      </c>
      <c r="Q95" s="462">
        <f t="shared" si="30"/>
        <v>1894.6969999999999</v>
      </c>
      <c r="R95" s="451"/>
    </row>
    <row r="96" spans="1:19">
      <c r="A96" s="518" t="s">
        <v>67</v>
      </c>
      <c r="B96" s="519"/>
      <c r="C96" s="7" t="s">
        <v>11</v>
      </c>
      <c r="D96" s="436">
        <f>SUM('１月'!D96,'２月'!D96,'３月'!D96,'４月'!D96,'５月'!D96,'６月'!D96,'７月'!D96,'８月'!D96,'９月'!D96,'１０月'!D96,'１１月'!D96,'１２月'!D96)</f>
        <v>0</v>
      </c>
      <c r="E96" s="436">
        <f>SUM('１月'!E96,'２月'!E96,'３月'!E96,'４月'!E96,'５月'!E96,'６月'!E96,'７月'!E96,'８月'!E96,'９月'!E96,'１０月'!E96,'１１月'!E96,'１２月'!E96)</f>
        <v>4.8395999999999999</v>
      </c>
      <c r="F96" s="435">
        <f t="shared" si="29"/>
        <v>4.8395999999999999</v>
      </c>
      <c r="G96" s="436">
        <f>SUM('１月'!G96,'２月'!G96,'３月'!G96,'４月'!G96,'５月'!G96,'６月'!G96,'７月'!G96,'８月'!G96,'９月'!G96,'１０月'!G96,'１１月'!G96,'１２月'!G96)</f>
        <v>0.40749999999999997</v>
      </c>
      <c r="H96" s="436">
        <f>SUM('１月'!H96,'２月'!H96,'３月'!H96,'４月'!H96,'５月'!H96,'６月'!H96,'７月'!H96,'８月'!H96,'９月'!H96,'１０月'!H96,'１１月'!H96,'１２月'!H96)</f>
        <v>108.15390000000001</v>
      </c>
      <c r="I96" s="436">
        <f>SUM('１月'!I96,'２月'!I96,'３月'!I96,'４月'!I96,'５月'!I96,'６月'!I96,'７月'!I96,'８月'!I96,'９月'!I96,'１０月'!I96,'１１月'!I96,'１２月'!I96)</f>
        <v>0</v>
      </c>
      <c r="J96" s="436">
        <f>SUM('１月'!J96,'２月'!J96,'３月'!J96,'４月'!J96,'５月'!J96,'６月'!J96,'７月'!J96,'８月'!J96,'９月'!J96,'１０月'!J96,'１１月'!J96,'１２月'!J96)</f>
        <v>108.15390000000001</v>
      </c>
      <c r="K96" s="436">
        <f>SUM('１月'!K96,'２月'!K96,'３月'!K96,'４月'!K96,'５月'!K96,'６月'!K96,'７月'!K96,'８月'!K96,'９月'!K96,'１０月'!K96,'１１月'!K96,'１２月'!K96)</f>
        <v>1.0557000000000001</v>
      </c>
      <c r="L96" s="436">
        <f>SUM('１月'!L96,'２月'!L96,'３月'!L96,'４月'!L96,'５月'!L96,'６月'!L96,'７月'!L96,'８月'!L96,'９月'!L96,'１０月'!L96,'１１月'!L96,'１２月'!L96)</f>
        <v>4.7E-2</v>
      </c>
      <c r="M96" s="459">
        <f>SUM('１月'!M96,'２月'!M96,'３月'!M96,'４月'!M96,'５月'!M96,'６月'!M96,'７月'!M96,'８月'!M96,'９月'!M96,'１０月'!M96,'１１月'!M96,'１２月'!M96)</f>
        <v>0</v>
      </c>
      <c r="N96" s="459">
        <f>SUM('１月'!N96,'２月'!N96,'３月'!N96,'４月'!N96,'５月'!N96,'６月'!N96,'７月'!N96,'８月'!N96,'９月'!N96,'１０月'!N96,'１１月'!N96,'１２月'!N96)</f>
        <v>0</v>
      </c>
      <c r="O96" s="459">
        <f>SUM('１月'!O96,'２月'!O96,'３月'!O96,'４月'!O96,'５月'!O96,'６月'!O96,'７月'!O96,'８月'!O96,'９月'!O96,'１０月'!O96,'１１月'!O96,'１２月'!O96)</f>
        <v>0</v>
      </c>
      <c r="P96" s="459">
        <f>SUM('１月'!P96,'２月'!P96,'３月'!P96,'４月'!P96,'５月'!P96,'６月'!P96,'７月'!P96,'８月'!P96,'９月'!P96,'１０月'!P96,'１１月'!P96,'１２月'!P96)</f>
        <v>0</v>
      </c>
      <c r="Q96" s="460">
        <f t="shared" si="30"/>
        <v>114.50370000000001</v>
      </c>
      <c r="R96" s="451"/>
    </row>
    <row r="97" spans="1:19">
      <c r="A97" s="520"/>
      <c r="B97" s="521"/>
      <c r="C97" s="10" t="s">
        <v>13</v>
      </c>
      <c r="D97" s="437">
        <f>SUM('１月'!D97,'２月'!D97,'３月'!D97,'４月'!D97,'５月'!D97,'６月'!D97,'７月'!D97,'８月'!D97,'９月'!D97,'１０月'!D97,'１１月'!D97,'１２月'!D97)</f>
        <v>0</v>
      </c>
      <c r="E97" s="437">
        <f>SUM('１月'!E97,'２月'!E97,'３月'!E97,'４月'!E97,'５月'!E97,'６月'!E97,'７月'!E97,'８月'!E97,'９月'!E97,'１０月'!E97,'１１月'!E97,'１２月'!E97)</f>
        <v>9971.5849999999991</v>
      </c>
      <c r="F97" s="438">
        <f t="shared" si="29"/>
        <v>9971.5849999999991</v>
      </c>
      <c r="G97" s="437">
        <f>SUM('１月'!G97,'２月'!G97,'３月'!G97,'４月'!G97,'５月'!G97,'６月'!G97,'７月'!G97,'８月'!G97,'９月'!G97,'１０月'!G97,'１１月'!G97,'１２月'!G97)</f>
        <v>529.78899999999999</v>
      </c>
      <c r="H97" s="437">
        <f>SUM('１月'!H97,'２月'!H97,'３月'!H97,'４月'!H97,'５月'!H97,'６月'!H97,'７月'!H97,'８月'!H97,'９月'!H97,'１０月'!H97,'１１月'!H97,'１２月'!H97)</f>
        <v>171958.71300000002</v>
      </c>
      <c r="I97" s="437">
        <f>SUM('１月'!I97,'２月'!I97,'３月'!I97,'４月'!I97,'５月'!I97,'６月'!I97,'７月'!I97,'８月'!I97,'９月'!I97,'１０月'!I97,'１１月'!I97,'１２月'!I97)</f>
        <v>0</v>
      </c>
      <c r="J97" s="437">
        <f>SUM('１月'!J97,'２月'!J97,'３月'!J97,'４月'!J97,'５月'!J97,'６月'!J97,'７月'!J97,'８月'!J97,'９月'!J97,'１０月'!J97,'１１月'!J97,'１２月'!J97)</f>
        <v>171958.71300000002</v>
      </c>
      <c r="K97" s="437">
        <f>SUM('１月'!K97,'２月'!K97,'３月'!K97,'４月'!K97,'５月'!K97,'６月'!K97,'７月'!K97,'８月'!K97,'９月'!K97,'１０月'!K97,'１１月'!K97,'１２月'!K97)</f>
        <v>622.46100000000001</v>
      </c>
      <c r="L97" s="437">
        <f>SUM('１月'!L97,'２月'!L97,'３月'!L97,'４月'!L97,'５月'!L97,'６月'!L97,'７月'!L97,'８月'!L97,'９月'!L97,'１０月'!L97,'１１月'!L97,'１２月'!L97)</f>
        <v>122.958</v>
      </c>
      <c r="M97" s="461">
        <f>SUM('１月'!M97,'２月'!M97,'３月'!M97,'４月'!M97,'５月'!M97,'６月'!M97,'７月'!M97,'８月'!M97,'９月'!M97,'１０月'!M97,'１１月'!M97,'１２月'!M97)</f>
        <v>0</v>
      </c>
      <c r="N97" s="461">
        <f>SUM('１月'!N97,'２月'!N97,'３月'!N97,'４月'!N97,'５月'!N97,'６月'!N97,'７月'!N97,'８月'!N97,'９月'!N97,'１０月'!N97,'１１月'!N97,'１２月'!N97)</f>
        <v>0</v>
      </c>
      <c r="O97" s="461">
        <f>SUM('１月'!O97,'２月'!O97,'３月'!O97,'４月'!O97,'５月'!O97,'６月'!O97,'７月'!O97,'８月'!O97,'９月'!O97,'１０月'!O97,'１１月'!O97,'１２月'!O97)</f>
        <v>0</v>
      </c>
      <c r="P97" s="461">
        <f>SUM('１月'!P97,'２月'!P97,'３月'!P97,'４月'!P97,'５月'!P97,'６月'!P97,'７月'!P97,'８月'!P97,'９月'!P97,'１０月'!P97,'１１月'!P97,'１２月'!P97)</f>
        <v>0</v>
      </c>
      <c r="Q97" s="462">
        <f t="shared" si="30"/>
        <v>183205.50600000005</v>
      </c>
      <c r="R97" s="451"/>
    </row>
    <row r="98" spans="1:19">
      <c r="A98" s="518" t="s">
        <v>68</v>
      </c>
      <c r="B98" s="519"/>
      <c r="C98" s="7" t="s">
        <v>11</v>
      </c>
      <c r="D98" s="436">
        <f>SUM('１月'!D98,'２月'!D98,'３月'!D98,'４月'!D98,'５月'!D98,'６月'!D98,'７月'!D98,'８月'!D98,'９月'!D98,'１０月'!D98,'１１月'!D98,'１２月'!D98)</f>
        <v>0</v>
      </c>
      <c r="E98" s="436">
        <f>SUM('１月'!E98,'２月'!E98,'３月'!E98,'４月'!E98,'５月'!E98,'６月'!E98,'７月'!E98,'８月'!E98,'９月'!E98,'１０月'!E98,'１１月'!E98,'１２月'!E98)</f>
        <v>27.583999999999996</v>
      </c>
      <c r="F98" s="435">
        <f t="shared" si="29"/>
        <v>27.583999999999996</v>
      </c>
      <c r="G98" s="436">
        <f>SUM('１月'!G98,'２月'!G98,'３月'!G98,'４月'!G98,'５月'!G98,'６月'!G98,'７月'!G98,'８月'!G98,'９月'!G98,'１０月'!G98,'１１月'!G98,'１２月'!G98)</f>
        <v>6.8000000000000005E-2</v>
      </c>
      <c r="H98" s="436">
        <f>SUM('１月'!H98,'２月'!H98,'３月'!H98,'４月'!H98,'５月'!H98,'６月'!H98,'７月'!H98,'８月'!H98,'９月'!H98,'１０月'!H98,'１１月'!H98,'１２月'!H98)</f>
        <v>7.0000000000000001E-3</v>
      </c>
      <c r="I98" s="436">
        <f>SUM('１月'!I98,'２月'!I98,'３月'!I98,'４月'!I98,'５月'!I98,'６月'!I98,'７月'!I98,'８月'!I98,'９月'!I98,'１０月'!I98,'１１月'!I98,'１２月'!I98)</f>
        <v>0</v>
      </c>
      <c r="J98" s="436">
        <f>SUM('１月'!J98,'２月'!J98,'３月'!J98,'４月'!J98,'５月'!J98,'６月'!J98,'７月'!J98,'８月'!J98,'９月'!J98,'１０月'!J98,'１１月'!J98,'１２月'!J98)</f>
        <v>7.0000000000000001E-3</v>
      </c>
      <c r="K98" s="436">
        <f>SUM('１月'!K98,'２月'!K98,'３月'!K98,'４月'!K98,'５月'!K98,'６月'!K98,'７月'!K98,'８月'!K98,'９月'!K98,'１０月'!K98,'１１月'!K98,'１２月'!K98)</f>
        <v>1E-3</v>
      </c>
      <c r="L98" s="436">
        <f>SUM('１月'!L98,'２月'!L98,'３月'!L98,'４月'!L98,'５月'!L98,'６月'!L98,'７月'!L98,'８月'!L98,'９月'!L98,'１０月'!L98,'１１月'!L98,'１２月'!L98)</f>
        <v>1.008</v>
      </c>
      <c r="M98" s="459">
        <f>SUM('１月'!M98,'２月'!M98,'３月'!M98,'４月'!M98,'５月'!M98,'６月'!M98,'７月'!M98,'８月'!M98,'９月'!M98,'１０月'!M98,'１１月'!M98,'１２月'!M98)</f>
        <v>0</v>
      </c>
      <c r="N98" s="459">
        <f>SUM('１月'!N98,'２月'!N98,'３月'!N98,'４月'!N98,'５月'!N98,'６月'!N98,'７月'!N98,'８月'!N98,'９月'!N98,'１０月'!N98,'１１月'!N98,'１２月'!N98)</f>
        <v>0</v>
      </c>
      <c r="O98" s="459">
        <f>SUM('１月'!O98,'２月'!O98,'３月'!O98,'４月'!O98,'５月'!O98,'６月'!O98,'７月'!O98,'８月'!O98,'９月'!O98,'１０月'!O98,'１１月'!O98,'１２月'!O98)</f>
        <v>0</v>
      </c>
      <c r="P98" s="459">
        <f>SUM('１月'!P98,'２月'!P98,'３月'!P98,'４月'!P98,'５月'!P98,'６月'!P98,'７月'!P98,'８月'!P98,'９月'!P98,'１０月'!P98,'１１月'!P98,'１２月'!P98)</f>
        <v>0</v>
      </c>
      <c r="Q98" s="460">
        <f t="shared" si="30"/>
        <v>28.667999999999999</v>
      </c>
      <c r="R98" s="451"/>
    </row>
    <row r="99" spans="1:19">
      <c r="A99" s="520"/>
      <c r="B99" s="521"/>
      <c r="C99" s="10" t="s">
        <v>13</v>
      </c>
      <c r="D99" s="437">
        <f>SUM('１月'!D99,'２月'!D99,'３月'!D99,'４月'!D99,'５月'!D99,'６月'!D99,'７月'!D99,'８月'!D99,'９月'!D99,'１０月'!D99,'１１月'!D99,'１２月'!D99)</f>
        <v>0</v>
      </c>
      <c r="E99" s="437">
        <f>SUM('１月'!E99,'２月'!E99,'３月'!E99,'４月'!E99,'５月'!E99,'６月'!E99,'７月'!E99,'８月'!E99,'９月'!E99,'１０月'!E99,'１１月'!E99,'１２月'!E99)</f>
        <v>4686.6819999999998</v>
      </c>
      <c r="F99" s="438">
        <f t="shared" si="29"/>
        <v>4686.6819999999998</v>
      </c>
      <c r="G99" s="437">
        <f>SUM('１月'!G99,'２月'!G99,'３月'!G99,'４月'!G99,'５月'!G99,'６月'!G99,'７月'!G99,'８月'!G99,'９月'!G99,'１０月'!G99,'１１月'!G99,'１２月'!G99)</f>
        <v>32.388999999999996</v>
      </c>
      <c r="H99" s="437">
        <f>SUM('１月'!H99,'２月'!H99,'３月'!H99,'４月'!H99,'５月'!H99,'６月'!H99,'７月'!H99,'８月'!H99,'９月'!H99,'１０月'!H99,'１１月'!H99,'１２月'!H99)</f>
        <v>6.5020000000000007</v>
      </c>
      <c r="I99" s="437">
        <f>SUM('１月'!I99,'２月'!I99,'３月'!I99,'４月'!I99,'５月'!I99,'６月'!I99,'７月'!I99,'８月'!I99,'９月'!I99,'１０月'!I99,'１１月'!I99,'１２月'!I99)</f>
        <v>0</v>
      </c>
      <c r="J99" s="437">
        <f>SUM('１月'!J99,'２月'!J99,'３月'!J99,'４月'!J99,'５月'!J99,'６月'!J99,'７月'!J99,'８月'!J99,'９月'!J99,'１０月'!J99,'１１月'!J99,'１２月'!J99)</f>
        <v>6.5020000000000007</v>
      </c>
      <c r="K99" s="437">
        <f>SUM('１月'!K99,'２月'!K99,'３月'!K99,'４月'!K99,'５月'!K99,'６月'!K99,'７月'!K99,'８月'!K99,'９月'!K99,'１０月'!K99,'１１月'!K99,'１２月'!K99)</f>
        <v>0.70199999999999996</v>
      </c>
      <c r="L99" s="437">
        <f>SUM('１月'!L99,'２月'!L99,'３月'!L99,'４月'!L99,'５月'!L99,'６月'!L99,'７月'!L99,'８月'!L99,'９月'!L99,'１０月'!L99,'１１月'!L99,'１２月'!L99)</f>
        <v>595.50099999999998</v>
      </c>
      <c r="M99" s="461">
        <f>SUM('１月'!M99,'２月'!M99,'３月'!M99,'４月'!M99,'５月'!M99,'６月'!M99,'７月'!M99,'８月'!M99,'９月'!M99,'１０月'!M99,'１１月'!M99,'１２月'!M99)</f>
        <v>0</v>
      </c>
      <c r="N99" s="461">
        <f>SUM('１月'!N99,'２月'!N99,'３月'!N99,'４月'!N99,'５月'!N99,'６月'!N99,'７月'!N99,'８月'!N99,'９月'!N99,'１０月'!N99,'１１月'!N99,'１２月'!N99)</f>
        <v>0</v>
      </c>
      <c r="O99" s="461">
        <f>SUM('１月'!O99,'２月'!O99,'３月'!O99,'４月'!O99,'５月'!O99,'６月'!O99,'７月'!O99,'８月'!O99,'９月'!O99,'１０月'!O99,'１１月'!O99,'１２月'!O99)</f>
        <v>0</v>
      </c>
      <c r="P99" s="461">
        <f>SUM('１月'!P99,'２月'!P99,'３月'!P99,'４月'!P99,'５月'!P99,'６月'!P99,'７月'!P99,'８月'!P99,'９月'!P99,'１０月'!P99,'１１月'!P99,'１２月'!P99)</f>
        <v>0</v>
      </c>
      <c r="Q99" s="462">
        <f t="shared" si="30"/>
        <v>5321.7760000000007</v>
      </c>
      <c r="R99" s="451"/>
    </row>
    <row r="100" spans="1:19">
      <c r="A100" s="518" t="s">
        <v>69</v>
      </c>
      <c r="B100" s="519"/>
      <c r="C100" s="7" t="s">
        <v>11</v>
      </c>
      <c r="D100" s="436">
        <f>SUM('１月'!D100,'２月'!D100,'３月'!D100,'４月'!D100,'５月'!D100,'６月'!D100,'７月'!D100,'８月'!D100,'９月'!D100,'１０月'!D100,'１１月'!D100,'１２月'!D100)</f>
        <v>0.69170000000000009</v>
      </c>
      <c r="E100" s="436">
        <f>SUM('１月'!E100,'２月'!E100,'３月'!E100,'４月'!E100,'５月'!E100,'６月'!E100,'７月'!E100,'８月'!E100,'９月'!E100,'１０月'!E100,'１１月'!E100,'１２月'!E100)</f>
        <v>4.7967999999999993</v>
      </c>
      <c r="F100" s="435">
        <f t="shared" si="29"/>
        <v>5.4884999999999993</v>
      </c>
      <c r="G100" s="436">
        <f>SUM('１月'!G100,'２月'!G100,'３月'!G100,'４月'!G100,'５月'!G100,'６月'!G100,'７月'!G100,'８月'!G100,'９月'!G100,'１０月'!G100,'１１月'!G100,'１２月'!G100)</f>
        <v>11.074900000000001</v>
      </c>
      <c r="H100" s="436">
        <f>SUM('１月'!H100,'２月'!H100,'３月'!H100,'４月'!H100,'５月'!H100,'６月'!H100,'７月'!H100,'８月'!H100,'９月'!H100,'１０月'!H100,'１１月'!H100,'１２月'!H100)</f>
        <v>130.92959999999999</v>
      </c>
      <c r="I100" s="436">
        <f>SUM('１月'!I100,'２月'!I100,'３月'!I100,'４月'!I100,'５月'!I100,'６月'!I100,'７月'!I100,'８月'!I100,'９月'!I100,'１０月'!I100,'１１月'!I100,'１２月'!I100)</f>
        <v>0</v>
      </c>
      <c r="J100" s="436">
        <f>SUM('１月'!J100,'２月'!J100,'３月'!J100,'４月'!J100,'５月'!J100,'６月'!J100,'７月'!J100,'８月'!J100,'９月'!J100,'１０月'!J100,'１１月'!J100,'１２月'!J100)</f>
        <v>130.92959999999999</v>
      </c>
      <c r="K100" s="436">
        <f>SUM('１月'!K100,'２月'!K100,'３月'!K100,'４月'!K100,'５月'!K100,'６月'!K100,'７月'!K100,'８月'!K100,'９月'!K100,'１０月'!K100,'１１月'!K100,'１２月'!K100)</f>
        <v>7.6455000000000002</v>
      </c>
      <c r="L100" s="436">
        <f>SUM('１月'!L100,'２月'!L100,'３月'!L100,'４月'!L100,'５月'!L100,'６月'!L100,'７月'!L100,'８月'!L100,'９月'!L100,'１０月'!L100,'１１月'!L100,'１２月'!L100)</f>
        <v>10.114000000000001</v>
      </c>
      <c r="M100" s="459">
        <f>SUM('１月'!M100,'２月'!M100,'３月'!M100,'４月'!M100,'５月'!M100,'６月'!M100,'７月'!M100,'８月'!M100,'９月'!M100,'１０月'!M100,'１１月'!M100,'１２月'!M100)</f>
        <v>5.0200000000000002E-2</v>
      </c>
      <c r="N100" s="459">
        <f>SUM('１月'!N100,'２月'!N100,'３月'!N100,'４月'!N100,'５月'!N100,'６月'!N100,'７月'!N100,'８月'!N100,'９月'!N100,'１０月'!N100,'１１月'!N100,'１２月'!N100)</f>
        <v>21.976099999999999</v>
      </c>
      <c r="O100" s="459">
        <f>SUM('１月'!O100,'２月'!O100,'３月'!O100,'４月'!O100,'５月'!O100,'６月'!O100,'７月'!O100,'８月'!O100,'９月'!O100,'１０月'!O100,'１１月'!O100,'１２月'!O100)</f>
        <v>1.5030000000000001</v>
      </c>
      <c r="P100" s="459">
        <f>SUM('１月'!P100,'２月'!P100,'３月'!P100,'４月'!P100,'５月'!P100,'６月'!P100,'７月'!P100,'８月'!P100,'９月'!P100,'１０月'!P100,'１１月'!P100,'１２月'!P100)</f>
        <v>58.087270000000004</v>
      </c>
      <c r="Q100" s="460">
        <f t="shared" si="30"/>
        <v>246.86906999999997</v>
      </c>
      <c r="R100" s="451"/>
    </row>
    <row r="101" spans="1:19">
      <c r="A101" s="520"/>
      <c r="B101" s="521"/>
      <c r="C101" s="10" t="s">
        <v>13</v>
      </c>
      <c r="D101" s="437">
        <f>SUM('１月'!D101,'２月'!D101,'３月'!D101,'４月'!D101,'５月'!D101,'６月'!D101,'７月'!D101,'８月'!D101,'９月'!D101,'１０月'!D101,'１１月'!D101,'１２月'!D101)</f>
        <v>412.33320046649612</v>
      </c>
      <c r="E101" s="437">
        <f>SUM('１月'!E101,'２月'!E101,'３月'!E101,'４月'!E101,'５月'!E101,'６月'!E101,'７月'!E101,'８月'!E101,'９月'!E101,'１０月'!E101,'１１月'!E101,'１２月'!E101)</f>
        <v>2053.92</v>
      </c>
      <c r="F101" s="438">
        <f t="shared" si="29"/>
        <v>2466.2532004664963</v>
      </c>
      <c r="G101" s="437">
        <f>SUM('１月'!G101,'２月'!G101,'３月'!G101,'４月'!G101,'５月'!G101,'６月'!G101,'７月'!G101,'８月'!G101,'９月'!G101,'１０月'!G101,'１１月'!G101,'１２月'!G101)</f>
        <v>11243.328</v>
      </c>
      <c r="H101" s="437">
        <f>SUM('１月'!H101,'２月'!H101,'３月'!H101,'４月'!H101,'５月'!H101,'６月'!H101,'７月'!H101,'８月'!H101,'９月'!H101,'１０月'!H101,'１１月'!H101,'１２月'!H101)</f>
        <v>104395.28600000001</v>
      </c>
      <c r="I101" s="437">
        <f>SUM('１月'!I101,'２月'!I101,'３月'!I101,'４月'!I101,'５月'!I101,'６月'!I101,'７月'!I101,'８月'!I101,'９月'!I101,'１０月'!I101,'１１月'!I101,'１２月'!I101)</f>
        <v>0</v>
      </c>
      <c r="J101" s="437">
        <f>SUM('１月'!J101,'２月'!J101,'３月'!J101,'４月'!J101,'５月'!J101,'６月'!J101,'７月'!J101,'８月'!J101,'９月'!J101,'１０月'!J101,'１１月'!J101,'１２月'!J101)</f>
        <v>104395.28600000001</v>
      </c>
      <c r="K101" s="437">
        <f>SUM('１月'!K101,'２月'!K101,'３月'!K101,'４月'!K101,'５月'!K101,'６月'!K101,'７月'!K101,'８月'!K101,'９月'!K101,'１０月'!K101,'１１月'!K101,'１２月'!K101)</f>
        <v>5316.7840000000006</v>
      </c>
      <c r="L101" s="437">
        <f>SUM('１月'!L101,'２月'!L101,'３月'!L101,'４月'!L101,'５月'!L101,'６月'!L101,'７月'!L101,'８月'!L101,'９月'!L101,'１０月'!L101,'１１月'!L101,'１２月'!L101)</f>
        <v>6149.3310000000001</v>
      </c>
      <c r="M101" s="461">
        <f>SUM('１月'!M101,'２月'!M101,'３月'!M101,'４月'!M101,'５月'!M101,'６月'!M101,'７月'!M101,'８月'!M101,'９月'!M101,'１０月'!M101,'１１月'!M101,'１２月'!M101)</f>
        <v>23.413</v>
      </c>
      <c r="N101" s="461">
        <f>SUM('１月'!N101,'２月'!N101,'３月'!N101,'４月'!N101,'５月'!N101,'６月'!N101,'７月'!N101,'８月'!N101,'９月'!N101,'１０月'!N101,'１１月'!N101,'１２月'!N101)</f>
        <v>8198.7330000000002</v>
      </c>
      <c r="O101" s="461">
        <f>SUM('１月'!O101,'２月'!O101,'３月'!O101,'４月'!O101,'５月'!O101,'６月'!O101,'７月'!O101,'８月'!O101,'９月'!O101,'１０月'!O101,'１１月'!O101,'１２月'!O101)</f>
        <v>1329.5129999999999</v>
      </c>
      <c r="P101" s="461">
        <f>SUM('１月'!P101,'２月'!P101,'３月'!P101,'４月'!P101,'５月'!P101,'６月'!P101,'７月'!P101,'８月'!P101,'９月'!P101,'１０月'!P101,'１１月'!P101,'１２月'!P101)</f>
        <v>35373.070999999996</v>
      </c>
      <c r="Q101" s="462">
        <f t="shared" si="30"/>
        <v>174495.71220046651</v>
      </c>
      <c r="R101" s="451"/>
    </row>
    <row r="102" spans="1:19">
      <c r="A102" s="518" t="s">
        <v>70</v>
      </c>
      <c r="B102" s="519"/>
      <c r="C102" s="7" t="s">
        <v>11</v>
      </c>
      <c r="D102" s="436">
        <f>SUM('１月'!D102,'２月'!D102,'３月'!D102,'４月'!D102,'５月'!D102,'６月'!D102,'７月'!D102,'８月'!D102,'９月'!D102,'１０月'!D102,'１１月'!D102,'１２月'!D102)</f>
        <v>40.757390000000001</v>
      </c>
      <c r="E102" s="436">
        <f>SUM('１月'!E102,'２月'!E102,'３月'!E102,'４月'!E102,'５月'!E102,'６月'!E102,'７月'!E102,'８月'!E102,'９月'!E102,'１０月'!E102,'１１月'!E102,'１２月'!E102)</f>
        <v>6758.3773999999994</v>
      </c>
      <c r="F102" s="435">
        <f t="shared" si="29"/>
        <v>6799.1347899999992</v>
      </c>
      <c r="G102" s="436">
        <f>SUM('１月'!G102,'２月'!G102,'３月'!G102,'４月'!G102,'５月'!G102,'６月'!G102,'７月'!G102,'８月'!G102,'９月'!G102,'１０月'!G102,'１１月'!G102,'１２月'!G102)</f>
        <v>271.31020000000001</v>
      </c>
      <c r="H102" s="436">
        <f>SUM('１月'!H102,'２月'!H102,'３月'!H102,'４月'!H102,'５月'!H102,'６月'!H102,'７月'!H102,'８月'!H102,'９月'!H102,'１０月'!H102,'１１月'!H102,'１２月'!H102)</f>
        <v>9520.8543400000017</v>
      </c>
      <c r="I102" s="436">
        <f>SUM('１月'!I102,'２月'!I102,'３月'!I102,'４月'!I102,'５月'!I102,'６月'!I102,'７月'!I102,'８月'!I102,'９月'!I102,'１０月'!I102,'１１月'!I102,'１２月'!I102)</f>
        <v>0</v>
      </c>
      <c r="J102" s="436">
        <f>SUM('１月'!J102,'２月'!J102,'３月'!J102,'４月'!J102,'５月'!J102,'６月'!J102,'７月'!J102,'８月'!J102,'９月'!J102,'１０月'!J102,'１１月'!J102,'１２月'!J102)</f>
        <v>9520.8543400000017</v>
      </c>
      <c r="K102" s="436">
        <f>SUM('１月'!K102,'２月'!K102,'３月'!K102,'４月'!K102,'５月'!K102,'６月'!K102,'７月'!K102,'８月'!K102,'９月'!K102,'１０月'!K102,'１１月'!K102,'１２月'!K102)</f>
        <v>203.46090000000001</v>
      </c>
      <c r="L102" s="436">
        <f>SUM('１月'!L102,'２月'!L102,'３月'!L102,'４月'!L102,'５月'!L102,'６月'!L102,'７月'!L102,'８月'!L102,'９月'!L102,'１０月'!L102,'１１月'!L102,'１２月'!L102)</f>
        <v>151.21010000000001</v>
      </c>
      <c r="M102" s="459">
        <f>SUM('１月'!M102,'２月'!M102,'３月'!M102,'４月'!M102,'５月'!M102,'６月'!M102,'７月'!M102,'８月'!M102,'９月'!M102,'１０月'!M102,'１１月'!M102,'１２月'!M102)</f>
        <v>6.1465999999999994</v>
      </c>
      <c r="N102" s="459">
        <f>SUM('１月'!N102,'２月'!N102,'３月'!N102,'４月'!N102,'５月'!N102,'６月'!N102,'７月'!N102,'８月'!N102,'９月'!N102,'１０月'!N102,'１１月'!N102,'１２月'!N102)</f>
        <v>257.9049</v>
      </c>
      <c r="O102" s="459">
        <f>SUM('１月'!O102,'２月'!O102,'３月'!O102,'４月'!O102,'５月'!O102,'６月'!O102,'７月'!O102,'８月'!O102,'９月'!O102,'１０月'!O102,'１１月'!O102,'１２月'!O102)</f>
        <v>21.943100000000001</v>
      </c>
      <c r="P102" s="459">
        <f>SUM('１月'!P102,'２月'!P102,'３月'!P102,'４月'!P102,'５月'!P102,'６月'!P102,'７月'!P102,'８月'!P102,'９月'!P102,'１０月'!P102,'１１月'!P102,'１２月'!P102)</f>
        <v>183.19490000000005</v>
      </c>
      <c r="Q102" s="460">
        <f t="shared" si="30"/>
        <v>17415.159830000001</v>
      </c>
      <c r="R102" s="451"/>
    </row>
    <row r="103" spans="1:19">
      <c r="A103" s="520"/>
      <c r="B103" s="521"/>
      <c r="C103" s="10" t="s">
        <v>13</v>
      </c>
      <c r="D103" s="437">
        <f>SUM('１月'!D103,'２月'!D103,'３月'!D103,'４月'!D103,'５月'!D103,'６月'!D103,'７月'!D103,'８月'!D103,'９月'!D103,'１０月'!D103,'１１月'!D103,'１２月'!D103)</f>
        <v>62313.612995194766</v>
      </c>
      <c r="E103" s="437">
        <f>SUM('１月'!E103,'２月'!E103,'３月'!E103,'４月'!E103,'５月'!E103,'６月'!E103,'７月'!E103,'８月'!E103,'９月'!E103,'１０月'!E103,'１１月'!E103,'１２月'!E103)</f>
        <v>2650762.2099999995</v>
      </c>
      <c r="F103" s="438">
        <f t="shared" si="29"/>
        <v>2713075.8229951942</v>
      </c>
      <c r="G103" s="437">
        <f>SUM('１月'!G103,'２月'!G103,'３月'!G103,'４月'!G103,'５月'!G103,'６月'!G103,'７月'!G103,'８月'!G103,'９月'!G103,'１０月'!G103,'１１月'!G103,'１２月'!G103)</f>
        <v>121958.075</v>
      </c>
      <c r="H103" s="437">
        <f>SUM('１月'!H103,'２月'!H103,'３月'!H103,'４月'!H103,'５月'!H103,'６月'!H103,'７月'!H103,'８月'!H103,'９月'!H103,'１０月'!H103,'１１月'!H103,'１２月'!H103)</f>
        <v>4235777.091</v>
      </c>
      <c r="I103" s="437">
        <f>SUM('１月'!I103,'２月'!I103,'３月'!I103,'４月'!I103,'５月'!I103,'６月'!I103,'７月'!I103,'８月'!I103,'９月'!I103,'１０月'!I103,'１１月'!I103,'１２月'!I103)</f>
        <v>0</v>
      </c>
      <c r="J103" s="437">
        <f>SUM('１月'!J103,'２月'!J103,'３月'!J103,'４月'!J103,'５月'!J103,'６月'!J103,'７月'!J103,'８月'!J103,'９月'!J103,'１０月'!J103,'１１月'!J103,'１２月'!J103)</f>
        <v>4235777.091</v>
      </c>
      <c r="K103" s="437">
        <f>SUM('１月'!K103,'２月'!K103,'３月'!K103,'４月'!K103,'５月'!K103,'６月'!K103,'７月'!K103,'８月'!K103,'９月'!K103,'１０月'!K103,'１１月'!K103,'１２月'!K103)</f>
        <v>93991.290999999997</v>
      </c>
      <c r="L103" s="437">
        <f>SUM('１月'!L103,'２月'!L103,'３月'!L103,'４月'!L103,'５月'!L103,'６月'!L103,'７月'!L103,'８月'!L103,'９月'!L103,'１０月'!L103,'１１月'!L103,'１２月'!L103)</f>
        <v>60748.048000000003</v>
      </c>
      <c r="M103" s="461">
        <f>SUM('１月'!M103,'２月'!M103,'３月'!M103,'４月'!M103,'５月'!M103,'６月'!M103,'７月'!M103,'８月'!M103,'９月'!M103,'１０月'!M103,'１１月'!M103,'１２月'!M103)</f>
        <v>2282.3879999999999</v>
      </c>
      <c r="N103" s="461">
        <f>SUM('１月'!N103,'２月'!N103,'３月'!N103,'４月'!N103,'５月'!N103,'６月'!N103,'７月'!N103,'８月'!N103,'９月'!N103,'１０月'!N103,'１１月'!N103,'１２月'!N103)</f>
        <v>120230.40999999999</v>
      </c>
      <c r="O103" s="461">
        <f>SUM('１月'!O103,'２月'!O103,'３月'!O103,'４月'!O103,'５月'!O103,'６月'!O103,'７月'!O103,'８月'!O103,'９月'!O103,'１０月'!O103,'１１月'!O103,'１２月'!O103)</f>
        <v>18354.938000000002</v>
      </c>
      <c r="P103" s="461">
        <f>SUM('１月'!P103,'２月'!P103,'３月'!P103,'４月'!P103,'５月'!P103,'６月'!P103,'７月'!P103,'８月'!P103,'９月'!P103,'１０月'!P103,'１１月'!P103,'１２月'!P103)</f>
        <v>65749.388000000006</v>
      </c>
      <c r="Q103" s="462">
        <f t="shared" si="30"/>
        <v>7432167.4519951958</v>
      </c>
      <c r="R103" s="451"/>
    </row>
    <row r="104" spans="1:19" s="419" customFormat="1">
      <c r="A104" s="522" t="s">
        <v>71</v>
      </c>
      <c r="B104" s="523"/>
      <c r="C104" s="418" t="s">
        <v>11</v>
      </c>
      <c r="D104" s="435">
        <f t="shared" ref="D104:Q104" si="31">SUM(D9,D11,D23,D29,D37,D39,D41,D43,D45,D47,D49,D51,D53,D59,D76,D88,D90,D92,D94,D96,D98,D100,D102)</f>
        <v>10937.864090000001</v>
      </c>
      <c r="E104" s="435">
        <f t="shared" si="31"/>
        <v>10664.301939999998</v>
      </c>
      <c r="F104" s="435">
        <f t="shared" si="31"/>
        <v>21602.166029999997</v>
      </c>
      <c r="G104" s="435">
        <f t="shared" si="31"/>
        <v>71022.1158</v>
      </c>
      <c r="H104" s="435">
        <f t="shared" si="31"/>
        <v>105993.37442000002</v>
      </c>
      <c r="I104" s="435">
        <f t="shared" si="31"/>
        <v>0</v>
      </c>
      <c r="J104" s="435">
        <f t="shared" si="31"/>
        <v>105993.37442000002</v>
      </c>
      <c r="K104" s="435">
        <f t="shared" si="31"/>
        <v>31789.862500000003</v>
      </c>
      <c r="L104" s="435">
        <f t="shared" si="31"/>
        <v>2950.3062</v>
      </c>
      <c r="M104" s="463">
        <f t="shared" si="31"/>
        <v>101.25784000000002</v>
      </c>
      <c r="N104" s="463">
        <f t="shared" si="31"/>
        <v>997.28460000000007</v>
      </c>
      <c r="O104" s="463">
        <f t="shared" si="31"/>
        <v>105.4059</v>
      </c>
      <c r="P104" s="463">
        <f t="shared" si="31"/>
        <v>600.21378000000004</v>
      </c>
      <c r="Q104" s="463">
        <f t="shared" si="31"/>
        <v>235161.98706999997</v>
      </c>
      <c r="R104" s="450"/>
      <c r="S104" s="449"/>
    </row>
    <row r="105" spans="1:19" s="419" customFormat="1">
      <c r="A105" s="524"/>
      <c r="B105" s="525"/>
      <c r="C105" s="421" t="s">
        <v>13</v>
      </c>
      <c r="D105" s="435">
        <f t="shared" ref="D105:Q105" si="32">SUM(D10,D12,D24,D30,D38,D40,D42,D44,D46,D48,D50,D52,D54,D60,D77,D89,D91,D93,D95,D97,D99,D101,D103)</f>
        <v>4486986.3140782984</v>
      </c>
      <c r="E105" s="435">
        <f t="shared" si="32"/>
        <v>5726599.027999999</v>
      </c>
      <c r="F105" s="435">
        <f t="shared" si="32"/>
        <v>10213585.342078298</v>
      </c>
      <c r="G105" s="435">
        <f t="shared" si="32"/>
        <v>18270287.154000003</v>
      </c>
      <c r="H105" s="435">
        <f t="shared" si="32"/>
        <v>17179145.237</v>
      </c>
      <c r="I105" s="435">
        <f t="shared" si="32"/>
        <v>0</v>
      </c>
      <c r="J105" s="435">
        <f t="shared" si="32"/>
        <v>17179145.237</v>
      </c>
      <c r="K105" s="435">
        <f t="shared" si="32"/>
        <v>7461036.419999999</v>
      </c>
      <c r="L105" s="435">
        <f t="shared" si="32"/>
        <v>1589495.2010000001</v>
      </c>
      <c r="M105" s="463">
        <f t="shared" si="32"/>
        <v>43804.27199999999</v>
      </c>
      <c r="N105" s="463">
        <f t="shared" si="32"/>
        <v>608398.54500000004</v>
      </c>
      <c r="O105" s="463">
        <f t="shared" si="32"/>
        <v>65716.413</v>
      </c>
      <c r="P105" s="463">
        <f t="shared" si="32"/>
        <v>363085.05700000003</v>
      </c>
      <c r="Q105" s="463">
        <f t="shared" si="32"/>
        <v>55794553.641078293</v>
      </c>
      <c r="R105" s="450"/>
      <c r="S105" s="449"/>
    </row>
    <row r="106" spans="1:19">
      <c r="A106" s="6" t="s">
        <v>0</v>
      </c>
      <c r="B106" s="513" t="s">
        <v>72</v>
      </c>
      <c r="C106" s="7" t="s">
        <v>11</v>
      </c>
      <c r="D106" s="436">
        <f>SUM('１月'!D106,'２月'!D106,'３月'!D106,'４月'!D106,'５月'!D106,'６月'!D106,'７月'!D106,'８月'!D106,'９月'!D106,'１０月'!D106,'１１月'!D106,'１２月'!D106)</f>
        <v>0</v>
      </c>
      <c r="E106" s="436">
        <f>SUM('１月'!E106,'２月'!E106,'３月'!E106,'４月'!E106,'５月'!E106,'６月'!E106,'７月'!E106,'８月'!E106,'９月'!E106,'１０月'!E106,'１１月'!E106,'１２月'!E106)</f>
        <v>0</v>
      </c>
      <c r="F106" s="435">
        <f t="shared" ref="F106:F127" si="33">SUM(D106,E106)</f>
        <v>0</v>
      </c>
      <c r="G106" s="436">
        <f>SUM('１月'!G106,'２月'!G106,'３月'!G106,'４月'!G106,'５月'!G106,'６月'!G106,'７月'!G106,'８月'!G106,'９月'!G106,'１０月'!G106,'１１月'!G106,'１２月'!G106)</f>
        <v>2.6856</v>
      </c>
      <c r="H106" s="436">
        <f>SUM('１月'!H106,'２月'!H106,'３月'!H106,'４月'!H106,'５月'!H106,'６月'!H106,'７月'!H106,'８月'!H106,'９月'!H106,'１０月'!H106,'１１月'!H106,'１２月'!H106)</f>
        <v>8.1925999999999988</v>
      </c>
      <c r="I106" s="436">
        <f>SUM('１月'!I106,'２月'!I106,'３月'!I106,'４月'!I106,'５月'!I106,'６月'!I106,'７月'!I106,'８月'!I106,'９月'!I106,'１０月'!I106,'１１月'!I106,'１２月'!I106)</f>
        <v>0</v>
      </c>
      <c r="J106" s="436">
        <f>SUM('１月'!J106,'２月'!J106,'３月'!J106,'４月'!J106,'５月'!J106,'６月'!J106,'７月'!J106,'８月'!J106,'９月'!J106,'１０月'!J106,'１１月'!J106,'１２月'!J106)</f>
        <v>8.1925999999999988</v>
      </c>
      <c r="K106" s="436">
        <f>SUM('１月'!K106,'２月'!K106,'３月'!K106,'４月'!K106,'５月'!K106,'６月'!K106,'７月'!K106,'８月'!K106,'９月'!K106,'１０月'!K106,'１１月'!K106,'１２月'!K106)</f>
        <v>0.63979999999999992</v>
      </c>
      <c r="L106" s="436">
        <f>SUM('１月'!L106,'２月'!L106,'３月'!L106,'４月'!L106,'５月'!L106,'６月'!L106,'７月'!L106,'８月'!L106,'９月'!L106,'１０月'!L106,'１１月'!L106,'１２月'!L106)</f>
        <v>0</v>
      </c>
      <c r="M106" s="459">
        <f>SUM('１月'!M106,'２月'!M106,'３月'!M106,'４月'!M106,'５月'!M106,'６月'!M106,'７月'!M106,'８月'!M106,'９月'!M106,'１０月'!M106,'１１月'!M106,'１２月'!M106)</f>
        <v>0</v>
      </c>
      <c r="N106" s="459">
        <f>SUM('１月'!N106,'２月'!N106,'３月'!N106,'４月'!N106,'５月'!N106,'６月'!N106,'７月'!N106,'８月'!N106,'９月'!N106,'１０月'!N106,'１１月'!N106,'１２月'!N106)</f>
        <v>0</v>
      </c>
      <c r="O106" s="459">
        <f>SUM('１月'!O106,'２月'!O106,'３月'!O106,'４月'!O106,'５月'!O106,'６月'!O106,'７月'!O106,'８月'!O106,'９月'!O106,'１０月'!O106,'１１月'!O106,'１２月'!O106)</f>
        <v>1.7600000000000001E-2</v>
      </c>
      <c r="P106" s="459">
        <f>SUM('１月'!P106,'２月'!P106,'３月'!P106,'４月'!P106,'５月'!P106,'６月'!P106,'７月'!P106,'８月'!P106,'９月'!P106,'１０月'!P106,'１１月'!P106,'１２月'!P106)</f>
        <v>0</v>
      </c>
      <c r="Q106" s="460">
        <f t="shared" ref="Q106:Q127" si="34">SUM(F106,G106,J106,K106,L106,M106,N106,O106,P106)</f>
        <v>11.535599999999999</v>
      </c>
      <c r="R106" s="451"/>
    </row>
    <row r="107" spans="1:19">
      <c r="A107" s="6" t="s">
        <v>0</v>
      </c>
      <c r="B107" s="514"/>
      <c r="C107" s="10" t="s">
        <v>13</v>
      </c>
      <c r="D107" s="437">
        <f>SUM('１月'!D107,'２月'!D107,'３月'!D107,'４月'!D107,'５月'!D107,'６月'!D107,'７月'!D107,'８月'!D107,'９月'!D107,'１０月'!D107,'１１月'!D107,'１２月'!D107)</f>
        <v>0</v>
      </c>
      <c r="E107" s="437">
        <f>SUM('１月'!E107,'２月'!E107,'３月'!E107,'４月'!E107,'５月'!E107,'６月'!E107,'７月'!E107,'８月'!E107,'９月'!E107,'１０月'!E107,'１１月'!E107,'１２月'!E107)</f>
        <v>0</v>
      </c>
      <c r="F107" s="438">
        <f t="shared" si="33"/>
        <v>0</v>
      </c>
      <c r="G107" s="437">
        <f>SUM('１月'!G107,'２月'!G107,'３月'!G107,'４月'!G107,'５月'!G107,'６月'!G107,'７月'!G107,'８月'!G107,'９月'!G107,'１０月'!G107,'１１月'!G107,'１２月'!G107)</f>
        <v>419.40000000000003</v>
      </c>
      <c r="H107" s="437">
        <f>SUM('１月'!H107,'２月'!H107,'３月'!H107,'４月'!H107,'５月'!H107,'６月'!H107,'７月'!H107,'８月'!H107,'９月'!H107,'１０月'!H107,'１１月'!H107,'１２月'!H107)</f>
        <v>28795.696</v>
      </c>
      <c r="I107" s="437">
        <f>SUM('１月'!I107,'２月'!I107,'３月'!I107,'４月'!I107,'５月'!I107,'６月'!I107,'７月'!I107,'８月'!I107,'９月'!I107,'１０月'!I107,'１１月'!I107,'１２月'!I107)</f>
        <v>0</v>
      </c>
      <c r="J107" s="437">
        <f>SUM('１月'!J107,'２月'!J107,'３月'!J107,'４月'!J107,'５月'!J107,'６月'!J107,'７月'!J107,'８月'!J107,'９月'!J107,'１０月'!J107,'１１月'!J107,'１２月'!J107)</f>
        <v>28795.696</v>
      </c>
      <c r="K107" s="437">
        <f>SUM('１月'!K107,'２月'!K107,'３月'!K107,'４月'!K107,'５月'!K107,'６月'!K107,'７月'!K107,'８月'!K107,'９月'!K107,'１０月'!K107,'１１月'!K107,'１２月'!K107)</f>
        <v>5016.6659999999993</v>
      </c>
      <c r="L107" s="437">
        <f>SUM('１月'!L107,'２月'!L107,'３月'!L107,'４月'!L107,'５月'!L107,'６月'!L107,'７月'!L107,'８月'!L107,'９月'!L107,'１０月'!L107,'１１月'!L107,'１２月'!L107)</f>
        <v>0</v>
      </c>
      <c r="M107" s="461">
        <f>SUM('１月'!M107,'２月'!M107,'３月'!M107,'４月'!M107,'５月'!M107,'６月'!M107,'７月'!M107,'８月'!M107,'９月'!M107,'１０月'!M107,'１１月'!M107,'１２月'!M107)</f>
        <v>0</v>
      </c>
      <c r="N107" s="461">
        <f>SUM('１月'!N107,'２月'!N107,'３月'!N107,'４月'!N107,'５月'!N107,'６月'!N107,'７月'!N107,'８月'!N107,'９月'!N107,'１０月'!N107,'１１月'!N107,'１２月'!N107)</f>
        <v>0</v>
      </c>
      <c r="O107" s="461">
        <f>SUM('１月'!O107,'２月'!O107,'３月'!O107,'４月'!O107,'５月'!O107,'６月'!O107,'７月'!O107,'８月'!O107,'９月'!O107,'１０月'!O107,'１１月'!O107,'１２月'!O107)</f>
        <v>5881.985999999999</v>
      </c>
      <c r="P107" s="461">
        <f>SUM('１月'!P107,'２月'!P107,'３月'!P107,'４月'!P107,'５月'!P107,'６月'!P107,'７月'!P107,'８月'!P107,'９月'!P107,'１０月'!P107,'１１月'!P107,'１２月'!P107)</f>
        <v>0</v>
      </c>
      <c r="Q107" s="462">
        <f t="shared" si="34"/>
        <v>40113.748</v>
      </c>
      <c r="R107" s="451"/>
    </row>
    <row r="108" spans="1:19">
      <c r="A108" s="9" t="s">
        <v>73</v>
      </c>
      <c r="B108" s="513" t="s">
        <v>74</v>
      </c>
      <c r="C108" s="7" t="s">
        <v>11</v>
      </c>
      <c r="D108" s="436">
        <f>SUM('１月'!D108,'２月'!D108,'３月'!D108,'４月'!D108,'５月'!D108,'６月'!D108,'７月'!D108,'８月'!D108,'９月'!D108,'１０月'!D108,'１１月'!D108,'１２月'!D108)</f>
        <v>31.071400000000004</v>
      </c>
      <c r="E108" s="436">
        <f>SUM('１月'!E108,'２月'!E108,'３月'!E108,'４月'!E108,'５月'!E108,'６月'!E108,'７月'!E108,'８月'!E108,'９月'!E108,'１０月'!E108,'１１月'!E108,'１２月'!E108)</f>
        <v>8.8467000000000002</v>
      </c>
      <c r="F108" s="435">
        <f t="shared" si="33"/>
        <v>39.918100000000003</v>
      </c>
      <c r="G108" s="436">
        <f>SUM('１月'!G108,'２月'!G108,'３月'!G108,'４月'!G108,'５月'!G108,'６月'!G108,'７月'!G108,'８月'!G108,'９月'!G108,'１０月'!G108,'１１月'!G108,'１２月'!G108)</f>
        <v>276.55029999999999</v>
      </c>
      <c r="H108" s="436">
        <f>SUM('１月'!H108,'２月'!H108,'３月'!H108,'４月'!H108,'５月'!H108,'６月'!H108,'７月'!H108,'８月'!H108,'９月'!H108,'１０月'!H108,'１１月'!H108,'１２月'!H108)</f>
        <v>1060.0187000000001</v>
      </c>
      <c r="I108" s="436">
        <f>SUM('１月'!I108,'２月'!I108,'３月'!I108,'４月'!I108,'５月'!I108,'６月'!I108,'７月'!I108,'８月'!I108,'９月'!I108,'１０月'!I108,'１１月'!I108,'１２月'!I108)</f>
        <v>0</v>
      </c>
      <c r="J108" s="436">
        <f>SUM('１月'!J108,'２月'!J108,'３月'!J108,'４月'!J108,'５月'!J108,'６月'!J108,'７月'!J108,'８月'!J108,'９月'!J108,'１０月'!J108,'１１月'!J108,'１２月'!J108)</f>
        <v>1060.0187000000001</v>
      </c>
      <c r="K108" s="436">
        <f>SUM('１月'!K108,'２月'!K108,'３月'!K108,'４月'!K108,'５月'!K108,'６月'!K108,'７月'!K108,'８月'!K108,'９月'!K108,'１０月'!K108,'１１月'!K108,'１２月'!K108)</f>
        <v>139.23560000000001</v>
      </c>
      <c r="L108" s="436">
        <f>SUM('１月'!L108,'２月'!L108,'３月'!L108,'４月'!L108,'５月'!L108,'６月'!L108,'７月'!L108,'８月'!L108,'９月'!L108,'１０月'!L108,'１１月'!L108,'１２月'!L108)</f>
        <v>436.38990000000007</v>
      </c>
      <c r="M108" s="459">
        <f>SUM('１月'!M108,'２月'!M108,'３月'!M108,'４月'!M108,'５月'!M108,'６月'!M108,'７月'!M108,'８月'!M108,'９月'!M108,'１０月'!M108,'１１月'!M108,'１２月'!M108)</f>
        <v>2.3800000000000002E-2</v>
      </c>
      <c r="N108" s="459">
        <f>SUM('１月'!N108,'２月'!N108,'３月'!N108,'４月'!N108,'５月'!N108,'６月'!N108,'７月'!N108,'８月'!N108,'９月'!N108,'１０月'!N108,'１１月'!N108,'１２月'!N108)</f>
        <v>8.6453000000000007</v>
      </c>
      <c r="O108" s="459">
        <f>SUM('１月'!O108,'２月'!O108,'３月'!O108,'４月'!O108,'５月'!O108,'６月'!O108,'７月'!O108,'８月'!O108,'９月'!O108,'１０月'!O108,'１１月'!O108,'１２月'!O108)</f>
        <v>48.610799999999998</v>
      </c>
      <c r="P108" s="459">
        <f>SUM('１月'!P108,'２月'!P108,'３月'!P108,'４月'!P108,'５月'!P108,'６月'!P108,'７月'!P108,'８月'!P108,'９月'!P108,'１０月'!P108,'１１月'!P108,'１２月'!P108)</f>
        <v>17.819389999999999</v>
      </c>
      <c r="Q108" s="460">
        <f t="shared" si="34"/>
        <v>2027.21189</v>
      </c>
      <c r="R108" s="451"/>
    </row>
    <row r="109" spans="1:19">
      <c r="A109" s="9" t="s">
        <v>0</v>
      </c>
      <c r="B109" s="514"/>
      <c r="C109" s="10" t="s">
        <v>13</v>
      </c>
      <c r="D109" s="437">
        <f>SUM('１月'!D109,'２月'!D109,'３月'!D109,'４月'!D109,'５月'!D109,'６月'!D109,'７月'!D109,'８月'!D109,'９月'!D109,'１０月'!D109,'１１月'!D109,'１２月'!D109)</f>
        <v>18171.607003892379</v>
      </c>
      <c r="E109" s="437">
        <f>SUM('１月'!E109,'２月'!E109,'３月'!E109,'４月'!E109,'５月'!E109,'６月'!E109,'７月'!E109,'８月'!E109,'９月'!E109,'１０月'!E109,'１１月'!E109,'１２月'!E109)</f>
        <v>6429.1579999999994</v>
      </c>
      <c r="F109" s="438">
        <f t="shared" si="33"/>
        <v>24600.765003892378</v>
      </c>
      <c r="G109" s="437">
        <f>SUM('１月'!G109,'２月'!G109,'３月'!G109,'４月'!G109,'５月'!G109,'６月'!G109,'７月'!G109,'８月'!G109,'９月'!G109,'１０月'!G109,'１１月'!G109,'１２月'!G109)</f>
        <v>230305.94099999999</v>
      </c>
      <c r="H109" s="437">
        <f>SUM('１月'!H109,'２月'!H109,'３月'!H109,'４月'!H109,'５月'!H109,'６月'!H109,'７月'!H109,'８月'!H109,'９月'!H109,'１０月'!H109,'１１月'!H109,'１２月'!H109)</f>
        <v>751894.78099999996</v>
      </c>
      <c r="I109" s="437">
        <f>SUM('１月'!I109,'２月'!I109,'３月'!I109,'４月'!I109,'５月'!I109,'６月'!I109,'７月'!I109,'８月'!I109,'９月'!I109,'１０月'!I109,'１１月'!I109,'１２月'!I109)</f>
        <v>0</v>
      </c>
      <c r="J109" s="437">
        <f>SUM('１月'!J109,'２月'!J109,'３月'!J109,'４月'!J109,'５月'!J109,'６月'!J109,'７月'!J109,'８月'!J109,'９月'!J109,'１０月'!J109,'１１月'!J109,'１２月'!J109)</f>
        <v>751894.78099999996</v>
      </c>
      <c r="K109" s="437">
        <f>SUM('１月'!K109,'２月'!K109,'３月'!K109,'４月'!K109,'５月'!K109,'６月'!K109,'７月'!K109,'８月'!K109,'９月'!K109,'１０月'!K109,'１１月'!K109,'１２月'!K109)</f>
        <v>97572.792000000001</v>
      </c>
      <c r="L109" s="437">
        <f>SUM('１月'!L109,'２月'!L109,'３月'!L109,'４月'!L109,'５月'!L109,'６月'!L109,'７月'!L109,'８月'!L109,'９月'!L109,'１０月'!L109,'１１月'!L109,'１２月'!L109)</f>
        <v>332042.77400000003</v>
      </c>
      <c r="M109" s="461">
        <f>SUM('１月'!M109,'２月'!M109,'３月'!M109,'４月'!M109,'５月'!M109,'６月'!M109,'７月'!M109,'８月'!M109,'９月'!M109,'１０月'!M109,'１１月'!M109,'１２月'!M109)</f>
        <v>15.974</v>
      </c>
      <c r="N109" s="461">
        <f>SUM('１月'!N109,'２月'!N109,'３月'!N109,'４月'!N109,'５月'!N109,'６月'!N109,'７月'!N109,'８月'!N109,'９月'!N109,'１０月'!N109,'１１月'!N109,'１２月'!N109)</f>
        <v>5066.701</v>
      </c>
      <c r="O109" s="461">
        <f>SUM('１月'!O109,'２月'!O109,'３月'!O109,'４月'!O109,'５月'!O109,'６月'!O109,'７月'!O109,'８月'!O109,'９月'!O109,'１０月'!O109,'１１月'!O109,'１２月'!O109)</f>
        <v>38010.189000000006</v>
      </c>
      <c r="P109" s="461">
        <f>SUM('１月'!P109,'２月'!P109,'３月'!P109,'４月'!P109,'５月'!P109,'６月'!P109,'７月'!P109,'８月'!P109,'９月'!P109,'１０月'!P109,'１１月'!P109,'１２月'!P109)</f>
        <v>12648.418</v>
      </c>
      <c r="Q109" s="462">
        <f t="shared" si="34"/>
        <v>1492158.3350038922</v>
      </c>
      <c r="R109" s="451"/>
    </row>
    <row r="110" spans="1:19">
      <c r="A110" s="9" t="s">
        <v>0</v>
      </c>
      <c r="B110" s="513" t="s">
        <v>75</v>
      </c>
      <c r="C110" s="7" t="s">
        <v>11</v>
      </c>
      <c r="D110" s="436">
        <f>SUM('１月'!D110,'２月'!D110,'３月'!D110,'４月'!D110,'５月'!D110,'６月'!D110,'７月'!D110,'８月'!D110,'９月'!D110,'１０月'!D110,'１１月'!D110,'１２月'!D110)</f>
        <v>15.751999999999999</v>
      </c>
      <c r="E110" s="436">
        <f>SUM('１月'!E110,'２月'!E110,'３月'!E110,'４月'!E110,'５月'!E110,'６月'!E110,'７月'!E110,'８月'!E110,'９月'!E110,'１０月'!E110,'１１月'!E110,'１２月'!E110)</f>
        <v>774.22799999999995</v>
      </c>
      <c r="F110" s="435">
        <f t="shared" si="33"/>
        <v>789.9799999999999</v>
      </c>
      <c r="G110" s="436">
        <f>SUM('１月'!G110,'２月'!G110,'３月'!G110,'４月'!G110,'５月'!G110,'６月'!G110,'７月'!G110,'８月'!G110,'９月'!G110,'１０月'!G110,'１１月'!G110,'１２月'!G110)</f>
        <v>75.201899999999995</v>
      </c>
      <c r="H110" s="436">
        <f>SUM('１月'!H110,'２月'!H110,'３月'!H110,'４月'!H110,'５月'!H110,'６月'!H110,'７月'!H110,'８月'!H110,'９月'!H110,'１０月'!H110,'１１月'!H110,'１２月'!H110)</f>
        <v>4966.1104000000005</v>
      </c>
      <c r="I110" s="436">
        <f>SUM('１月'!I110,'２月'!I110,'３月'!I110,'４月'!I110,'５月'!I110,'６月'!I110,'７月'!I110,'８月'!I110,'９月'!I110,'１０月'!I110,'１１月'!I110,'１２月'!I110)</f>
        <v>0</v>
      </c>
      <c r="J110" s="436">
        <f>SUM('１月'!J110,'２月'!J110,'３月'!J110,'４月'!J110,'５月'!J110,'６月'!J110,'７月'!J110,'８月'!J110,'９月'!J110,'１０月'!J110,'１１月'!J110,'１２月'!J110)</f>
        <v>4966.1104000000005</v>
      </c>
      <c r="K110" s="436">
        <f>SUM('１月'!K110,'２月'!K110,'３月'!K110,'４月'!K110,'５月'!K110,'６月'!K110,'７月'!K110,'８月'!K110,'９月'!K110,'１０月'!K110,'１１月'!K110,'１２月'!K110)</f>
        <v>377.45549999999997</v>
      </c>
      <c r="L110" s="436">
        <f>SUM('１月'!L110,'２月'!L110,'３月'!L110,'４月'!L110,'５月'!L110,'６月'!L110,'７月'!L110,'８月'!L110,'９月'!L110,'１０月'!L110,'１１月'!L110,'１２月'!L110)</f>
        <v>10.9253</v>
      </c>
      <c r="M110" s="459">
        <f>SUM('１月'!M110,'２月'!M110,'３月'!M110,'４月'!M110,'５月'!M110,'６月'!M110,'７月'!M110,'８月'!M110,'９月'!M110,'１０月'!M110,'１１月'!M110,'１２月'!M110)</f>
        <v>0</v>
      </c>
      <c r="N110" s="459">
        <f>SUM('１月'!N110,'２月'!N110,'３月'!N110,'４月'!N110,'５月'!N110,'６月'!N110,'７月'!N110,'８月'!N110,'９月'!N110,'１０月'!N110,'１１月'!N110,'１２月'!N110)</f>
        <v>0.74120000000000008</v>
      </c>
      <c r="O110" s="459">
        <f>SUM('１月'!O110,'２月'!O110,'３月'!O110,'４月'!O110,'５月'!O110,'６月'!O110,'７月'!O110,'８月'!O110,'９月'!O110,'１０月'!O110,'１１月'!O110,'１２月'!O110)</f>
        <v>5.4400000000000004E-2</v>
      </c>
      <c r="P110" s="459">
        <f>SUM('１月'!P110,'２月'!P110,'３月'!P110,'４月'!P110,'５月'!P110,'６月'!P110,'７月'!P110,'８月'!P110,'９月'!P110,'１０月'!P110,'１１月'!P110,'１２月'!P110)</f>
        <v>0</v>
      </c>
      <c r="Q110" s="460">
        <f t="shared" si="34"/>
        <v>6220.4687000000004</v>
      </c>
      <c r="R110" s="451"/>
    </row>
    <row r="111" spans="1:19">
      <c r="A111" s="9"/>
      <c r="B111" s="514"/>
      <c r="C111" s="10" t="s">
        <v>13</v>
      </c>
      <c r="D111" s="437">
        <f>SUM('１月'!D111,'２月'!D111,'３月'!D111,'４月'!D111,'５月'!D111,'６月'!D111,'７月'!D111,'８月'!D111,'９月'!D111,'１０月'!D111,'１１月'!D111,'１２月'!D111)</f>
        <v>9473.8247905212884</v>
      </c>
      <c r="E111" s="437">
        <f>SUM('１月'!E111,'２月'!E111,'３月'!E111,'４月'!E111,'５月'!E111,'６月'!E111,'７月'!E111,'８月'!E111,'９月'!E111,'１０月'!E111,'１１月'!E111,'１２月'!E111)</f>
        <v>387641.29799999995</v>
      </c>
      <c r="F111" s="438">
        <f t="shared" si="33"/>
        <v>397115.12279052124</v>
      </c>
      <c r="G111" s="437">
        <f>SUM('１月'!G111,'２月'!G111,'３月'!G111,'４月'!G111,'５月'!G111,'６月'!G111,'７月'!G111,'８月'!G111,'９月'!G111,'１０月'!G111,'１１月'!G111,'１２月'!G111)</f>
        <v>59139.944000000003</v>
      </c>
      <c r="H111" s="437">
        <f>SUM('１月'!H111,'２月'!H111,'３月'!H111,'４月'!H111,'５月'!H111,'６月'!H111,'７月'!H111,'８月'!H111,'９月'!H111,'１０月'!H111,'１１月'!H111,'１２月'!H111)</f>
        <v>2273185.844</v>
      </c>
      <c r="I111" s="437">
        <f>SUM('１月'!I111,'２月'!I111,'３月'!I111,'４月'!I111,'５月'!I111,'６月'!I111,'７月'!I111,'８月'!I111,'９月'!I111,'１０月'!I111,'１１月'!I111,'１２月'!I111)</f>
        <v>0</v>
      </c>
      <c r="J111" s="437">
        <f>SUM('１月'!J111,'２月'!J111,'３月'!J111,'４月'!J111,'５月'!J111,'６月'!J111,'７月'!J111,'８月'!J111,'９月'!J111,'１０月'!J111,'１１月'!J111,'１２月'!J111)</f>
        <v>2273185.844</v>
      </c>
      <c r="K111" s="437">
        <f>SUM('１月'!K111,'２月'!K111,'３月'!K111,'４月'!K111,'５月'!K111,'６月'!K111,'７月'!K111,'８月'!K111,'９月'!K111,'１０月'!K111,'１１月'!K111,'１２月'!K111)</f>
        <v>176598.67800000001</v>
      </c>
      <c r="L111" s="437">
        <f>SUM('１月'!L111,'２月'!L111,'３月'!L111,'４月'!L111,'５月'!L111,'６月'!L111,'７月'!L111,'８月'!L111,'９月'!L111,'１０月'!L111,'１１月'!L111,'１２月'!L111)</f>
        <v>6296.6</v>
      </c>
      <c r="M111" s="461">
        <f>SUM('１月'!M111,'２月'!M111,'３月'!M111,'４月'!M111,'５月'!M111,'６月'!M111,'７月'!M111,'８月'!M111,'９月'!M111,'１０月'!M111,'１１月'!M111,'１２月'!M111)</f>
        <v>0</v>
      </c>
      <c r="N111" s="461">
        <f>SUM('１月'!N111,'２月'!N111,'３月'!N111,'４月'!N111,'５月'!N111,'６月'!N111,'７月'!N111,'８月'!N111,'９月'!N111,'１０月'!N111,'１１月'!N111,'１２月'!N111)</f>
        <v>180.792</v>
      </c>
      <c r="O111" s="461">
        <f>SUM('１月'!O111,'２月'!O111,'３月'!O111,'４月'!O111,'５月'!O111,'６月'!O111,'７月'!O111,'８月'!O111,'９月'!O111,'１０月'!O111,'１１月'!O111,'１２月'!O111)</f>
        <v>106.143</v>
      </c>
      <c r="P111" s="461">
        <f>SUM('１月'!P111,'２月'!P111,'３月'!P111,'４月'!P111,'５月'!P111,'６月'!P111,'７月'!P111,'８月'!P111,'９月'!P111,'１０月'!P111,'１１月'!P111,'１２月'!P111)</f>
        <v>0</v>
      </c>
      <c r="Q111" s="462">
        <f t="shared" si="34"/>
        <v>2912623.1237905212</v>
      </c>
      <c r="R111" s="451"/>
    </row>
    <row r="112" spans="1:19">
      <c r="A112" s="9" t="s">
        <v>76</v>
      </c>
      <c r="B112" s="513" t="s">
        <v>77</v>
      </c>
      <c r="C112" s="7" t="s">
        <v>11</v>
      </c>
      <c r="D112" s="436">
        <f>SUM('１月'!D112,'２月'!D112,'３月'!D112,'４月'!D112,'５月'!D112,'６月'!D112,'７月'!D112,'８月'!D112,'９月'!D112,'１０月'!D112,'１１月'!D112,'１２月'!D112)</f>
        <v>5.3500000000000006E-2</v>
      </c>
      <c r="E112" s="436">
        <f>SUM('１月'!E112,'２月'!E112,'３月'!E112,'４月'!E112,'５月'!E112,'６月'!E112,'７月'!E112,'８月'!E112,'９月'!E112,'１０月'!E112,'１１月'!E112,'１２月'!E112)</f>
        <v>0.79590000000000005</v>
      </c>
      <c r="F112" s="435">
        <f t="shared" si="33"/>
        <v>0.84940000000000004</v>
      </c>
      <c r="G112" s="436">
        <f>SUM('１月'!G112,'２月'!G112,'３月'!G112,'４月'!G112,'５月'!G112,'６月'!G112,'７月'!G112,'８月'!G112,'９月'!G112,'１０月'!G112,'１１月'!G112,'１２月'!G112)</f>
        <v>0.37379999999999997</v>
      </c>
      <c r="H112" s="436">
        <f>SUM('１月'!H112,'２月'!H112,'３月'!H112,'４月'!H112,'５月'!H112,'６月'!H112,'７月'!H112,'８月'!H112,'９月'!H112,'１０月'!H112,'１１月'!H112,'１２月'!H112)</f>
        <v>22.161300000000001</v>
      </c>
      <c r="I112" s="436">
        <f>SUM('１月'!I112,'２月'!I112,'３月'!I112,'４月'!I112,'５月'!I112,'６月'!I112,'７月'!I112,'８月'!I112,'９月'!I112,'１０月'!I112,'１１月'!I112,'１２月'!I112)</f>
        <v>0</v>
      </c>
      <c r="J112" s="436">
        <f>SUM('１月'!J112,'２月'!J112,'３月'!J112,'４月'!J112,'５月'!J112,'６月'!J112,'７月'!J112,'８月'!J112,'９月'!J112,'１０月'!J112,'１１月'!J112,'１２月'!J112)</f>
        <v>22.161300000000001</v>
      </c>
      <c r="K112" s="436">
        <f>SUM('１月'!K112,'２月'!K112,'３月'!K112,'４月'!K112,'５月'!K112,'６月'!K112,'７月'!K112,'８月'!K112,'９月'!K112,'１０月'!K112,'１１月'!K112,'１２月'!K112)</f>
        <v>7.6499999999999999E-2</v>
      </c>
      <c r="L112" s="436">
        <f>SUM('１月'!L112,'２月'!L112,'３月'!L112,'４月'!L112,'５月'!L112,'６月'!L112,'７月'!L112,'８月'!L112,'９月'!L112,'１０月'!L112,'１１月'!L112,'１２月'!L112)</f>
        <v>0.13029999999999997</v>
      </c>
      <c r="M112" s="471">
        <f>SUM('１月'!M112,'２月'!M112,'３月'!M112,'４月'!M112,'５月'!M112,'６月'!M112,'７月'!M112,'８月'!M112,'９月'!M112,'１０月'!M112,'１１月'!M112,'１２月'!M112)</f>
        <v>0.17830000000000001</v>
      </c>
      <c r="N112" s="459">
        <f>SUM('１月'!N112,'２月'!N112,'３月'!N112,'４月'!N112,'５月'!N112,'６月'!N112,'７月'!N112,'８月'!N112,'９月'!N112,'１０月'!N112,'１１月'!N112,'１２月'!N112)</f>
        <v>8.4499999999999992E-2</v>
      </c>
      <c r="O112" s="459">
        <f>SUM('１月'!O112,'２月'!O112,'３月'!O112,'４月'!O112,'５月'!O112,'６月'!O112,'７月'!O112,'８月'!O112,'９月'!O112,'１０月'!O112,'１１月'!O112,'１２月'!O112)</f>
        <v>0</v>
      </c>
      <c r="P112" s="459">
        <f>SUM('１月'!P112,'２月'!P112,'３月'!P112,'４月'!P112,'５月'!P112,'６月'!P112,'７月'!P112,'８月'!P112,'９月'!P112,'１０月'!P112,'１１月'!P112,'１２月'!P112)</f>
        <v>2.6999</v>
      </c>
      <c r="Q112" s="460">
        <f t="shared" si="34"/>
        <v>26.553999999999995</v>
      </c>
      <c r="R112" s="451"/>
    </row>
    <row r="113" spans="1:19">
      <c r="A113" s="9"/>
      <c r="B113" s="514"/>
      <c r="C113" s="10" t="s">
        <v>13</v>
      </c>
      <c r="D113" s="437">
        <f>SUM('１月'!D113,'２月'!D113,'３月'!D113,'４月'!D113,'５月'!D113,'６月'!D113,'７月'!D113,'８月'!D113,'９月'!D113,'１０月'!D113,'１１月'!D113,'１２月'!D113)</f>
        <v>73.807198720712989</v>
      </c>
      <c r="E113" s="437">
        <f>SUM('１月'!E113,'２月'!E113,'３月'!E113,'４月'!E113,'５月'!E113,'６月'!E113,'７月'!E113,'８月'!E113,'９月'!E113,'１０月'!E113,'１１月'!E113,'１２月'!E113)</f>
        <v>2776.9909999999995</v>
      </c>
      <c r="F113" s="438">
        <f t="shared" si="33"/>
        <v>2850.7981987207127</v>
      </c>
      <c r="G113" s="437">
        <f>SUM('１月'!G113,'２月'!G113,'３月'!G113,'４月'!G113,'５月'!G113,'６月'!G113,'７月'!G113,'８月'!G113,'９月'!G113,'１０月'!G113,'１１月'!G113,'１２月'!G113)</f>
        <v>1079.925</v>
      </c>
      <c r="H113" s="437">
        <f>SUM('１月'!H113,'２月'!H113,'３月'!H113,'４月'!H113,'５月'!H113,'６月'!H113,'７月'!H113,'８月'!H113,'９月'!H113,'１０月'!H113,'１１月'!H113,'１２月'!H113)</f>
        <v>56815.368999999999</v>
      </c>
      <c r="I113" s="437">
        <f>SUM('１月'!I113,'２月'!I113,'３月'!I113,'４月'!I113,'５月'!I113,'６月'!I113,'７月'!I113,'８月'!I113,'９月'!I113,'１０月'!I113,'１１月'!I113,'１２月'!I113)</f>
        <v>0</v>
      </c>
      <c r="J113" s="437">
        <f>SUM('１月'!J113,'２月'!J113,'３月'!J113,'４月'!J113,'５月'!J113,'６月'!J113,'７月'!J113,'８月'!J113,'９月'!J113,'１０月'!J113,'１１月'!J113,'１２月'!J113)</f>
        <v>56815.368999999999</v>
      </c>
      <c r="K113" s="437">
        <f>SUM('１月'!K113,'２月'!K113,'３月'!K113,'４月'!K113,'５月'!K113,'６月'!K113,'７月'!K113,'８月'!K113,'９月'!K113,'１０月'!K113,'１１月'!K113,'１２月'!K113)</f>
        <v>38.707000000000001</v>
      </c>
      <c r="L113" s="437">
        <f>SUM('１月'!L113,'２月'!L113,'３月'!L113,'４月'!L113,'５月'!L113,'６月'!L113,'７月'!L113,'８月'!L113,'９月'!L113,'１０月'!L113,'１１月'!L113,'１２月'!L113)</f>
        <v>112.50300000000001</v>
      </c>
      <c r="M113" s="461">
        <f>SUM('１月'!M113,'２月'!M113,'３月'!M113,'４月'!M113,'５月'!M113,'６月'!M113,'７月'!M113,'８月'!M113,'９月'!M113,'１０月'!M113,'１１月'!M113,'１２月'!M113)</f>
        <v>69.463000000000008</v>
      </c>
      <c r="N113" s="461">
        <f>SUM('１月'!N113,'２月'!N113,'３月'!N113,'４月'!N113,'５月'!N113,'６月'!N113,'７月'!N113,'８月'!N113,'９月'!N113,'１０月'!N113,'１１月'!N113,'１２月'!N113)</f>
        <v>44.967999999999996</v>
      </c>
      <c r="O113" s="461">
        <f>SUM('１月'!O113,'２月'!O113,'３月'!O113,'４月'!O113,'５月'!O113,'６月'!O113,'７月'!O113,'８月'!O113,'９月'!O113,'１０月'!O113,'１１月'!O113,'１２月'!O113)</f>
        <v>0</v>
      </c>
      <c r="P113" s="461">
        <f>SUM('１月'!P113,'２月'!P113,'３月'!P113,'４月'!P113,'５月'!P113,'６月'!P113,'７月'!P113,'８月'!P113,'９月'!P113,'１０月'!P113,'１１月'!P113,'１２月'!P113)</f>
        <v>6090.2919999999995</v>
      </c>
      <c r="Q113" s="462">
        <f t="shared" si="34"/>
        <v>67102.025198720716</v>
      </c>
      <c r="R113" s="451"/>
    </row>
    <row r="114" spans="1:19">
      <c r="A114" s="9"/>
      <c r="B114" s="513" t="s">
        <v>78</v>
      </c>
      <c r="C114" s="7" t="s">
        <v>11</v>
      </c>
      <c r="D114" s="436">
        <f>SUM('１月'!D114,'２月'!D114,'３月'!D114,'４月'!D114,'５月'!D114,'６月'!D114,'７月'!D114,'８月'!D114,'９月'!D114,'１０月'!D114,'１１月'!D114,'１２月'!D114)</f>
        <v>15.334199999999999</v>
      </c>
      <c r="E114" s="436">
        <f>SUM('１月'!E114,'２月'!E114,'３月'!E114,'４月'!E114,'５月'!E114,'６月'!E114,'７月'!E114,'８月'!E114,'９月'!E114,'１０月'!E114,'１１月'!E114,'１２月'!E114)</f>
        <v>21.030799999999996</v>
      </c>
      <c r="F114" s="435">
        <f t="shared" si="33"/>
        <v>36.364999999999995</v>
      </c>
      <c r="G114" s="436">
        <f>SUM('１月'!G114,'２月'!G114,'３月'!G114,'４月'!G114,'５月'!G114,'６月'!G114,'７月'!G114,'８月'!G114,'９月'!G114,'１０月'!G114,'１１月'!G114,'１２月'!G114)</f>
        <v>9.3700999999999972</v>
      </c>
      <c r="H114" s="436">
        <f>SUM('１月'!H114,'２月'!H114,'３月'!H114,'４月'!H114,'５月'!H114,'６月'!H114,'７月'!H114,'８月'!H114,'９月'!H114,'１０月'!H114,'１１月'!H114,'１２月'!H114)</f>
        <v>381.96249999999998</v>
      </c>
      <c r="I114" s="436">
        <f>SUM('１月'!I114,'２月'!I114,'３月'!I114,'４月'!I114,'５月'!I114,'６月'!I114,'７月'!I114,'８月'!I114,'９月'!I114,'１０月'!I114,'１１月'!I114,'１２月'!I114)</f>
        <v>0</v>
      </c>
      <c r="J114" s="436">
        <f>SUM('１月'!J114,'２月'!J114,'３月'!J114,'４月'!J114,'５月'!J114,'６月'!J114,'７月'!J114,'８月'!J114,'９月'!J114,'１０月'!J114,'１１月'!J114,'１２月'!J114)</f>
        <v>381.96249999999998</v>
      </c>
      <c r="K114" s="436">
        <f>SUM('１月'!K114,'２月'!K114,'３月'!K114,'４月'!K114,'５月'!K114,'６月'!K114,'７月'!K114,'８月'!K114,'９月'!K114,'１０月'!K114,'１１月'!K114,'１２月'!K114)</f>
        <v>2.2724999999999995</v>
      </c>
      <c r="L114" s="436">
        <f>SUM('１月'!L114,'２月'!L114,'３月'!L114,'４月'!L114,'５月'!L114,'６月'!L114,'７月'!L114,'８月'!L114,'９月'!L114,'１０月'!L114,'１１月'!L114,'１２月'!L114)</f>
        <v>10.476900000000001</v>
      </c>
      <c r="M114" s="459">
        <f>SUM('１月'!M114,'２月'!M114,'３月'!M114,'４月'!M114,'５月'!M114,'６月'!M114,'７月'!M114,'８月'!M114,'９月'!M114,'１０月'!M114,'１１月'!M114,'１２月'!M114)</f>
        <v>21.802219999999998</v>
      </c>
      <c r="N114" s="459">
        <f>SUM('１月'!N114,'２月'!N114,'３月'!N114,'４月'!N114,'５月'!N114,'６月'!N114,'７月'!N114,'８月'!N114,'９月'!N114,'１０月'!N114,'１１月'!N114,'１２月'!N114)</f>
        <v>125.54360000000003</v>
      </c>
      <c r="O114" s="459">
        <f>SUM('１月'!O114,'２月'!O114,'３月'!O114,'４月'!O114,'５月'!O114,'６月'!O114,'７月'!O114,'８月'!O114,'９月'!O114,'１０月'!O114,'１１月'!O114,'１２月'!O114)</f>
        <v>1.8885000000000001</v>
      </c>
      <c r="P114" s="459">
        <f>SUM('１月'!P114,'２月'!P114,'３月'!P114,'４月'!P114,'５月'!P114,'６月'!P114,'７月'!P114,'８月'!P114,'９月'!P114,'１０月'!P114,'１１月'!P114,'１２月'!P114)</f>
        <v>212.60057</v>
      </c>
      <c r="Q114" s="460">
        <f t="shared" si="34"/>
        <v>802.28188999999998</v>
      </c>
      <c r="R114" s="451"/>
    </row>
    <row r="115" spans="1:19">
      <c r="A115" s="9"/>
      <c r="B115" s="514"/>
      <c r="C115" s="10" t="s">
        <v>13</v>
      </c>
      <c r="D115" s="437">
        <f>SUM('１月'!D115,'２月'!D115,'３月'!D115,'４月'!D115,'５月'!D115,'６月'!D115,'７月'!D115,'８月'!D115,'９月'!D115,'１０月'!D115,'１１月'!D115,'１２月'!D115)</f>
        <v>11592.184282455719</v>
      </c>
      <c r="E115" s="437">
        <f>SUM('１月'!E115,'２月'!E115,'３月'!E115,'４月'!E115,'５月'!E115,'６月'!E115,'７月'!E115,'８月'!E115,'９月'!E115,'１０月'!E115,'１１月'!E115,'１２月'!E115)</f>
        <v>13178.399000000001</v>
      </c>
      <c r="F115" s="438">
        <f t="shared" si="33"/>
        <v>24770.583282455722</v>
      </c>
      <c r="G115" s="437">
        <f>SUM('１月'!G115,'２月'!G115,'３月'!G115,'４月'!G115,'５月'!G115,'６月'!G115,'７月'!G115,'８月'!G115,'９月'!G115,'１０月'!G115,'１１月'!G115,'１２月'!G115)</f>
        <v>8703.6959999999981</v>
      </c>
      <c r="H115" s="437">
        <f>SUM('１月'!H115,'２月'!H115,'３月'!H115,'４月'!H115,'５月'!H115,'６月'!H115,'７月'!H115,'８月'!H115,'９月'!H115,'１０月'!H115,'１１月'!H115,'１２月'!H115)</f>
        <v>261635.41500000001</v>
      </c>
      <c r="I115" s="437">
        <f>SUM('１月'!I115,'２月'!I115,'３月'!I115,'４月'!I115,'５月'!I115,'６月'!I115,'７月'!I115,'８月'!I115,'９月'!I115,'１０月'!I115,'１１月'!I115,'１２月'!I115)</f>
        <v>0</v>
      </c>
      <c r="J115" s="437">
        <f>SUM('１月'!J115,'２月'!J115,'３月'!J115,'４月'!J115,'５月'!J115,'６月'!J115,'７月'!J115,'８月'!J115,'９月'!J115,'１０月'!J115,'１１月'!J115,'１２月'!J115)</f>
        <v>261635.41500000001</v>
      </c>
      <c r="K115" s="437">
        <f>SUM('１月'!K115,'２月'!K115,'３月'!K115,'４月'!K115,'５月'!K115,'６月'!K115,'７月'!K115,'８月'!K115,'９月'!K115,'１０月'!K115,'１１月'!K115,'１２月'!K115)</f>
        <v>1770.876</v>
      </c>
      <c r="L115" s="437">
        <f>SUM('１月'!L115,'２月'!L115,'３月'!L115,'４月'!L115,'５月'!L115,'６月'!L115,'７月'!L115,'８月'!L115,'９月'!L115,'１０月'!L115,'１１月'!L115,'１２月'!L115)</f>
        <v>6586.0820000000003</v>
      </c>
      <c r="M115" s="461">
        <f>SUM('１月'!M115,'２月'!M115,'３月'!M115,'４月'!M115,'５月'!M115,'６月'!M115,'７月'!M115,'８月'!M115,'９月'!M115,'１０月'!M115,'１１月'!M115,'１２月'!M115)</f>
        <v>9144.8809999999994</v>
      </c>
      <c r="N115" s="461">
        <f>SUM('１月'!N115,'２月'!N115,'３月'!N115,'４月'!N115,'５月'!N115,'６月'!N115,'７月'!N115,'８月'!N115,'９月'!N115,'１０月'!N115,'１１月'!N115,'１２月'!N115)</f>
        <v>77108.13900000001</v>
      </c>
      <c r="O115" s="461">
        <f>SUM('１月'!O115,'２月'!O115,'３月'!O115,'４月'!O115,'５月'!O115,'６月'!O115,'７月'!O115,'８月'!O115,'９月'!O115,'１０月'!O115,'１１月'!O115,'１２月'!O115)</f>
        <v>931.17600000000004</v>
      </c>
      <c r="P115" s="461">
        <f>SUM('１月'!P115,'２月'!P115,'３月'!P115,'４月'!P115,'５月'!P115,'６月'!P115,'７月'!P115,'８月'!P115,'９月'!P115,'１０月'!P115,'１１月'!P115,'１２月'!P115)</f>
        <v>156512.522</v>
      </c>
      <c r="Q115" s="462">
        <f t="shared" si="34"/>
        <v>547163.3702824557</v>
      </c>
      <c r="R115" s="451"/>
    </row>
    <row r="116" spans="1:19">
      <c r="A116" s="9" t="s">
        <v>79</v>
      </c>
      <c r="B116" s="513" t="s">
        <v>80</v>
      </c>
      <c r="C116" s="7" t="s">
        <v>11</v>
      </c>
      <c r="D116" s="436">
        <f>SUM('１月'!D116,'２月'!D116,'３月'!D116,'４月'!D116,'５月'!D116,'６月'!D116,'７月'!D116,'８月'!D116,'９月'!D116,'１０月'!D116,'１１月'!D116,'１２月'!D116)</f>
        <v>0</v>
      </c>
      <c r="E116" s="436">
        <f>SUM('１月'!E116,'２月'!E116,'３月'!E116,'４月'!E116,'５月'!E116,'６月'!E116,'７月'!E116,'８月'!E116,'９月'!E116,'１０月'!E116,'１１月'!E116,'１２月'!E116)</f>
        <v>0</v>
      </c>
      <c r="F116" s="435">
        <f t="shared" si="33"/>
        <v>0</v>
      </c>
      <c r="G116" s="436">
        <f>SUM('１月'!G116,'２月'!G116,'３月'!G116,'４月'!G116,'５月'!G116,'６月'!G116,'７月'!G116,'８月'!G116,'９月'!G116,'１０月'!G116,'１１月'!G116,'１２月'!G116)</f>
        <v>2268.84</v>
      </c>
      <c r="H116" s="436">
        <f>SUM('１月'!H116,'２月'!H116,'３月'!H116,'４月'!H116,'５月'!H116,'６月'!H116,'７月'!H116,'８月'!H116,'９月'!H116,'１０月'!H116,'１１月'!H116,'１２月'!H116)</f>
        <v>0</v>
      </c>
      <c r="I116" s="436">
        <f>SUM('１月'!I116,'２月'!I116,'３月'!I116,'４月'!I116,'５月'!I116,'６月'!I116,'７月'!I116,'８月'!I116,'９月'!I116,'１０月'!I116,'１１月'!I116,'１２月'!I116)</f>
        <v>0</v>
      </c>
      <c r="J116" s="436">
        <f>SUM('１月'!J116,'２月'!J116,'３月'!J116,'４月'!J116,'５月'!J116,'６月'!J116,'７月'!J116,'８月'!J116,'９月'!J116,'１０月'!J116,'１１月'!J116,'１２月'!J116)</f>
        <v>0</v>
      </c>
      <c r="K116" s="436">
        <f>SUM('１月'!K116,'２月'!K116,'３月'!K116,'４月'!K116,'５月'!K116,'６月'!K116,'７月'!K116,'８月'!K116,'９月'!K116,'１０月'!K116,'１１月'!K116,'１２月'!K116)</f>
        <v>3271.48</v>
      </c>
      <c r="L116" s="436">
        <f>SUM('１月'!L116,'２月'!L116,'３月'!L116,'４月'!L116,'５月'!L116,'６月'!L116,'７月'!L116,'８月'!L116,'９月'!L116,'１０月'!L116,'１１月'!L116,'１２月'!L116)</f>
        <v>2010.38</v>
      </c>
      <c r="M116" s="459">
        <f>SUM('１月'!M116,'２月'!M116,'３月'!M116,'４月'!M116,'５月'!M116,'６月'!M116,'７月'!M116,'８月'!M116,'９月'!M116,'１０月'!M116,'１１月'!M116,'１２月'!M116)</f>
        <v>0</v>
      </c>
      <c r="N116" s="459">
        <f>SUM('１月'!N116,'２月'!N116,'３月'!N116,'４月'!N116,'５月'!N116,'６月'!N116,'７月'!N116,'８月'!N116,'９月'!N116,'１０月'!N116,'１１月'!N116,'１２月'!N116)</f>
        <v>0</v>
      </c>
      <c r="O116" s="459">
        <f>SUM('１月'!O116,'２月'!O116,'３月'!O116,'４月'!O116,'５月'!O116,'６月'!O116,'７月'!O116,'８月'!O116,'９月'!O116,'１０月'!O116,'１１月'!O116,'１２月'!O116)</f>
        <v>0</v>
      </c>
      <c r="P116" s="459">
        <f>SUM('１月'!P116,'２月'!P116,'３月'!P116,'４月'!P116,'５月'!P116,'６月'!P116,'７月'!P116,'８月'!P116,'９月'!P116,'１０月'!P116,'１１月'!P116,'１２月'!P116)</f>
        <v>0</v>
      </c>
      <c r="Q116" s="460">
        <f t="shared" si="34"/>
        <v>7550.7</v>
      </c>
      <c r="R116" s="451"/>
    </row>
    <row r="117" spans="1:19">
      <c r="A117" s="9"/>
      <c r="B117" s="514"/>
      <c r="C117" s="10" t="s">
        <v>13</v>
      </c>
      <c r="D117" s="437">
        <f>SUM('１月'!D117,'２月'!D117,'３月'!D117,'４月'!D117,'５月'!D117,'６月'!D117,'７月'!D117,'８月'!D117,'９月'!D117,'１０月'!D117,'１１月'!D117,'１２月'!D117)</f>
        <v>0</v>
      </c>
      <c r="E117" s="437">
        <f>SUM('１月'!E117,'２月'!E117,'３月'!E117,'４月'!E117,'５月'!E117,'６月'!E117,'７月'!E117,'８月'!E117,'９月'!E117,'１０月'!E117,'１１月'!E117,'１２月'!E117)</f>
        <v>0</v>
      </c>
      <c r="F117" s="438">
        <f t="shared" si="33"/>
        <v>0</v>
      </c>
      <c r="G117" s="437">
        <f>SUM('１月'!G117,'２月'!G117,'３月'!G117,'４月'!G117,'５月'!G117,'６月'!G117,'７月'!G117,'８月'!G117,'９月'!G117,'１０月'!G117,'１１月'!G117,'１２月'!G117)</f>
        <v>206231.516</v>
      </c>
      <c r="H117" s="437">
        <f>SUM('１月'!H117,'２月'!H117,'３月'!H117,'４月'!H117,'５月'!H117,'６月'!H117,'７月'!H117,'８月'!H117,'９月'!H117,'１０月'!H117,'１１月'!H117,'１２月'!H117)</f>
        <v>0</v>
      </c>
      <c r="I117" s="437">
        <f>SUM('１月'!I117,'２月'!I117,'３月'!I117,'４月'!I117,'５月'!I117,'６月'!I117,'７月'!I117,'８月'!I117,'９月'!I117,'１０月'!I117,'１１月'!I117,'１２月'!I117)</f>
        <v>0</v>
      </c>
      <c r="J117" s="437">
        <f>SUM('１月'!J117,'２月'!J117,'３月'!J117,'４月'!J117,'５月'!J117,'６月'!J117,'７月'!J117,'８月'!J117,'９月'!J117,'１０月'!J117,'１１月'!J117,'１２月'!J117)</f>
        <v>0</v>
      </c>
      <c r="K117" s="437">
        <f>SUM('１月'!K117,'２月'!K117,'３月'!K117,'４月'!K117,'５月'!K117,'６月'!K117,'７月'!K117,'８月'!K117,'９月'!K117,'１０月'!K117,'１１月'!K117,'１２月'!K117)</f>
        <v>303873.37</v>
      </c>
      <c r="L117" s="437">
        <f>SUM('１月'!L117,'２月'!L117,'３月'!L117,'４月'!L117,'５月'!L117,'６月'!L117,'７月'!L117,'８月'!L117,'９月'!L117,'１０月'!L117,'１１月'!L117,'１２月'!L117)</f>
        <v>176417.70499999999</v>
      </c>
      <c r="M117" s="461">
        <f>SUM('１月'!M117,'２月'!M117,'３月'!M117,'４月'!M117,'５月'!M117,'６月'!M117,'７月'!M117,'８月'!M117,'９月'!M117,'１０月'!M117,'１１月'!M117,'１２月'!M117)</f>
        <v>0</v>
      </c>
      <c r="N117" s="461">
        <f>SUM('１月'!N117,'２月'!N117,'３月'!N117,'４月'!N117,'５月'!N117,'６月'!N117,'７月'!N117,'８月'!N117,'９月'!N117,'１０月'!N117,'１１月'!N117,'１２月'!N117)</f>
        <v>0</v>
      </c>
      <c r="O117" s="461">
        <f>SUM('１月'!O117,'２月'!O117,'３月'!O117,'４月'!O117,'５月'!O117,'６月'!O117,'７月'!O117,'８月'!O117,'９月'!O117,'１０月'!O117,'１１月'!O117,'１２月'!O117)</f>
        <v>0</v>
      </c>
      <c r="P117" s="461">
        <f>SUM('１月'!P117,'２月'!P117,'３月'!P117,'４月'!P117,'５月'!P117,'６月'!P117,'７月'!P117,'８月'!P117,'９月'!P117,'１０月'!P117,'１１月'!P117,'１２月'!P117)</f>
        <v>0</v>
      </c>
      <c r="Q117" s="462">
        <f t="shared" si="34"/>
        <v>686522.59100000001</v>
      </c>
      <c r="R117" s="451"/>
    </row>
    <row r="118" spans="1:19">
      <c r="A118" s="9"/>
      <c r="B118" s="513" t="s">
        <v>81</v>
      </c>
      <c r="C118" s="7" t="s">
        <v>11</v>
      </c>
      <c r="D118" s="436">
        <f>SUM('１月'!D118,'２月'!D118,'３月'!D118,'４月'!D118,'５月'!D118,'６月'!D118,'７月'!D118,'８月'!D118,'９月'!D118,'１０月'!D118,'１１月'!D118,'１２月'!D118)</f>
        <v>0.10339999999999999</v>
      </c>
      <c r="E118" s="436">
        <f>SUM('１月'!E118,'２月'!E118,'３月'!E118,'４月'!E118,'５月'!E118,'６月'!E118,'７月'!E118,'８月'!E118,'９月'!E118,'１０月'!E118,'１１月'!E118,'１２月'!E118)</f>
        <v>0.51100000000000001</v>
      </c>
      <c r="F118" s="435">
        <f t="shared" si="33"/>
        <v>0.61440000000000006</v>
      </c>
      <c r="G118" s="436">
        <f>SUM('１月'!G118,'２月'!G118,'３月'!G118,'４月'!G118,'５月'!G118,'６月'!G118,'７月'!G118,'８月'!G118,'９月'!G118,'１０月'!G118,'１１月'!G118,'１２月'!G118)</f>
        <v>1.7696000000000001</v>
      </c>
      <c r="H118" s="436">
        <f>SUM('１月'!H118,'２月'!H118,'３月'!H118,'４月'!H118,'５月'!H118,'６月'!H118,'７月'!H118,'８月'!H118,'９月'!H118,'１０月'!H118,'１１月'!H118,'１２月'!H118)</f>
        <v>59.691699999999997</v>
      </c>
      <c r="I118" s="436">
        <f>SUM('１月'!I118,'２月'!I118,'３月'!I118,'４月'!I118,'５月'!I118,'６月'!I118,'７月'!I118,'８月'!I118,'９月'!I118,'１０月'!I118,'１１月'!I118,'１２月'!I118)</f>
        <v>0</v>
      </c>
      <c r="J118" s="436">
        <f>SUM('１月'!J118,'２月'!J118,'３月'!J118,'４月'!J118,'５月'!J118,'６月'!J118,'７月'!J118,'８月'!J118,'９月'!J118,'１０月'!J118,'１１月'!J118,'１２月'!J118)</f>
        <v>59.691699999999997</v>
      </c>
      <c r="K118" s="436">
        <f>SUM('１月'!K118,'２月'!K118,'３月'!K118,'４月'!K118,'５月'!K118,'６月'!K118,'７月'!K118,'８月'!K118,'９月'!K118,'１０月'!K118,'１１月'!K118,'１２月'!K118)</f>
        <v>0.67240000000000011</v>
      </c>
      <c r="L118" s="436">
        <f>SUM('１月'!L118,'２月'!L118,'３月'!L118,'４月'!L118,'５月'!L118,'６月'!L118,'７月'!L118,'８月'!L118,'９月'!L118,'１０月'!L118,'１１月'!L118,'１２月'!L118)</f>
        <v>0.2555</v>
      </c>
      <c r="M118" s="459">
        <f>SUM('１月'!M118,'２月'!M118,'３月'!M118,'４月'!M118,'５月'!M118,'６月'!M118,'７月'!M118,'８月'!M118,'９月'!M118,'１０月'!M118,'１１月'!M118,'１２月'!M118)</f>
        <v>0</v>
      </c>
      <c r="N118" s="459">
        <f>SUM('１月'!N118,'２月'!N118,'３月'!N118,'４月'!N118,'５月'!N118,'６月'!N118,'７月'!N118,'８月'!N118,'９月'!N118,'１０月'!N118,'１１月'!N118,'１２月'!N118)</f>
        <v>0</v>
      </c>
      <c r="O118" s="459">
        <f>SUM('１月'!O118,'２月'!O118,'３月'!O118,'４月'!O118,'５月'!O118,'６月'!O118,'７月'!O118,'８月'!O118,'９月'!O118,'１０月'!O118,'１１月'!O118,'１２月'!O118)</f>
        <v>2.0567000000000002</v>
      </c>
      <c r="P118" s="459">
        <f>SUM('１月'!P118,'２月'!P118,'３月'!P118,'４月'!P118,'５月'!P118,'６月'!P118,'７月'!P118,'８月'!P118,'９月'!P118,'１０月'!P118,'１１月'!P118,'１２月'!P118)</f>
        <v>1.8521999999999998</v>
      </c>
      <c r="Q118" s="460">
        <f t="shared" si="34"/>
        <v>66.912499999999994</v>
      </c>
      <c r="R118" s="451"/>
    </row>
    <row r="119" spans="1:19">
      <c r="A119" s="9"/>
      <c r="B119" s="514"/>
      <c r="C119" s="10" t="s">
        <v>13</v>
      </c>
      <c r="D119" s="437">
        <f>SUM('１月'!D119,'２月'!D119,'３月'!D119,'４月'!D119,'５月'!D119,'６月'!D119,'７月'!D119,'８月'!D119,'９月'!D119,'１０月'!D119,'１１月'!D119,'１２月'!D119)</f>
        <v>69.951600160874733</v>
      </c>
      <c r="E119" s="437">
        <f>SUM('１月'!E119,'２月'!E119,'３月'!E119,'４月'!E119,'５月'!E119,'６月'!E119,'７月'!E119,'８月'!E119,'９月'!E119,'１０月'!E119,'１１月'!E119,'１２月'!E119)</f>
        <v>419.51600000000002</v>
      </c>
      <c r="F119" s="438">
        <f t="shared" si="33"/>
        <v>489.46760016087478</v>
      </c>
      <c r="G119" s="437">
        <f>SUM('１月'!G119,'２月'!G119,'３月'!G119,'４月'!G119,'５月'!G119,'６月'!G119,'７月'!G119,'８月'!G119,'９月'!G119,'１０月'!G119,'１１月'!G119,'１２月'!G119)</f>
        <v>1513.2900000000002</v>
      </c>
      <c r="H119" s="437">
        <f>SUM('１月'!H119,'２月'!H119,'３月'!H119,'４月'!H119,'５月'!H119,'６月'!H119,'７月'!H119,'８月'!H119,'９月'!H119,'１０月'!H119,'１１月'!H119,'１２月'!H119)</f>
        <v>110740.662</v>
      </c>
      <c r="I119" s="437">
        <f>SUM('１月'!I119,'２月'!I119,'３月'!I119,'４月'!I119,'５月'!I119,'６月'!I119,'７月'!I119,'８月'!I119,'９月'!I119,'１０月'!I119,'１１月'!I119,'１２月'!I119)</f>
        <v>0</v>
      </c>
      <c r="J119" s="437">
        <f>SUM('１月'!J119,'２月'!J119,'３月'!J119,'４月'!J119,'５月'!J119,'６月'!J119,'７月'!J119,'８月'!J119,'９月'!J119,'１０月'!J119,'１１月'!J119,'１２月'!J119)</f>
        <v>110740.662</v>
      </c>
      <c r="K119" s="437">
        <f>SUM('１月'!K119,'２月'!K119,'３月'!K119,'４月'!K119,'５月'!K119,'６月'!K119,'７月'!K119,'８月'!K119,'９月'!K119,'１０月'!K119,'１１月'!K119,'１２月'!K119)</f>
        <v>641.17399999999998</v>
      </c>
      <c r="L119" s="437">
        <f>SUM('１月'!L119,'２月'!L119,'３月'!L119,'４月'!L119,'５月'!L119,'６月'!L119,'７月'!L119,'８月'!L119,'９月'!L119,'１０月'!L119,'１１月'!L119,'１２月'!L119)</f>
        <v>278.92700000000002</v>
      </c>
      <c r="M119" s="461">
        <f>SUM('１月'!M119,'２月'!M119,'３月'!M119,'４月'!M119,'５月'!M119,'６月'!M119,'７月'!M119,'８月'!M119,'９月'!M119,'１０月'!M119,'１１月'!M119,'１２月'!M119)</f>
        <v>0</v>
      </c>
      <c r="N119" s="461">
        <f>SUM('１月'!N119,'２月'!N119,'３月'!N119,'４月'!N119,'５月'!N119,'６月'!N119,'７月'!N119,'８月'!N119,'９月'!N119,'１０月'!N119,'１１月'!N119,'１２月'!N119)</f>
        <v>0</v>
      </c>
      <c r="O119" s="461">
        <f>SUM('１月'!O119,'２月'!O119,'３月'!O119,'４月'!O119,'５月'!O119,'６月'!O119,'７月'!O119,'８月'!O119,'９月'!O119,'１０月'!O119,'１１月'!O119,'１２月'!O119)</f>
        <v>2443.3559999999998</v>
      </c>
      <c r="P119" s="461">
        <f>SUM('１月'!P119,'２月'!P119,'３月'!P119,'４月'!P119,'５月'!P119,'６月'!P119,'７月'!P119,'８月'!P119,'９月'!P119,'１０月'!P119,'１１月'!P119,'１２月'!P119)</f>
        <v>3933.5389999999998</v>
      </c>
      <c r="Q119" s="462">
        <f t="shared" si="34"/>
        <v>120040.41560016086</v>
      </c>
      <c r="R119" s="451"/>
    </row>
    <row r="120" spans="1:19">
      <c r="A120" s="9" t="s">
        <v>82</v>
      </c>
      <c r="B120" s="513" t="s">
        <v>83</v>
      </c>
      <c r="C120" s="7" t="s">
        <v>11</v>
      </c>
      <c r="D120" s="436">
        <f>SUM('１月'!D120,'２月'!D120,'３月'!D120,'４月'!D120,'５月'!D120,'６月'!D120,'７月'!D120,'８月'!D120,'９月'!D120,'１０月'!D120,'１１月'!D120,'１２月'!D120)</f>
        <v>4.5311000000000003</v>
      </c>
      <c r="E120" s="436">
        <f>SUM('１月'!E120,'２月'!E120,'３月'!E120,'４月'!E120,'５月'!E120,'６月'!E120,'７月'!E120,'８月'!E120,'９月'!E120,'１０月'!E120,'１１月'!E120,'１２月'!E120)</f>
        <v>7.1151999999999997</v>
      </c>
      <c r="F120" s="435">
        <f t="shared" si="33"/>
        <v>11.6463</v>
      </c>
      <c r="G120" s="436">
        <f>SUM('１月'!G120,'２月'!G120,'３月'!G120,'４月'!G120,'５月'!G120,'６月'!G120,'７月'!G120,'８月'!G120,'９月'!G120,'１０月'!G120,'１１月'!G120,'１２月'!G120)</f>
        <v>1.6067</v>
      </c>
      <c r="H120" s="436">
        <f>SUM('１月'!H120,'２月'!H120,'３月'!H120,'４月'!H120,'５月'!H120,'６月'!H120,'７月'!H120,'８月'!H120,'９月'!H120,'１０月'!H120,'１１月'!H120,'１２月'!H120)</f>
        <v>5.4930999999999992</v>
      </c>
      <c r="I120" s="436">
        <f>SUM('１月'!I120,'２月'!I120,'３月'!I120,'４月'!I120,'５月'!I120,'６月'!I120,'７月'!I120,'８月'!I120,'９月'!I120,'１０月'!I120,'１１月'!I120,'１２月'!I120)</f>
        <v>0</v>
      </c>
      <c r="J120" s="436">
        <f>SUM('１月'!J120,'２月'!J120,'３月'!J120,'４月'!J120,'５月'!J120,'６月'!J120,'７月'!J120,'８月'!J120,'９月'!J120,'１０月'!J120,'１１月'!J120,'１２月'!J120)</f>
        <v>5.4930999999999992</v>
      </c>
      <c r="K120" s="436">
        <f>SUM('１月'!K120,'２月'!K120,'３月'!K120,'４月'!K120,'５月'!K120,'６月'!K120,'７月'!K120,'８月'!K120,'９月'!K120,'１０月'!K120,'１１月'!K120,'１２月'!K120)</f>
        <v>3.99</v>
      </c>
      <c r="L120" s="436">
        <f>SUM('１月'!L120,'２月'!L120,'３月'!L120,'４月'!L120,'５月'!L120,'６月'!L120,'７月'!L120,'８月'!L120,'９月'!L120,'１０月'!L120,'１１月'!L120,'１２月'!L120)</f>
        <v>0.66300000000000003</v>
      </c>
      <c r="M120" s="459">
        <f>SUM('１月'!M120,'２月'!M120,'３月'!M120,'４月'!M120,'５月'!M120,'６月'!M120,'７月'!M120,'８月'!M120,'９月'!M120,'１０月'!M120,'１１月'!M120,'１２月'!M120)</f>
        <v>0</v>
      </c>
      <c r="N120" s="459">
        <f>SUM('１月'!N120,'２月'!N120,'３月'!N120,'４月'!N120,'５月'!N120,'６月'!N120,'７月'!N120,'８月'!N120,'９月'!N120,'１０月'!N120,'１１月'!N120,'１２月'!N120)</f>
        <v>0</v>
      </c>
      <c r="O120" s="459">
        <f>SUM('１月'!O120,'２月'!O120,'３月'!O120,'４月'!O120,'５月'!O120,'６月'!O120,'７月'!O120,'８月'!O120,'９月'!O120,'１０月'!O120,'１１月'!O120,'１２月'!O120)</f>
        <v>0</v>
      </c>
      <c r="P120" s="459">
        <f>SUM('１月'!P120,'２月'!P120,'３月'!P120,'４月'!P120,'５月'!P120,'６月'!P120,'７月'!P120,'８月'!P120,'９月'!P120,'１０月'!P120,'１１月'!P120,'１２月'!P120)</f>
        <v>0</v>
      </c>
      <c r="Q120" s="460">
        <f t="shared" si="34"/>
        <v>23.399100000000001</v>
      </c>
      <c r="R120" s="451"/>
    </row>
    <row r="121" spans="1:19">
      <c r="A121" s="9"/>
      <c r="B121" s="514"/>
      <c r="C121" s="10" t="s">
        <v>13</v>
      </c>
      <c r="D121" s="437">
        <f>SUM('１月'!D121,'２月'!D121,'３月'!D121,'４月'!D121,'５月'!D121,'６月'!D121,'７月'!D121,'８月'!D121,'９月'!D121,'１０月'!D121,'１１月'!D121,'１２月'!D121)</f>
        <v>2604.6683716334069</v>
      </c>
      <c r="E121" s="437">
        <f>SUM('１月'!E121,'２月'!E121,'３月'!E121,'４月'!E121,'５月'!E121,'６月'!E121,'７月'!E121,'８月'!E121,'９月'!E121,'１０月'!E121,'１１月'!E121,'１２月'!E121)</f>
        <v>2925.5039999999999</v>
      </c>
      <c r="F121" s="438">
        <f t="shared" si="33"/>
        <v>5530.1723716334072</v>
      </c>
      <c r="G121" s="437">
        <f>SUM('１月'!G121,'２月'!G121,'３月'!G121,'４月'!G121,'５月'!G121,'６月'!G121,'７月'!G121,'８月'!G121,'９月'!G121,'１０月'!G121,'１１月'!G121,'１２月'!G121)</f>
        <v>3365.9470000000001</v>
      </c>
      <c r="H121" s="437">
        <f>SUM('１月'!H121,'２月'!H121,'３月'!H121,'４月'!H121,'５月'!H121,'６月'!H121,'７月'!H121,'８月'!H121,'９月'!H121,'１０月'!H121,'１１月'!H121,'１２月'!H121)</f>
        <v>8876.0930000000008</v>
      </c>
      <c r="I121" s="437">
        <f>SUM('１月'!I121,'２月'!I121,'３月'!I121,'４月'!I121,'５月'!I121,'６月'!I121,'７月'!I121,'８月'!I121,'９月'!I121,'１０月'!I121,'１１月'!I121,'１２月'!I121)</f>
        <v>0</v>
      </c>
      <c r="J121" s="437">
        <f>SUM('１月'!J121,'２月'!J121,'３月'!J121,'４月'!J121,'５月'!J121,'６月'!J121,'７月'!J121,'８月'!J121,'９月'!J121,'１０月'!J121,'１１月'!J121,'１２月'!J121)</f>
        <v>8876.0930000000008</v>
      </c>
      <c r="K121" s="437">
        <f>SUM('１月'!K121,'２月'!K121,'３月'!K121,'４月'!K121,'５月'!K121,'６月'!K121,'７月'!K121,'８月'!K121,'９月'!K121,'１０月'!K121,'１１月'!K121,'１２月'!K121)</f>
        <v>430.92</v>
      </c>
      <c r="L121" s="437">
        <f>SUM('１月'!L121,'２月'!L121,'３月'!L121,'４月'!L121,'５月'!L121,'６月'!L121,'７月'!L121,'８月'!L121,'９月'!L121,'１０月'!L121,'１１月'!L121,'１２月'!L121)</f>
        <v>615.81600000000003</v>
      </c>
      <c r="M121" s="461">
        <f>SUM('１月'!M121,'２月'!M121,'３月'!M121,'４月'!M121,'５月'!M121,'６月'!M121,'７月'!M121,'８月'!M121,'９月'!M121,'１０月'!M121,'１１月'!M121,'１２月'!M121)</f>
        <v>0</v>
      </c>
      <c r="N121" s="461">
        <f>SUM('１月'!N121,'２月'!N121,'３月'!N121,'４月'!N121,'５月'!N121,'６月'!N121,'７月'!N121,'８月'!N121,'９月'!N121,'１０月'!N121,'１１月'!N121,'１２月'!N121)</f>
        <v>0</v>
      </c>
      <c r="O121" s="461">
        <f>SUM('１月'!O121,'２月'!O121,'３月'!O121,'４月'!O121,'５月'!O121,'６月'!O121,'７月'!O121,'８月'!O121,'９月'!O121,'１０月'!O121,'１１月'!O121,'１２月'!O121)</f>
        <v>0</v>
      </c>
      <c r="P121" s="461">
        <f>SUM('１月'!P121,'２月'!P121,'３月'!P121,'４月'!P121,'５月'!P121,'６月'!P121,'７月'!P121,'８月'!P121,'９月'!P121,'１０月'!P121,'１１月'!P121,'１２月'!P121)</f>
        <v>0</v>
      </c>
      <c r="Q121" s="462">
        <f t="shared" si="34"/>
        <v>18818.948371633407</v>
      </c>
      <c r="R121" s="451"/>
    </row>
    <row r="122" spans="1:19">
      <c r="A122" s="9"/>
      <c r="B122" s="513" t="s">
        <v>84</v>
      </c>
      <c r="C122" s="7" t="s">
        <v>11</v>
      </c>
      <c r="D122" s="436">
        <f>SUM('１月'!D122,'２月'!D122,'３月'!D122,'４月'!D122,'５月'!D122,'６月'!D122,'７月'!D122,'８月'!D122,'９月'!D122,'１０月'!D122,'１１月'!D122,'１２月'!D122)</f>
        <v>57.26</v>
      </c>
      <c r="E122" s="436">
        <f>SUM('１月'!E122,'２月'!E122,'３月'!E122,'４月'!E122,'５月'!E122,'６月'!E122,'７月'!E122,'８月'!E122,'９月'!E122,'１０月'!E122,'１１月'!E122,'１２月'!E122)</f>
        <v>1.8742000000000001</v>
      </c>
      <c r="F122" s="435">
        <f t="shared" si="33"/>
        <v>59.1342</v>
      </c>
      <c r="G122" s="436">
        <f>SUM('１月'!G122,'２月'!G122,'３月'!G122,'４月'!G122,'５月'!G122,'６月'!G122,'７月'!G122,'８月'!G122,'９月'!G122,'１０月'!G122,'１１月'!G122,'１２月'!G122)</f>
        <v>17.722300000000001</v>
      </c>
      <c r="H122" s="436">
        <f>SUM('１月'!H122,'２月'!H122,'３月'!H122,'４月'!H122,'５月'!H122,'６月'!H122,'７月'!H122,'８月'!H122,'９月'!H122,'１０月'!H122,'１１月'!H122,'１２月'!H122)</f>
        <v>30.515910000000002</v>
      </c>
      <c r="I122" s="436">
        <f>SUM('１月'!I122,'２月'!I122,'３月'!I122,'４月'!I122,'５月'!I122,'６月'!I122,'７月'!I122,'８月'!I122,'９月'!I122,'１０月'!I122,'１１月'!I122,'１２月'!I122)</f>
        <v>0</v>
      </c>
      <c r="J122" s="436">
        <f>SUM('１月'!J122,'２月'!J122,'３月'!J122,'４月'!J122,'５月'!J122,'６月'!J122,'７月'!J122,'８月'!J122,'９月'!J122,'１０月'!J122,'１１月'!J122,'１２月'!J122)</f>
        <v>30.515910000000002</v>
      </c>
      <c r="K122" s="436">
        <f>SUM('１月'!K122,'２月'!K122,'３月'!K122,'４月'!K122,'５月'!K122,'６月'!K122,'７月'!K122,'８月'!K122,'９月'!K122,'１０月'!K122,'１１月'!K122,'１２月'!K122)</f>
        <v>2.8650000000000002</v>
      </c>
      <c r="L122" s="436">
        <f>SUM('１月'!L122,'２月'!L122,'３月'!L122,'４月'!L122,'５月'!L122,'６月'!L122,'７月'!L122,'８月'!L122,'９月'!L122,'１０月'!L122,'１１月'!L122,'１２月'!L122)</f>
        <v>32.4529</v>
      </c>
      <c r="M122" s="459">
        <f>SUM('１月'!M122,'２月'!M122,'３月'!M122,'４月'!M122,'５月'!M122,'６月'!M122,'７月'!M122,'８月'!M122,'９月'!M122,'１０月'!M122,'１１月'!M122,'１２月'!M122)</f>
        <v>58.037080000000003</v>
      </c>
      <c r="N122" s="459">
        <f>SUM('１月'!N122,'２月'!N122,'３月'!N122,'４月'!N122,'５月'!N122,'６月'!N122,'７月'!N122,'８月'!N122,'９月'!N122,'１０月'!N122,'１１月'!N122,'１２月'!N122)</f>
        <v>15.285900000000002</v>
      </c>
      <c r="O122" s="459">
        <f>SUM('１月'!O122,'２月'!O122,'３月'!O122,'４月'!O122,'５月'!O122,'６月'!O122,'７月'!O122,'８月'!O122,'９月'!O122,'１０月'!O122,'１１月'!O122,'１２月'!O122)</f>
        <v>0</v>
      </c>
      <c r="P122" s="459">
        <f>SUM('１月'!P122,'２月'!P122,'３月'!P122,'４月'!P122,'５月'!P122,'６月'!P122,'７月'!P122,'８月'!P122,'９月'!P122,'１０月'!P122,'１１月'!P122,'１２月'!P122)</f>
        <v>0.27869999999999995</v>
      </c>
      <c r="Q122" s="460">
        <f t="shared" si="34"/>
        <v>216.29199</v>
      </c>
      <c r="R122" s="451"/>
    </row>
    <row r="123" spans="1:19">
      <c r="A123" s="9"/>
      <c r="B123" s="514"/>
      <c r="C123" s="10" t="s">
        <v>13</v>
      </c>
      <c r="D123" s="437">
        <f>SUM('１月'!D123,'２月'!D123,'３月'!D123,'４月'!D123,'５月'!D123,'６月'!D123,'７月'!D123,'８月'!D123,'９月'!D123,'１０月'!D123,'１１月'!D123,'１２月'!D123)</f>
        <v>45169.007296963144</v>
      </c>
      <c r="E123" s="437">
        <f>SUM('１月'!E123,'２月'!E123,'３月'!E123,'４月'!E123,'５月'!E123,'６月'!E123,'７月'!E123,'８月'!E123,'９月'!E123,'１０月'!E123,'１１月'!E123,'１２月'!E123)</f>
        <v>840.904</v>
      </c>
      <c r="F123" s="438">
        <f t="shared" si="33"/>
        <v>46009.911296963146</v>
      </c>
      <c r="G123" s="437">
        <f>SUM('１月'!G123,'２月'!G123,'３月'!G123,'４月'!G123,'５月'!G123,'６月'!G123,'７月'!G123,'８月'!G123,'９月'!G123,'１０月'!G123,'１１月'!G123,'１２月'!G123)</f>
        <v>23442.044999999998</v>
      </c>
      <c r="H123" s="437">
        <f>SUM('１月'!H123,'２月'!H123,'３月'!H123,'４月'!H123,'５月'!H123,'６月'!H123,'７月'!H123,'８月'!H123,'９月'!H123,'１０月'!H123,'１１月'!H123,'１２月'!H123)</f>
        <v>41551.824999999997</v>
      </c>
      <c r="I123" s="437">
        <f>SUM('１月'!I123,'２月'!I123,'３月'!I123,'４月'!I123,'５月'!I123,'６月'!I123,'７月'!I123,'８月'!I123,'９月'!I123,'１０月'!I123,'１１月'!I123,'１２月'!I123)</f>
        <v>0</v>
      </c>
      <c r="J123" s="437">
        <f>SUM('１月'!J123,'２月'!J123,'３月'!J123,'４月'!J123,'５月'!J123,'６月'!J123,'７月'!J123,'８月'!J123,'９月'!J123,'１０月'!J123,'１１月'!J123,'１２月'!J123)</f>
        <v>41551.824999999997</v>
      </c>
      <c r="K123" s="437">
        <f>SUM('１月'!K123,'２月'!K123,'３月'!K123,'４月'!K123,'５月'!K123,'６月'!K123,'７月'!K123,'８月'!K123,'９月'!K123,'１０月'!K123,'１１月'!K123,'１２月'!K123)</f>
        <v>459.54499999999996</v>
      </c>
      <c r="L123" s="437">
        <f>SUM('１月'!L123,'２月'!L123,'３月'!L123,'４月'!L123,'５月'!L123,'６月'!L123,'７月'!L123,'８月'!L123,'９月'!L123,'１０月'!L123,'１１月'!L123,'１２月'!L123)</f>
        <v>28840.088</v>
      </c>
      <c r="M123" s="461">
        <f>SUM('１月'!M123,'２月'!M123,'３月'!M123,'４月'!M123,'５月'!M123,'６月'!M123,'７月'!M123,'８月'!M123,'９月'!M123,'１０月'!M123,'１１月'!M123,'１２月'!M123)</f>
        <v>107009.576</v>
      </c>
      <c r="N123" s="461">
        <f>SUM('１月'!N123,'２月'!N123,'３月'!N123,'４月'!N123,'５月'!N123,'６月'!N123,'７月'!N123,'８月'!N123,'９月'!N123,'１０月'!N123,'１１月'!N123,'１２月'!N123)</f>
        <v>18073.405999999999</v>
      </c>
      <c r="O123" s="461">
        <f>SUM('１月'!O123,'２月'!O123,'３月'!O123,'４月'!O123,'５月'!O123,'６月'!O123,'７月'!O123,'８月'!O123,'９月'!O123,'１０月'!O123,'１１月'!O123,'１２月'!O123)</f>
        <v>0</v>
      </c>
      <c r="P123" s="461">
        <f>SUM('１月'!P123,'２月'!P123,'３月'!P123,'４月'!P123,'５月'!P123,'６月'!P123,'７月'!P123,'８月'!P123,'９月'!P123,'１０月'!P123,'１１月'!P123,'１２月'!P123)</f>
        <v>178.21</v>
      </c>
      <c r="Q123" s="462">
        <f t="shared" si="34"/>
        <v>265564.60629696317</v>
      </c>
      <c r="R123" s="451"/>
    </row>
    <row r="124" spans="1:19">
      <c r="A124" s="9" t="s">
        <v>18</v>
      </c>
      <c r="B124" s="513" t="s">
        <v>85</v>
      </c>
      <c r="C124" s="7" t="s">
        <v>11</v>
      </c>
      <c r="D124" s="436">
        <f>SUM('１月'!D124,'２月'!D124,'３月'!D124,'４月'!D124,'５月'!D124,'６月'!D124,'７月'!D124,'８月'!D124,'９月'!D124,'１０月'!D124,'１１月'!D124,'１２月'!D124)</f>
        <v>5.9325999999999999</v>
      </c>
      <c r="E124" s="436">
        <f>SUM('１月'!E124,'２月'!E124,'３月'!E124,'４月'!E124,'５月'!E124,'６月'!E124,'７月'!E124,'８月'!E124,'９月'!E124,'１０月'!E124,'１１月'!E124,'１２月'!E124)</f>
        <v>2.1783000000000001</v>
      </c>
      <c r="F124" s="435">
        <f t="shared" si="33"/>
        <v>8.1109000000000009</v>
      </c>
      <c r="G124" s="436">
        <f>SUM('１月'!G124,'２月'!G124,'３月'!G124,'４月'!G124,'５月'!G124,'６月'!G124,'７月'!G124,'８月'!G124,'９月'!G124,'１０月'!G124,'１１月'!G124,'１２月'!G124)</f>
        <v>8.8680999999999983</v>
      </c>
      <c r="H124" s="436">
        <f>SUM('１月'!H124,'２月'!H124,'３月'!H124,'４月'!H124,'５月'!H124,'６月'!H124,'７月'!H124,'８月'!H124,'９月'!H124,'１０月'!H124,'１１月'!H124,'１２月'!H124)</f>
        <v>82.602800000000002</v>
      </c>
      <c r="I124" s="436">
        <f>SUM('１月'!I124,'２月'!I124,'３月'!I124,'４月'!I124,'５月'!I124,'６月'!I124,'７月'!I124,'８月'!I124,'９月'!I124,'１０月'!I124,'１１月'!I124,'１２月'!I124)</f>
        <v>0</v>
      </c>
      <c r="J124" s="436">
        <f>SUM('１月'!J124,'２月'!J124,'３月'!J124,'４月'!J124,'５月'!J124,'６月'!J124,'７月'!J124,'８月'!J124,'９月'!J124,'１０月'!J124,'１１月'!J124,'１２月'!J124)</f>
        <v>82.602800000000002</v>
      </c>
      <c r="K124" s="436">
        <f>SUM('１月'!K124,'２月'!K124,'３月'!K124,'４月'!K124,'５月'!K124,'６月'!K124,'７月'!K124,'８月'!K124,'９月'!K124,'１０月'!K124,'１１月'!K124,'１２月'!K124)</f>
        <v>24.953800000000005</v>
      </c>
      <c r="L124" s="436">
        <f>SUM('１月'!L124,'２月'!L124,'３月'!L124,'４月'!L124,'５月'!L124,'６月'!L124,'７月'!L124,'８月'!L124,'９月'!L124,'１０月'!L124,'１１月'!L124,'１２月'!L124)</f>
        <v>234.92050000000003</v>
      </c>
      <c r="M124" s="459">
        <f>SUM('１月'!M124,'２月'!M124,'３月'!M124,'４月'!M124,'５月'!M124,'６月'!M124,'７月'!M124,'８月'!M124,'９月'!M124,'１０月'!M124,'１１月'!M124,'１２月'!M124)</f>
        <v>1.3774000000000002</v>
      </c>
      <c r="N124" s="459">
        <f>SUM('１月'!N124,'２月'!N124,'３月'!N124,'４月'!N124,'５月'!N124,'６月'!N124,'７月'!N124,'８月'!N124,'９月'!N124,'１０月'!N124,'１１月'!N124,'１２月'!N124)</f>
        <v>0.96509999999999996</v>
      </c>
      <c r="O124" s="459">
        <f>SUM('１月'!O124,'２月'!O124,'３月'!O124,'４月'!O124,'５月'!O124,'６月'!O124,'７月'!O124,'８月'!O124,'９月'!O124,'１０月'!O124,'１１月'!O124,'１２月'!O124)</f>
        <v>1.056</v>
      </c>
      <c r="P124" s="459">
        <f>SUM('１月'!P124,'２月'!P124,'３月'!P124,'４月'!P124,'５月'!P124,'６月'!P124,'７月'!P124,'８月'!P124,'９月'!P124,'１０月'!P124,'１１月'!P124,'１２月'!P124)</f>
        <v>11.662099999999999</v>
      </c>
      <c r="Q124" s="460">
        <f t="shared" si="34"/>
        <v>374.51670000000007</v>
      </c>
      <c r="R124" s="451"/>
    </row>
    <row r="125" spans="1:19">
      <c r="A125" s="14"/>
      <c r="B125" s="514"/>
      <c r="C125" s="10" t="s">
        <v>13</v>
      </c>
      <c r="D125" s="437">
        <f>SUM('１月'!D125,'２月'!D125,'３月'!D125,'４月'!D125,'５月'!D125,'６月'!D125,'７月'!D125,'８月'!D125,'９月'!D125,'１０月'!D125,'１１月'!D125,'１２月'!D125)</f>
        <v>14881.249770800354</v>
      </c>
      <c r="E125" s="437">
        <f>SUM('１月'!E125,'２月'!E125,'３月'!E125,'４月'!E125,'５月'!E125,'６月'!E125,'７月'!E125,'８月'!E125,'９月'!E125,'１０月'!E125,'１１月'!E125,'１２月'!E125)</f>
        <v>1780.1549999999997</v>
      </c>
      <c r="F125" s="438">
        <f t="shared" si="33"/>
        <v>16661.404770800353</v>
      </c>
      <c r="G125" s="437">
        <f>SUM('１月'!G125,'２月'!G125,'３月'!G125,'４月'!G125,'５月'!G125,'６月'!G125,'７月'!G125,'８月'!G125,'９月'!G125,'１０月'!G125,'１１月'!G125,'１２月'!G125)</f>
        <v>3341.8790000000004</v>
      </c>
      <c r="H125" s="437">
        <f>SUM('１月'!H125,'２月'!H125,'３月'!H125,'４月'!H125,'５月'!H125,'６月'!H125,'７月'!H125,'８月'!H125,'９月'!H125,'１０月'!H125,'１１月'!H125,'１２月'!H125)</f>
        <v>75691.251999999993</v>
      </c>
      <c r="I125" s="437">
        <f>SUM('１月'!I125,'２月'!I125,'３月'!I125,'４月'!I125,'５月'!I125,'６月'!I125,'７月'!I125,'８月'!I125,'９月'!I125,'１０月'!I125,'１１月'!I125,'１２月'!I125)</f>
        <v>0</v>
      </c>
      <c r="J125" s="437">
        <f>SUM('１月'!J125,'２月'!J125,'３月'!J125,'４月'!J125,'５月'!J125,'６月'!J125,'７月'!J125,'８月'!J125,'９月'!J125,'１０月'!J125,'１１月'!J125,'１２月'!J125)</f>
        <v>75691.251999999993</v>
      </c>
      <c r="K125" s="437">
        <f>SUM('１月'!K125,'２月'!K125,'３月'!K125,'４月'!K125,'５月'!K125,'６月'!K125,'７月'!K125,'８月'!K125,'９月'!K125,'１０月'!K125,'１１月'!K125,'１２月'!K125)</f>
        <v>7449.0199999999995</v>
      </c>
      <c r="L125" s="437">
        <f>SUM('１月'!L125,'２月'!L125,'３月'!L125,'４月'!L125,'５月'!L125,'６月'!L125,'７月'!L125,'８月'!L125,'９月'!L125,'１０月'!L125,'１１月'!L125,'１２月'!L125)</f>
        <v>27236.865000000002</v>
      </c>
      <c r="M125" s="461">
        <f>SUM('１月'!M125,'２月'!M125,'３月'!M125,'４月'!M125,'５月'!M125,'６月'!M125,'７月'!M125,'８月'!M125,'９月'!M125,'１０月'!M125,'１１月'!M125,'１２月'!M125)</f>
        <v>366.416</v>
      </c>
      <c r="N125" s="461">
        <f>SUM('１月'!N125,'２月'!N125,'３月'!N125,'４月'!N125,'５月'!N125,'６月'!N125,'７月'!N125,'８月'!N125,'９月'!N125,'１０月'!N125,'１１月'!N125,'１２月'!N125)</f>
        <v>237.82400000000001</v>
      </c>
      <c r="O125" s="461">
        <f>SUM('１月'!O125,'２月'!O125,'３月'!O125,'４月'!O125,'５月'!O125,'６月'!O125,'７月'!O125,'８月'!O125,'９月'!O125,'１０月'!O125,'１１月'!O125,'１２月'!O125)</f>
        <v>286.125</v>
      </c>
      <c r="P125" s="461">
        <f>SUM('１月'!P125,'２月'!P125,'３月'!P125,'４月'!P125,'５月'!P125,'６月'!P125,'７月'!P125,'８月'!P125,'９月'!P125,'１０月'!P125,'１１月'!P125,'１２月'!P125)</f>
        <v>70974.634999999995</v>
      </c>
      <c r="Q125" s="462">
        <f t="shared" si="34"/>
        <v>202245.42077080032</v>
      </c>
      <c r="R125" s="451"/>
    </row>
    <row r="126" spans="1:19">
      <c r="A126" s="14"/>
      <c r="B126" s="12" t="s">
        <v>15</v>
      </c>
      <c r="C126" s="7" t="s">
        <v>11</v>
      </c>
      <c r="D126" s="436">
        <f>SUM('１月'!D126,'２月'!D126,'３月'!D126,'４月'!D126,'５月'!D126,'６月'!D126,'７月'!D126,'８月'!D126,'９月'!D126,'１０月'!D126,'１１月'!D126,'１２月'!D126)</f>
        <v>4.5552000000000001</v>
      </c>
      <c r="E126" s="436">
        <f>SUM('１月'!E126,'２月'!E126,'３月'!E126,'４月'!E126,'５月'!E126,'６月'!E126,'７月'!E126,'８月'!E126,'９月'!E126,'１０月'!E126,'１１月'!E126,'１２月'!E126)</f>
        <v>2.6635999999999997</v>
      </c>
      <c r="F126" s="435">
        <f t="shared" si="33"/>
        <v>7.2187999999999999</v>
      </c>
      <c r="G126" s="436">
        <f>SUM('１月'!G126,'２月'!G126,'３月'!G126,'４月'!G126,'５月'!G126,'６月'!G126,'７月'!G126,'８月'!G126,'９月'!G126,'１０月'!G126,'１１月'!G126,'１２月'!G126)</f>
        <v>53.160699999999999</v>
      </c>
      <c r="H126" s="436">
        <f>SUM('１月'!H126,'２月'!H126,'３月'!H126,'４月'!H126,'５月'!H126,'６月'!H126,'７月'!H126,'８月'!H126,'９月'!H126,'１０月'!H126,'１１月'!H126,'１２月'!H126)</f>
        <v>27.080500000000001</v>
      </c>
      <c r="I126" s="436">
        <f>SUM('１月'!I126,'２月'!I126,'３月'!I126,'４月'!I126,'５月'!I126,'６月'!I126,'７月'!I126,'８月'!I126,'９月'!I126,'１０月'!I126,'１１月'!I126,'１２月'!I126)</f>
        <v>0</v>
      </c>
      <c r="J126" s="436">
        <f>SUM('１月'!J126,'２月'!J126,'３月'!J126,'４月'!J126,'５月'!J126,'６月'!J126,'７月'!J126,'８月'!J126,'９月'!J126,'１０月'!J126,'１１月'!J126,'１２月'!J126)</f>
        <v>27.080500000000001</v>
      </c>
      <c r="K126" s="436">
        <f>SUM('１月'!K126,'２月'!K126,'３月'!K126,'４月'!K126,'５月'!K126,'６月'!K126,'７月'!K126,'８月'!K126,'９月'!K126,'１０月'!K126,'１１月'!K126,'１２月'!K126)</f>
        <v>5.2829999999999995</v>
      </c>
      <c r="L126" s="436">
        <f>SUM('１月'!L126,'２月'!L126,'３月'!L126,'４月'!L126,'５月'!L126,'６月'!L126,'７月'!L126,'８月'!L126,'９月'!L126,'１０月'!L126,'１１月'!L126,'１２月'!L126)</f>
        <v>15.523000000000001</v>
      </c>
      <c r="M126" s="459">
        <f>SUM('１月'!M126,'２月'!M126,'３月'!M126,'４月'!M126,'５月'!M126,'６月'!M126,'７月'!M126,'８月'!M126,'９月'!M126,'１０月'!M126,'１１月'!M126,'１２月'!M126)</f>
        <v>0</v>
      </c>
      <c r="N126" s="459">
        <f>SUM('１月'!N126,'２月'!N126,'３月'!N126,'４月'!N126,'５月'!N126,'６月'!N126,'７月'!N126,'８月'!N126,'９月'!N126,'１０月'!N126,'１１月'!N126,'１２月'!N126)</f>
        <v>0</v>
      </c>
      <c r="O126" s="459">
        <f>SUM('１月'!O126,'２月'!O126,'３月'!O126,'４月'!O126,'５月'!O126,'６月'!O126,'７月'!O126,'８月'!O126,'９月'!O126,'１０月'!O126,'１１月'!O126,'１２月'!O126)</f>
        <v>0</v>
      </c>
      <c r="P126" s="459">
        <f>SUM('１月'!P126,'２月'!P126,'３月'!P126,'４月'!P126,'５月'!P126,'６月'!P126,'７月'!P126,'８月'!P126,'９月'!P126,'１０月'!P126,'１１月'!P126,'１２月'!P126)</f>
        <v>4.1635</v>
      </c>
      <c r="Q126" s="460">
        <f t="shared" si="34"/>
        <v>112.4295</v>
      </c>
      <c r="R126" s="451"/>
    </row>
    <row r="127" spans="1:19">
      <c r="A127" s="14"/>
      <c r="B127" s="10" t="s">
        <v>86</v>
      </c>
      <c r="C127" s="10" t="s">
        <v>13</v>
      </c>
      <c r="D127" s="437">
        <f>SUM('１月'!D127,'２月'!D127,'３月'!D127,'４月'!D127,'５月'!D127,'６月'!D127,'７月'!D127,'８月'!D127,'９月'!D127,'１０月'!D127,'１１月'!D127,'１２月'!D127)</f>
        <v>2062.8216074622919</v>
      </c>
      <c r="E127" s="437">
        <f>SUM('１月'!E127,'２月'!E127,'３月'!E127,'４月'!E127,'５月'!E127,'６月'!E127,'７月'!E127,'８月'!E127,'９月'!E127,'１０月'!E127,'１１月'!E127,'１２月'!E127)</f>
        <v>1322.557</v>
      </c>
      <c r="F127" s="438">
        <f t="shared" si="33"/>
        <v>3385.3786074622922</v>
      </c>
      <c r="G127" s="437">
        <f>SUM('１月'!G127,'２月'!G127,'３月'!G127,'４月'!G127,'５月'!G127,'６月'!G127,'７月'!G127,'８月'!G127,'９月'!G127,'１０月'!G127,'１１月'!G127,'１２月'!G127)</f>
        <v>12486.543</v>
      </c>
      <c r="H127" s="437">
        <f>SUM('１月'!H127,'２月'!H127,'３月'!H127,'４月'!H127,'５月'!H127,'６月'!H127,'７月'!H127,'８月'!H127,'９月'!H127,'１０月'!H127,'１１月'!H127,'１２月'!H127)</f>
        <v>30619.214000000007</v>
      </c>
      <c r="I127" s="437">
        <f>SUM('１月'!I127,'２月'!I127,'３月'!I127,'４月'!I127,'５月'!I127,'６月'!I127,'７月'!I127,'８月'!I127,'９月'!I127,'１０月'!I127,'１１月'!I127,'１２月'!I127)</f>
        <v>0</v>
      </c>
      <c r="J127" s="437">
        <f>SUM('１月'!J127,'２月'!J127,'３月'!J127,'４月'!J127,'５月'!J127,'６月'!J127,'７月'!J127,'８月'!J127,'９月'!J127,'１０月'!J127,'１１月'!J127,'１２月'!J127)</f>
        <v>30619.214000000007</v>
      </c>
      <c r="K127" s="437">
        <f>SUM('１月'!K127,'２月'!K127,'３月'!K127,'４月'!K127,'５月'!K127,'６月'!K127,'７月'!K127,'８月'!K127,'９月'!K127,'１０月'!K127,'１１月'!K127,'１２月'!K127)</f>
        <v>798.09899999999993</v>
      </c>
      <c r="L127" s="437">
        <f>SUM('１月'!L127,'２月'!L127,'３月'!L127,'４月'!L127,'５月'!L127,'６月'!L127,'７月'!L127,'８月'!L127,'９月'!L127,'１０月'!L127,'１１月'!L127,'１２月'!L127)</f>
        <v>2377.87</v>
      </c>
      <c r="M127" s="461">
        <f>SUM('１月'!M127,'２月'!M127,'３月'!M127,'４月'!M127,'５月'!M127,'６月'!M127,'７月'!M127,'８月'!M127,'９月'!M127,'１０月'!M127,'１１月'!M127,'１２月'!M127)</f>
        <v>0</v>
      </c>
      <c r="N127" s="461">
        <f>SUM('１月'!N127,'２月'!N127,'３月'!N127,'４月'!N127,'５月'!N127,'６月'!N127,'７月'!N127,'８月'!N127,'９月'!N127,'１０月'!N127,'１１月'!N127,'１２月'!N127)</f>
        <v>0</v>
      </c>
      <c r="O127" s="461">
        <f>SUM('１月'!O127,'２月'!O127,'３月'!O127,'４月'!O127,'５月'!O127,'６月'!O127,'７月'!O127,'８月'!O127,'９月'!O127,'１０月'!O127,'１１月'!O127,'１２月'!O127)</f>
        <v>0</v>
      </c>
      <c r="P127" s="461">
        <f>SUM('１月'!P127,'２月'!P127,'３月'!P127,'４月'!P127,'５月'!P127,'６月'!P127,'７月'!P127,'８月'!P127,'９月'!P127,'１０月'!P127,'１１月'!P127,'１２月'!P127)</f>
        <v>7114.7699999999995</v>
      </c>
      <c r="Q127" s="462">
        <f t="shared" si="34"/>
        <v>56781.874607462305</v>
      </c>
      <c r="R127" s="451"/>
    </row>
    <row r="128" spans="1:19" s="419" customFormat="1">
      <c r="A128" s="423"/>
      <c r="B128" s="516" t="s">
        <v>19</v>
      </c>
      <c r="C128" s="418" t="s">
        <v>11</v>
      </c>
      <c r="D128" s="435">
        <f>SUM(D106,D108,D110,D112,D114,D116,D118,D120,D122,D124,D126)</f>
        <v>134.59340000000003</v>
      </c>
      <c r="E128" s="435">
        <f t="shared" ref="E128:Q128" si="35">SUM(E106,E108,E110,E112,E114,E116,E118,E120,E122,E124,E126)</f>
        <v>819.24369999999988</v>
      </c>
      <c r="F128" s="435">
        <f t="shared" si="35"/>
        <v>953.83709999999985</v>
      </c>
      <c r="G128" s="435">
        <f t="shared" si="35"/>
        <v>2716.1491000000001</v>
      </c>
      <c r="H128" s="435">
        <f t="shared" si="35"/>
        <v>6643.8295099999996</v>
      </c>
      <c r="I128" s="435">
        <f t="shared" si="35"/>
        <v>0</v>
      </c>
      <c r="J128" s="435">
        <f t="shared" si="35"/>
        <v>6643.8295099999996</v>
      </c>
      <c r="K128" s="435">
        <f t="shared" si="35"/>
        <v>3828.9240999999997</v>
      </c>
      <c r="L128" s="435">
        <f t="shared" si="35"/>
        <v>2752.1173000000008</v>
      </c>
      <c r="M128" s="463">
        <f t="shared" si="35"/>
        <v>81.418800000000005</v>
      </c>
      <c r="N128" s="463">
        <f t="shared" si="35"/>
        <v>151.26560000000003</v>
      </c>
      <c r="O128" s="463">
        <f t="shared" si="35"/>
        <v>53.683999999999997</v>
      </c>
      <c r="P128" s="463">
        <f t="shared" si="35"/>
        <v>251.07636000000002</v>
      </c>
      <c r="Q128" s="463">
        <f t="shared" si="35"/>
        <v>17432.301869999999</v>
      </c>
      <c r="R128" s="450"/>
      <c r="S128" s="449"/>
    </row>
    <row r="129" spans="1:19" s="419" customFormat="1">
      <c r="A129" s="420"/>
      <c r="B129" s="517"/>
      <c r="C129" s="421" t="s">
        <v>13</v>
      </c>
      <c r="D129" s="435">
        <f>SUM(D107,D109,D111,D113,D115,D117,D119,D121,D123,D125,D127)</f>
        <v>104099.12192261017</v>
      </c>
      <c r="E129" s="435">
        <f t="shared" ref="E129:Q129" si="36">SUM(E107,E109,E111,E113,E115,E117,E119,E121,E123,E125,E127)</f>
        <v>417314.4819999999</v>
      </c>
      <c r="F129" s="435">
        <f t="shared" si="36"/>
        <v>521413.60392261017</v>
      </c>
      <c r="G129" s="435">
        <f t="shared" si="36"/>
        <v>550030.12599999981</v>
      </c>
      <c r="H129" s="435">
        <f t="shared" si="36"/>
        <v>3639806.1510000001</v>
      </c>
      <c r="I129" s="435">
        <f t="shared" si="36"/>
        <v>0</v>
      </c>
      <c r="J129" s="435">
        <f t="shared" si="36"/>
        <v>3639806.1510000001</v>
      </c>
      <c r="K129" s="435">
        <f t="shared" si="36"/>
        <v>594649.84700000007</v>
      </c>
      <c r="L129" s="435">
        <f t="shared" si="36"/>
        <v>580805.23</v>
      </c>
      <c r="M129" s="463">
        <f t="shared" si="36"/>
        <v>116606.31</v>
      </c>
      <c r="N129" s="463">
        <f t="shared" si="36"/>
        <v>100711.83</v>
      </c>
      <c r="O129" s="463">
        <f t="shared" si="36"/>
        <v>47658.974999999999</v>
      </c>
      <c r="P129" s="463">
        <f t="shared" si="36"/>
        <v>257452.38599999997</v>
      </c>
      <c r="Q129" s="463">
        <f t="shared" si="36"/>
        <v>6409134.4589226088</v>
      </c>
      <c r="R129" s="450"/>
      <c r="S129" s="449"/>
    </row>
    <row r="130" spans="1:19">
      <c r="A130" s="6" t="s">
        <v>0</v>
      </c>
      <c r="B130" s="513" t="s">
        <v>87</v>
      </c>
      <c r="C130" s="7" t="s">
        <v>11</v>
      </c>
      <c r="D130" s="436">
        <f>SUM('１月'!D130,'２月'!D130,'３月'!D130,'４月'!D130,'５月'!D130,'６月'!D130,'７月'!D130,'８月'!D130,'９月'!D130,'１０月'!D130,'１１月'!D130,'１２月'!D130)</f>
        <v>0</v>
      </c>
      <c r="E130" s="436">
        <f>SUM('１月'!E130,'２月'!E130,'３月'!E130,'４月'!E130,'５月'!E130,'６月'!E130,'７月'!E130,'８月'!E130,'９月'!E130,'１０月'!E130,'１１月'!E130,'１２月'!E130)</f>
        <v>0</v>
      </c>
      <c r="F130" s="435">
        <f t="shared" ref="F130:F136" si="37">SUM(D130,E130)</f>
        <v>0</v>
      </c>
      <c r="G130" s="436">
        <f>SUM('１月'!G130,'２月'!G130,'３月'!G130,'４月'!G130,'５月'!G130,'６月'!G130,'７月'!G130,'８月'!G130,'９月'!G130,'１０月'!G130,'１１月'!G130,'１２月'!G130)</f>
        <v>0</v>
      </c>
      <c r="H130" s="436">
        <f>SUM('１月'!H130,'２月'!H130,'３月'!H130,'４月'!H130,'５月'!H130,'６月'!H130,'７月'!H130,'８月'!H130,'９月'!H130,'１０月'!H130,'１１月'!H130,'１２月'!H130)</f>
        <v>0</v>
      </c>
      <c r="I130" s="436">
        <f>SUM('１月'!I130,'２月'!I130,'３月'!I130,'４月'!I130,'５月'!I130,'６月'!I130,'７月'!I130,'８月'!I130,'９月'!I130,'１０月'!I130,'１１月'!I130,'１２月'!I130)</f>
        <v>0</v>
      </c>
      <c r="J130" s="436">
        <f>SUM('１月'!J130,'２月'!J130,'３月'!J130,'４月'!J130,'５月'!J130,'６月'!J130,'７月'!J130,'８月'!J130,'９月'!J130,'１０月'!J130,'１１月'!J130,'１２月'!J130)</f>
        <v>0</v>
      </c>
      <c r="K130" s="436">
        <f>SUM('１月'!K130,'２月'!K130,'３月'!K130,'４月'!K130,'５月'!K130,'６月'!K130,'７月'!K130,'８月'!K130,'９月'!K130,'１０月'!K130,'１１月'!K130,'１２月'!K130)</f>
        <v>0</v>
      </c>
      <c r="L130" s="436">
        <f>SUM('１月'!L130,'２月'!L130,'３月'!L130,'４月'!L130,'５月'!L130,'６月'!L130,'７月'!L130,'８月'!L130,'９月'!L130,'１０月'!L130,'１１月'!L130,'１２月'!L130)</f>
        <v>0.70899999999999996</v>
      </c>
      <c r="M130" s="459">
        <f>SUM('１月'!M130,'２月'!M130,'３月'!M130,'４月'!M130,'５月'!M130,'６月'!M130,'７月'!M130,'８月'!M130,'９月'!M130,'１０月'!M130,'１１月'!M130,'１２月'!M130)</f>
        <v>0</v>
      </c>
      <c r="N130" s="459">
        <f>SUM('１月'!N130,'２月'!N130,'３月'!N130,'４月'!N130,'５月'!N130,'６月'!N130,'７月'!N130,'８月'!N130,'９月'!N130,'１０月'!N130,'１１月'!N130,'１２月'!N130)</f>
        <v>0</v>
      </c>
      <c r="O130" s="459">
        <f>SUM('１月'!O130,'２月'!O130,'３月'!O130,'４月'!O130,'５月'!O130,'６月'!O130,'７月'!O130,'８月'!O130,'９月'!O130,'１０月'!O130,'１１月'!O130,'１２月'!O130)</f>
        <v>0</v>
      </c>
      <c r="P130" s="459">
        <f>SUM('１月'!P130,'２月'!P130,'３月'!P130,'４月'!P130,'５月'!P130,'６月'!P130,'７月'!P130,'８月'!P130,'９月'!P130,'１０月'!P130,'１１月'!P130,'１２月'!P130)</f>
        <v>0</v>
      </c>
      <c r="Q130" s="460">
        <f t="shared" ref="Q130:Q136" si="38">SUM(F130,G130,J130,K130,L130,M130,N130,O130,P130)</f>
        <v>0.70899999999999996</v>
      </c>
      <c r="R130" s="451"/>
    </row>
    <row r="131" spans="1:19">
      <c r="A131" s="6" t="s">
        <v>0</v>
      </c>
      <c r="B131" s="514"/>
      <c r="C131" s="10" t="s">
        <v>13</v>
      </c>
      <c r="D131" s="437">
        <f>SUM('１月'!D131,'２月'!D131,'３月'!D131,'４月'!D131,'５月'!D131,'６月'!D131,'７月'!D131,'８月'!D131,'９月'!D131,'１０月'!D131,'１１月'!D131,'１２月'!D131)</f>
        <v>0</v>
      </c>
      <c r="E131" s="437">
        <f>SUM('１月'!E131,'２月'!E131,'３月'!E131,'４月'!E131,'５月'!E131,'６月'!E131,'７月'!E131,'８月'!E131,'９月'!E131,'１０月'!E131,'１１月'!E131,'１２月'!E131)</f>
        <v>0</v>
      </c>
      <c r="F131" s="438">
        <f t="shared" si="37"/>
        <v>0</v>
      </c>
      <c r="G131" s="437">
        <f>SUM('１月'!G131,'２月'!G131,'３月'!G131,'４月'!G131,'５月'!G131,'６月'!G131,'７月'!G131,'８月'!G131,'９月'!G131,'１０月'!G131,'１１月'!G131,'１２月'!G131)</f>
        <v>0</v>
      </c>
      <c r="H131" s="437">
        <f>SUM('１月'!H131,'２月'!H131,'３月'!H131,'４月'!H131,'５月'!H131,'６月'!H131,'７月'!H131,'８月'!H131,'９月'!H131,'１０月'!H131,'１１月'!H131,'１２月'!H131)</f>
        <v>0</v>
      </c>
      <c r="I131" s="437">
        <f>SUM('１月'!I131,'２月'!I131,'３月'!I131,'４月'!I131,'５月'!I131,'６月'!I131,'７月'!I131,'８月'!I131,'９月'!I131,'１０月'!I131,'１１月'!I131,'１２月'!I131)</f>
        <v>0</v>
      </c>
      <c r="J131" s="437">
        <f>SUM('１月'!J131,'２月'!J131,'３月'!J131,'４月'!J131,'５月'!J131,'６月'!J131,'７月'!J131,'８月'!J131,'９月'!J131,'１０月'!J131,'１１月'!J131,'１２月'!J131)</f>
        <v>0</v>
      </c>
      <c r="K131" s="437">
        <f>SUM('１月'!K131,'２月'!K131,'３月'!K131,'４月'!K131,'５月'!K131,'６月'!K131,'７月'!K131,'８月'!K131,'９月'!K131,'１０月'!K131,'１１月'!K131,'１２月'!K131)</f>
        <v>0</v>
      </c>
      <c r="L131" s="437">
        <f>SUM('１月'!L131,'２月'!L131,'３月'!L131,'４月'!L131,'５月'!L131,'６月'!L131,'７月'!L131,'８月'!L131,'９月'!L131,'１０月'!L131,'１１月'!L131,'１２月'!L131)</f>
        <v>361.584</v>
      </c>
      <c r="M131" s="461">
        <f>SUM('１月'!M131,'２月'!M131,'３月'!M131,'４月'!M131,'５月'!M131,'６月'!M131,'７月'!M131,'８月'!M131,'９月'!M131,'１０月'!M131,'１１月'!M131,'１２月'!M131)</f>
        <v>0</v>
      </c>
      <c r="N131" s="461">
        <f>SUM('１月'!N131,'２月'!N131,'３月'!N131,'４月'!N131,'５月'!N131,'６月'!N131,'７月'!N131,'８月'!N131,'９月'!N131,'１０月'!N131,'１１月'!N131,'１２月'!N131)</f>
        <v>0</v>
      </c>
      <c r="O131" s="461">
        <f>SUM('１月'!O131,'２月'!O131,'３月'!O131,'４月'!O131,'５月'!O131,'６月'!O131,'７月'!O131,'８月'!O131,'９月'!O131,'１０月'!O131,'１１月'!O131,'１２月'!O131)</f>
        <v>0</v>
      </c>
      <c r="P131" s="461">
        <f>SUM('１月'!P131,'２月'!P131,'３月'!P131,'４月'!P131,'５月'!P131,'６月'!P131,'７月'!P131,'８月'!P131,'９月'!P131,'１０月'!P131,'１１月'!P131,'１２月'!P131)</f>
        <v>0</v>
      </c>
      <c r="Q131" s="462">
        <f t="shared" si="38"/>
        <v>361.584</v>
      </c>
      <c r="R131" s="451"/>
    </row>
    <row r="132" spans="1:19">
      <c r="A132" s="9" t="s">
        <v>88</v>
      </c>
      <c r="B132" s="513" t="s">
        <v>89</v>
      </c>
      <c r="C132" s="7" t="s">
        <v>11</v>
      </c>
      <c r="D132" s="436">
        <f>SUM('１月'!D132,'２月'!D132,'３月'!D132,'４月'!D132,'５月'!D132,'６月'!D132,'７月'!D132,'８月'!D132,'９月'!D132,'１０月'!D132,'１１月'!D132,'１２月'!D132)</f>
        <v>0.80449999999999999</v>
      </c>
      <c r="E132" s="436">
        <f>SUM('１月'!E132,'２月'!E132,'３月'!E132,'４月'!E132,'５月'!E132,'６月'!E132,'７月'!E132,'８月'!E132,'９月'!E132,'１０月'!E132,'１１月'!E132,'１２月'!E132)</f>
        <v>0</v>
      </c>
      <c r="F132" s="435">
        <f t="shared" si="37"/>
        <v>0.80449999999999999</v>
      </c>
      <c r="G132" s="436">
        <f>SUM('１月'!G132,'２月'!G132,'３月'!G132,'４月'!G132,'５月'!G132,'６月'!G132,'７月'!G132,'８月'!G132,'９月'!G132,'１０月'!G132,'１１月'!G132,'１２月'!G132)</f>
        <v>128.56450000000001</v>
      </c>
      <c r="H132" s="436">
        <f>SUM('１月'!H132,'２月'!H132,'３月'!H132,'４月'!H132,'５月'!H132,'６月'!H132,'７月'!H132,'８月'!H132,'９月'!H132,'１０月'!H132,'１１月'!H132,'１２月'!H132)</f>
        <v>0</v>
      </c>
      <c r="I132" s="436">
        <f>SUM('１月'!I132,'２月'!I132,'３月'!I132,'４月'!I132,'５月'!I132,'６月'!I132,'７月'!I132,'８月'!I132,'９月'!I132,'１０月'!I132,'１１月'!I132,'１２月'!I132)</f>
        <v>0</v>
      </c>
      <c r="J132" s="436">
        <f>SUM('１月'!J132,'２月'!J132,'３月'!J132,'４月'!J132,'５月'!J132,'６月'!J132,'７月'!J132,'８月'!J132,'９月'!J132,'１０月'!J132,'１１月'!J132,'１２月'!J132)</f>
        <v>0</v>
      </c>
      <c r="K132" s="436">
        <f>SUM('１月'!K132,'２月'!K132,'３月'!K132,'４月'!K132,'５月'!K132,'６月'!K132,'７月'!K132,'８月'!K132,'９月'!K132,'１０月'!K132,'１１月'!K132,'１２月'!K132)</f>
        <v>0</v>
      </c>
      <c r="L132" s="436">
        <f>SUM('１月'!L132,'２月'!L132,'３月'!L132,'４月'!L132,'５月'!L132,'６月'!L132,'７月'!L132,'８月'!L132,'９月'!L132,'１０月'!L132,'１１月'!L132,'１２月'!L132)</f>
        <v>96.917699999999996</v>
      </c>
      <c r="M132" s="459">
        <f>SUM('１月'!M132,'２月'!M132,'３月'!M132,'４月'!M132,'５月'!M132,'６月'!M132,'７月'!M132,'８月'!M132,'９月'!M132,'１０月'!M132,'１１月'!M132,'１２月'!M132)</f>
        <v>0</v>
      </c>
      <c r="N132" s="459">
        <f>SUM('１月'!N132,'２月'!N132,'３月'!N132,'４月'!N132,'５月'!N132,'６月'!N132,'７月'!N132,'８月'!N132,'９月'!N132,'１０月'!N132,'１１月'!N132,'１２月'!N132)</f>
        <v>0</v>
      </c>
      <c r="O132" s="459">
        <f>SUM('１月'!O132,'２月'!O132,'３月'!O132,'４月'!O132,'５月'!O132,'６月'!O132,'７月'!O132,'８月'!O132,'９月'!O132,'１０月'!O132,'１１月'!O132,'１２月'!O132)</f>
        <v>0</v>
      </c>
      <c r="P132" s="459">
        <f>SUM('１月'!P132,'２月'!P132,'３月'!P132,'４月'!P132,'５月'!P132,'６月'!P132,'７月'!P132,'８月'!P132,'９月'!P132,'１０月'!P132,'１１月'!P132,'１２月'!P132)</f>
        <v>0</v>
      </c>
      <c r="Q132" s="460">
        <f t="shared" si="38"/>
        <v>226.2867</v>
      </c>
      <c r="R132" s="451"/>
    </row>
    <row r="133" spans="1:19">
      <c r="A133" s="9"/>
      <c r="B133" s="514"/>
      <c r="C133" s="10" t="s">
        <v>13</v>
      </c>
      <c r="D133" s="439">
        <f>SUM('１月'!D133,'２月'!D133,'３月'!D133,'４月'!D133,'５月'!D133,'６月'!D133,'７月'!D133,'８月'!D133,'９月'!D133,'１０月'!D133,'１１月'!D133,'１２月'!D133)</f>
        <v>381.94199917311255</v>
      </c>
      <c r="E133" s="439">
        <f>SUM('１月'!E133,'２月'!E133,'３月'!E133,'４月'!E133,'５月'!E133,'６月'!E133,'７月'!E133,'８月'!E133,'９月'!E133,'１０月'!E133,'１１月'!E133,'１２月'!E133)</f>
        <v>0</v>
      </c>
      <c r="F133" s="445">
        <f t="shared" si="37"/>
        <v>381.94199917311255</v>
      </c>
      <c r="G133" s="439">
        <f>SUM('１月'!G133,'２月'!G133,'３月'!G133,'４月'!G133,'５月'!G133,'６月'!G133,'７月'!G133,'８月'!G133,'９月'!G133,'１０月'!G133,'１１月'!G133,'１２月'!G133)</f>
        <v>25808.435000000001</v>
      </c>
      <c r="H133" s="439">
        <f>SUM('１月'!H133,'２月'!H133,'３月'!H133,'４月'!H133,'５月'!H133,'６月'!H133,'７月'!H133,'８月'!H133,'９月'!H133,'１０月'!H133,'１１月'!H133,'１２月'!H133)</f>
        <v>0</v>
      </c>
      <c r="I133" s="439">
        <f>SUM('１月'!I133,'２月'!I133,'３月'!I133,'４月'!I133,'５月'!I133,'６月'!I133,'７月'!I133,'８月'!I133,'９月'!I133,'１０月'!I133,'１１月'!I133,'１２月'!I133)</f>
        <v>0</v>
      </c>
      <c r="J133" s="439">
        <f>SUM('１月'!J133,'２月'!J133,'３月'!J133,'４月'!J133,'５月'!J133,'６月'!J133,'７月'!J133,'８月'!J133,'９月'!J133,'１０月'!J133,'１１月'!J133,'１２月'!J133)</f>
        <v>0</v>
      </c>
      <c r="K133" s="439">
        <f>SUM('１月'!K133,'２月'!K133,'３月'!K133,'４月'!K133,'５月'!K133,'６月'!K133,'７月'!K133,'８月'!K133,'９月'!K133,'１０月'!K133,'１１月'!K133,'１２月'!K133)</f>
        <v>0</v>
      </c>
      <c r="L133" s="439">
        <f>SUM('１月'!L133,'２月'!L133,'３月'!L133,'４月'!L133,'５月'!L133,'６月'!L133,'７月'!L133,'８月'!L133,'９月'!L133,'１０月'!L133,'１１月'!L133,'１２月'!L133)</f>
        <v>6019.9110000000001</v>
      </c>
      <c r="M133" s="472">
        <f>SUM('１月'!M133,'２月'!M133,'３月'!M133,'４月'!M133,'５月'!M133,'６月'!M133,'７月'!M133,'８月'!M133,'９月'!M133,'１０月'!M133,'１１月'!M133,'１２月'!M133)</f>
        <v>0</v>
      </c>
      <c r="N133" s="472">
        <f>SUM('１月'!N133,'２月'!N133,'３月'!N133,'４月'!N133,'５月'!N133,'６月'!N133,'７月'!N133,'８月'!N133,'９月'!N133,'１０月'!N133,'１１月'!N133,'１２月'!N133)</f>
        <v>0</v>
      </c>
      <c r="O133" s="472">
        <f>SUM('１月'!O133,'２月'!O133,'３月'!O133,'４月'!O133,'５月'!O133,'６月'!O133,'７月'!O133,'８月'!O133,'９月'!O133,'１０月'!O133,'１１月'!O133,'１２月'!O133)</f>
        <v>0</v>
      </c>
      <c r="P133" s="472">
        <f>SUM('１月'!P133,'２月'!P133,'３月'!P133,'４月'!P133,'５月'!P133,'６月'!P133,'７月'!P133,'８月'!P133,'９月'!P133,'１０月'!P133,'１１月'!P133,'１２月'!P133)</f>
        <v>0</v>
      </c>
      <c r="Q133" s="473">
        <f t="shared" si="38"/>
        <v>32210.287999173113</v>
      </c>
      <c r="R133" s="451"/>
    </row>
    <row r="134" spans="1:19">
      <c r="A134" s="9" t="s">
        <v>90</v>
      </c>
      <c r="B134" s="12" t="s">
        <v>15</v>
      </c>
      <c r="C134" s="12" t="s">
        <v>11</v>
      </c>
      <c r="D134" s="436">
        <f>SUM('１月'!D134,'２月'!D134,'３月'!D134,'４月'!D134,'５月'!D134,'６月'!D134,'７月'!D134,'８月'!D134,'９月'!D134,'１０月'!D134,'１１月'!D134,'１２月'!D134)</f>
        <v>0.33299999999999996</v>
      </c>
      <c r="E134" s="436">
        <f>SUM('１月'!E134,'２月'!E134,'３月'!E134,'４月'!E134,'５月'!E134,'６月'!E134,'７月'!E134,'８月'!E134,'９月'!E134,'１０月'!E134,'１１月'!E134,'１２月'!E134)</f>
        <v>0.1885</v>
      </c>
      <c r="F134" s="435">
        <f t="shared" si="37"/>
        <v>0.52149999999999996</v>
      </c>
      <c r="G134" s="436">
        <f>SUM('１月'!G134,'２月'!G134,'３月'!G134,'４月'!G134,'５月'!G134,'６月'!G134,'７月'!G134,'８月'!G134,'９月'!G134,'１０月'!G134,'１１月'!G134,'１２月'!G134)</f>
        <v>3.3782999999999999</v>
      </c>
      <c r="H134" s="436">
        <f>SUM('１月'!H134,'２月'!H134,'３月'!H134,'４月'!H134,'５月'!H134,'６月'!H134,'７月'!H134,'８月'!H134,'９月'!H134,'１０月'!H134,'１１月'!H134,'１２月'!H134)</f>
        <v>19.5108</v>
      </c>
      <c r="I134" s="436">
        <f>SUM('１月'!I134,'２月'!I134,'３月'!I134,'４月'!I134,'５月'!I134,'６月'!I134,'７月'!I134,'８月'!I134,'９月'!I134,'１０月'!I134,'１１月'!I134,'１２月'!I134)</f>
        <v>0</v>
      </c>
      <c r="J134" s="436">
        <f>SUM('１月'!J134,'２月'!J134,'３月'!J134,'４月'!J134,'５月'!J134,'６月'!J134,'７月'!J134,'８月'!J134,'９月'!J134,'１０月'!J134,'１１月'!J134,'１２月'!J134)</f>
        <v>19.5108</v>
      </c>
      <c r="K134" s="436">
        <f>SUM('１月'!K134,'２月'!K134,'３月'!K134,'４月'!K134,'５月'!K134,'６月'!K134,'７月'!K134,'８月'!K134,'９月'!K134,'１０月'!K134,'１１月'!K134,'１２月'!K134)</f>
        <v>0</v>
      </c>
      <c r="L134" s="436">
        <f>SUM('１月'!L134,'２月'!L134,'３月'!L134,'４月'!L134,'５月'!L134,'６月'!L134,'７月'!L134,'８月'!L134,'９月'!L134,'１０月'!L134,'１１月'!L134,'１２月'!L134)</f>
        <v>127.59605000000001</v>
      </c>
      <c r="M134" s="459">
        <f>SUM('１月'!M134,'２月'!M134,'３月'!M134,'４月'!M134,'５月'!M134,'６月'!M134,'７月'!M134,'８月'!M134,'９月'!M134,'１０月'!M134,'１１月'!M134,'１２月'!M134)</f>
        <v>0</v>
      </c>
      <c r="N134" s="459">
        <f>SUM('１月'!N134,'２月'!N134,'３月'!N134,'４月'!N134,'５月'!N134,'６月'!N134,'７月'!N134,'８月'!N134,'９月'!N134,'１０月'!N134,'１１月'!N134,'１２月'!N134)</f>
        <v>0</v>
      </c>
      <c r="O134" s="459">
        <f>SUM('１月'!O134,'２月'!O134,'３月'!O134,'４月'!O134,'５月'!O134,'６月'!O134,'７月'!O134,'８月'!O134,'９月'!O134,'１０月'!O134,'１１月'!O134,'１２月'!O134)</f>
        <v>0</v>
      </c>
      <c r="P134" s="459">
        <f>SUM('１月'!P134,'２月'!P134,'３月'!P134,'４月'!P134,'５月'!P134,'６月'!P134,'７月'!P134,'８月'!P134,'９月'!P134,'１０月'!P134,'１１月'!P134,'１２月'!P134)</f>
        <v>0.19529999999999997</v>
      </c>
      <c r="Q134" s="460">
        <f t="shared" si="38"/>
        <v>151.20195000000001</v>
      </c>
      <c r="R134" s="451"/>
    </row>
    <row r="135" spans="1:19">
      <c r="A135" s="9"/>
      <c r="B135" s="12" t="s">
        <v>91</v>
      </c>
      <c r="C135" s="7" t="s">
        <v>92</v>
      </c>
      <c r="D135" s="436">
        <f>SUM('１月'!D135,'２月'!D135,'３月'!D135,'４月'!D135,'５月'!D135,'６月'!D135,'７月'!D135,'８月'!D135,'９月'!D135,'１０月'!D135,'１１月'!D135,'１２月'!D135)</f>
        <v>0</v>
      </c>
      <c r="E135" s="436">
        <f>SUM('１月'!E135,'２月'!E135,'３月'!E135,'４月'!E135,'５月'!E135,'６月'!E135,'７月'!E135,'８月'!E135,'９月'!E135,'１０月'!E135,'１１月'!E135,'１２月'!E135)</f>
        <v>0</v>
      </c>
      <c r="F135" s="435">
        <f t="shared" si="37"/>
        <v>0</v>
      </c>
      <c r="G135" s="436">
        <f>SUM('１月'!G135,'２月'!G135,'３月'!G135,'４月'!G135,'５月'!G135,'６月'!G135,'７月'!G135,'８月'!G135,'９月'!G135,'１０月'!G135,'１１月'!G135,'１２月'!G135)</f>
        <v>0</v>
      </c>
      <c r="H135" s="436">
        <f>SUM('１月'!H135,'２月'!H135,'３月'!H135,'４月'!H135,'５月'!H135,'６月'!H135,'７月'!H135,'８月'!H135,'９月'!H135,'１０月'!H135,'１１月'!H135,'１２月'!H135)</f>
        <v>0</v>
      </c>
      <c r="I135" s="436">
        <f>SUM('１月'!I135,'２月'!I135,'３月'!I135,'４月'!I135,'５月'!I135,'６月'!I135,'７月'!I135,'８月'!I135,'９月'!I135,'１０月'!I135,'１１月'!I135,'１２月'!I135)</f>
        <v>0</v>
      </c>
      <c r="J135" s="436">
        <f>SUM('１月'!J135,'２月'!J135,'３月'!J135,'４月'!J135,'５月'!J135,'６月'!J135,'７月'!J135,'８月'!J135,'９月'!J135,'１０月'!J135,'１１月'!J135,'１２月'!J135)</f>
        <v>0</v>
      </c>
      <c r="K135" s="436">
        <f>SUM('１月'!K135,'２月'!K135,'３月'!K135,'４月'!K135,'５月'!K135,'６月'!K135,'７月'!K135,'８月'!K135,'９月'!K135,'１０月'!K135,'１１月'!K135,'１２月'!K135)</f>
        <v>0</v>
      </c>
      <c r="L135" s="436">
        <f>SUM('１月'!L135,'２月'!L135,'３月'!L135,'４月'!L135,'５月'!L135,'６月'!L135,'７月'!L135,'８月'!L135,'９月'!L135,'１０月'!L135,'１１月'!L135,'１２月'!L135)</f>
        <v>0</v>
      </c>
      <c r="M135" s="459">
        <f>SUM('１月'!M135,'２月'!M135,'３月'!M135,'４月'!M135,'５月'!M135,'６月'!M135,'７月'!M135,'８月'!M135,'９月'!M135,'１０月'!M135,'１１月'!M135,'１２月'!M135)</f>
        <v>0</v>
      </c>
      <c r="N135" s="459">
        <f>SUM('１月'!N135,'２月'!N135,'３月'!N135,'４月'!N135,'５月'!N135,'６月'!N135,'７月'!N135,'８月'!N135,'９月'!N135,'１０月'!N135,'１１月'!N135,'１２月'!N135)</f>
        <v>0</v>
      </c>
      <c r="O135" s="459">
        <f>SUM('１月'!O135,'２月'!O135,'３月'!O135,'４月'!O135,'５月'!O135,'６月'!O135,'７月'!O135,'８月'!O135,'９月'!O135,'１０月'!O135,'１１月'!O135,'１２月'!O135)</f>
        <v>0</v>
      </c>
      <c r="P135" s="459">
        <f>SUM('１月'!P135,'２月'!P135,'３月'!P135,'４月'!P135,'５月'!P135,'６月'!P135,'７月'!P135,'８月'!P135,'９月'!P135,'１０月'!P135,'１１月'!P135,'１２月'!P135)</f>
        <v>0</v>
      </c>
      <c r="Q135" s="460">
        <f t="shared" si="38"/>
        <v>0</v>
      </c>
      <c r="R135" s="451"/>
    </row>
    <row r="136" spans="1:19">
      <c r="A136" s="9" t="s">
        <v>18</v>
      </c>
      <c r="B136" s="11"/>
      <c r="C136" s="10" t="s">
        <v>13</v>
      </c>
      <c r="D136" s="439">
        <f>SUM('１月'!D136,'２月'!D136,'３月'!D136,'４月'!D136,'５月'!D136,'６月'!D136,'７月'!D136,'８月'!D136,'９月'!D136,'１０月'!D136,'１１月'!D136,'１２月'!D136)</f>
        <v>165.88799991970245</v>
      </c>
      <c r="E136" s="439">
        <f>SUM('１月'!E136,'２月'!E136,'３月'!E136,'４月'!E136,'５月'!E136,'６月'!E136,'７月'!E136,'８月'!E136,'９月'!E136,'１０月'!E136,'１１月'!E136,'１２月'!E136)</f>
        <v>108.291</v>
      </c>
      <c r="F136" s="445">
        <f t="shared" si="37"/>
        <v>274.17899991970245</v>
      </c>
      <c r="G136" s="439">
        <f>SUM('１月'!G136,'２月'!G136,'３月'!G136,'４月'!G136,'５月'!G136,'６月'!G136,'７月'!G136,'８月'!G136,'９月'!G136,'１０月'!G136,'１１月'!G136,'１２月'!G136)</f>
        <v>5328.0870000000004</v>
      </c>
      <c r="H136" s="439">
        <f>SUM('１月'!H136,'２月'!H136,'３月'!H136,'４月'!H136,'５月'!H136,'６月'!H136,'７月'!H136,'８月'!H136,'９月'!H136,'１０月'!H136,'１１月'!H136,'１２月'!H136)</f>
        <v>13218.870999999997</v>
      </c>
      <c r="I136" s="439">
        <f>SUM('１月'!I136,'２月'!I136,'３月'!I136,'４月'!I136,'５月'!I136,'６月'!I136,'７月'!I136,'８月'!I136,'９月'!I136,'１０月'!I136,'１１月'!I136,'１２月'!I136)</f>
        <v>0</v>
      </c>
      <c r="J136" s="439">
        <f>SUM('１月'!J136,'２月'!J136,'３月'!J136,'４月'!J136,'５月'!J136,'６月'!J136,'７月'!J136,'８月'!J136,'９月'!J136,'１０月'!J136,'１１月'!J136,'１２月'!J136)</f>
        <v>13218.870999999997</v>
      </c>
      <c r="K136" s="439">
        <f>SUM('１月'!K136,'２月'!K136,'３月'!K136,'４月'!K136,'５月'!K136,'６月'!K136,'７月'!K136,'８月'!K136,'９月'!K136,'１０月'!K136,'１１月'!K136,'１２月'!K136)</f>
        <v>0</v>
      </c>
      <c r="L136" s="439">
        <f>SUM('１月'!L136,'２月'!L136,'３月'!L136,'４月'!L136,'５月'!L136,'６月'!L136,'７月'!L136,'８月'!L136,'９月'!L136,'１０月'!L136,'１１月'!L136,'１２月'!L136)</f>
        <v>35510.961999999992</v>
      </c>
      <c r="M136" s="472">
        <f>SUM('１月'!M136,'２月'!M136,'３月'!M136,'４月'!M136,'５月'!M136,'６月'!M136,'７月'!M136,'８月'!M136,'９月'!M136,'１０月'!M136,'１１月'!M136,'１２月'!M136)</f>
        <v>0</v>
      </c>
      <c r="N136" s="472">
        <f>SUM('１月'!N136,'２月'!N136,'３月'!N136,'４月'!N136,'５月'!N136,'６月'!N136,'７月'!N136,'８月'!N136,'９月'!N136,'１０月'!N136,'１１月'!N136,'１２月'!N136)</f>
        <v>0</v>
      </c>
      <c r="O136" s="472">
        <f>SUM('１月'!O136,'２月'!O136,'３月'!O136,'４月'!O136,'５月'!O136,'６月'!O136,'７月'!O136,'８月'!O136,'９月'!O136,'１０月'!O136,'１１月'!O136,'１２月'!O136)</f>
        <v>0</v>
      </c>
      <c r="P136" s="472">
        <f>SUM('１月'!P136,'２月'!P136,'３月'!P136,'４月'!P136,'５月'!P136,'６月'!P136,'７月'!P136,'８月'!P136,'９月'!P136,'１０月'!P136,'１１月'!P136,'１２月'!P136)</f>
        <v>137.35499999999999</v>
      </c>
      <c r="Q136" s="473">
        <f t="shared" si="38"/>
        <v>54469.453999919693</v>
      </c>
      <c r="R136" s="451"/>
    </row>
    <row r="137" spans="1:19" s="419" customFormat="1">
      <c r="A137" s="423"/>
      <c r="B137" s="428" t="s">
        <v>0</v>
      </c>
      <c r="C137" s="429" t="s">
        <v>11</v>
      </c>
      <c r="D137" s="435">
        <f>SUM(D130,D132,D134)</f>
        <v>1.1375</v>
      </c>
      <c r="E137" s="435">
        <f t="shared" ref="E137:P137" si="39">SUM(E130,E132,E134)</f>
        <v>0.1885</v>
      </c>
      <c r="F137" s="435">
        <f t="shared" si="39"/>
        <v>1.3260000000000001</v>
      </c>
      <c r="G137" s="435">
        <f t="shared" si="39"/>
        <v>131.94280000000001</v>
      </c>
      <c r="H137" s="435">
        <f t="shared" si="39"/>
        <v>19.5108</v>
      </c>
      <c r="I137" s="435">
        <f t="shared" si="39"/>
        <v>0</v>
      </c>
      <c r="J137" s="435">
        <f t="shared" si="39"/>
        <v>19.5108</v>
      </c>
      <c r="K137" s="435">
        <f t="shared" si="39"/>
        <v>0</v>
      </c>
      <c r="L137" s="435">
        <f t="shared" si="39"/>
        <v>225.22275000000002</v>
      </c>
      <c r="M137" s="463">
        <f t="shared" si="39"/>
        <v>0</v>
      </c>
      <c r="N137" s="463">
        <f t="shared" si="39"/>
        <v>0</v>
      </c>
      <c r="O137" s="463">
        <f t="shared" si="39"/>
        <v>0</v>
      </c>
      <c r="P137" s="463">
        <f t="shared" si="39"/>
        <v>0.19529999999999997</v>
      </c>
      <c r="Q137" s="463">
        <f>SUM(Q130,Q132,Q134)</f>
        <v>378.19765000000001</v>
      </c>
      <c r="R137" s="450"/>
      <c r="S137" s="449"/>
    </row>
    <row r="138" spans="1:19" s="419" customFormat="1">
      <c r="A138" s="423"/>
      <c r="B138" s="430" t="s">
        <v>19</v>
      </c>
      <c r="C138" s="418" t="s">
        <v>92</v>
      </c>
      <c r="D138" s="435"/>
      <c r="E138" s="435"/>
      <c r="F138" s="435"/>
      <c r="G138" s="435"/>
      <c r="H138" s="435"/>
      <c r="I138" s="435"/>
      <c r="J138" s="435"/>
      <c r="K138" s="435"/>
      <c r="L138" s="435"/>
      <c r="M138" s="463"/>
      <c r="N138" s="463"/>
      <c r="O138" s="463"/>
      <c r="P138" s="463"/>
      <c r="Q138" s="463"/>
      <c r="R138" s="450"/>
      <c r="S138" s="449"/>
    </row>
    <row r="139" spans="1:19" s="419" customFormat="1">
      <c r="A139" s="420"/>
      <c r="B139" s="422"/>
      <c r="C139" s="421" t="s">
        <v>13</v>
      </c>
      <c r="D139" s="438">
        <f>SUM(D131,D133,D136)</f>
        <v>547.829999092815</v>
      </c>
      <c r="E139" s="438">
        <f t="shared" ref="E139:P139" si="40">SUM(E131,E133,E136)</f>
        <v>108.291</v>
      </c>
      <c r="F139" s="438">
        <f t="shared" si="40"/>
        <v>656.12099909281505</v>
      </c>
      <c r="G139" s="438">
        <f t="shared" si="40"/>
        <v>31136.522000000001</v>
      </c>
      <c r="H139" s="438">
        <f t="shared" si="40"/>
        <v>13218.870999999997</v>
      </c>
      <c r="I139" s="438">
        <f t="shared" si="40"/>
        <v>0</v>
      </c>
      <c r="J139" s="438">
        <f t="shared" si="40"/>
        <v>13218.870999999997</v>
      </c>
      <c r="K139" s="438">
        <f t="shared" si="40"/>
        <v>0</v>
      </c>
      <c r="L139" s="438">
        <f t="shared" si="40"/>
        <v>41892.456999999995</v>
      </c>
      <c r="M139" s="464">
        <f t="shared" si="40"/>
        <v>0</v>
      </c>
      <c r="N139" s="464">
        <f t="shared" si="40"/>
        <v>0</v>
      </c>
      <c r="O139" s="464">
        <f t="shared" si="40"/>
        <v>0</v>
      </c>
      <c r="P139" s="464">
        <f t="shared" si="40"/>
        <v>137.35499999999999</v>
      </c>
      <c r="Q139" s="464">
        <f>SUM(Q131,Q133,Q136)</f>
        <v>87041.325999092805</v>
      </c>
      <c r="R139" s="450"/>
      <c r="S139" s="449"/>
    </row>
    <row r="140" spans="1:19" s="419" customFormat="1">
      <c r="A140" s="423"/>
      <c r="B140" s="431" t="s">
        <v>0</v>
      </c>
      <c r="C140" s="429" t="s">
        <v>11</v>
      </c>
      <c r="D140" s="440">
        <f>SUM(D104,D128,D137)</f>
        <v>11073.594990000001</v>
      </c>
      <c r="E140" s="440">
        <f t="shared" ref="E140:P140" si="41">SUM(E104,E128,E137)</f>
        <v>11483.734139999997</v>
      </c>
      <c r="F140" s="440">
        <f t="shared" si="41"/>
        <v>22557.329129999998</v>
      </c>
      <c r="G140" s="440">
        <f t="shared" si="41"/>
        <v>73870.207699999999</v>
      </c>
      <c r="H140" s="440">
        <f t="shared" si="41"/>
        <v>112656.71473000002</v>
      </c>
      <c r="I140" s="440">
        <f t="shared" si="41"/>
        <v>0</v>
      </c>
      <c r="J140" s="440">
        <f t="shared" si="41"/>
        <v>112656.71473000002</v>
      </c>
      <c r="K140" s="440">
        <f t="shared" si="41"/>
        <v>35618.786599999999</v>
      </c>
      <c r="L140" s="440">
        <f t="shared" si="41"/>
        <v>5927.6462500000007</v>
      </c>
      <c r="M140" s="474">
        <f t="shared" si="41"/>
        <v>182.67664000000002</v>
      </c>
      <c r="N140" s="474">
        <f t="shared" si="41"/>
        <v>1148.5502000000001</v>
      </c>
      <c r="O140" s="474">
        <f t="shared" si="41"/>
        <v>159.0899</v>
      </c>
      <c r="P140" s="474">
        <f t="shared" si="41"/>
        <v>851.48544000000004</v>
      </c>
      <c r="Q140" s="460">
        <f>SUM(Q104,Q128,Q137)</f>
        <v>252972.48658999996</v>
      </c>
      <c r="R140" s="450"/>
      <c r="S140" s="449"/>
    </row>
    <row r="141" spans="1:19" s="419" customFormat="1">
      <c r="A141" s="423"/>
      <c r="B141" s="432" t="s">
        <v>93</v>
      </c>
      <c r="C141" s="418" t="s">
        <v>92</v>
      </c>
      <c r="D141" s="435"/>
      <c r="E141" s="435"/>
      <c r="F141" s="435"/>
      <c r="G141" s="435"/>
      <c r="H141" s="435"/>
      <c r="I141" s="435"/>
      <c r="J141" s="435"/>
      <c r="K141" s="435"/>
      <c r="L141" s="435"/>
      <c r="M141" s="463"/>
      <c r="N141" s="463"/>
      <c r="O141" s="463"/>
      <c r="P141" s="463"/>
      <c r="Q141" s="460"/>
      <c r="R141" s="450"/>
      <c r="S141" s="449"/>
    </row>
    <row r="142" spans="1:19" s="419" customFormat="1" ht="19.5" thickBot="1">
      <c r="A142" s="433"/>
      <c r="B142" s="426"/>
      <c r="C142" s="434" t="s">
        <v>13</v>
      </c>
      <c r="D142" s="441">
        <f>SUM(D105,D129,D139)</f>
        <v>4591633.2660000017</v>
      </c>
      <c r="E142" s="441">
        <f t="shared" ref="E142:Q142" si="42">SUM(E105,E129,E139)</f>
        <v>6144021.800999999</v>
      </c>
      <c r="F142" s="441">
        <f t="shared" si="42"/>
        <v>10735655.067</v>
      </c>
      <c r="G142" s="441">
        <f t="shared" si="42"/>
        <v>18851453.802000001</v>
      </c>
      <c r="H142" s="441">
        <f t="shared" si="42"/>
        <v>20832170.259</v>
      </c>
      <c r="I142" s="441">
        <f t="shared" si="42"/>
        <v>0</v>
      </c>
      <c r="J142" s="441">
        <f t="shared" si="42"/>
        <v>20832170.259</v>
      </c>
      <c r="K142" s="441">
        <f t="shared" si="42"/>
        <v>8055686.2669999991</v>
      </c>
      <c r="L142" s="441">
        <f t="shared" si="42"/>
        <v>2212192.8879999998</v>
      </c>
      <c r="M142" s="475">
        <f t="shared" si="42"/>
        <v>160410.58199999999</v>
      </c>
      <c r="N142" s="475">
        <f t="shared" si="42"/>
        <v>709110.375</v>
      </c>
      <c r="O142" s="475">
        <f t="shared" si="42"/>
        <v>113375.38800000001</v>
      </c>
      <c r="P142" s="475">
        <f t="shared" si="42"/>
        <v>620674.79799999995</v>
      </c>
      <c r="Q142" s="466">
        <f t="shared" si="42"/>
        <v>62290729.425999999</v>
      </c>
      <c r="R142" s="450"/>
      <c r="S142" s="449"/>
    </row>
    <row r="143" spans="1:19">
      <c r="D143" s="1"/>
      <c r="E143" s="1"/>
      <c r="F143" s="425"/>
      <c r="G143" s="1"/>
      <c r="H143" s="1"/>
      <c r="I143" s="1"/>
      <c r="J143" s="1"/>
      <c r="K143" s="1"/>
      <c r="L143" s="1"/>
      <c r="M143" s="467"/>
      <c r="N143" s="467"/>
      <c r="O143" s="467"/>
      <c r="P143" s="467"/>
      <c r="Q143" s="476" t="s">
        <v>94</v>
      </c>
    </row>
    <row r="144" spans="1:19">
      <c r="D144" s="1"/>
      <c r="E144" s="1"/>
      <c r="F144" s="425"/>
      <c r="G144" s="1"/>
      <c r="H144" s="1"/>
      <c r="I144" s="1"/>
      <c r="J144" s="1"/>
      <c r="K144" s="1"/>
      <c r="L144" s="1"/>
      <c r="M144" s="467"/>
      <c r="N144" s="467"/>
      <c r="O144" s="467"/>
      <c r="P144" s="467"/>
    </row>
    <row r="145" spans="4:16">
      <c r="D145" s="1"/>
      <c r="E145" s="1"/>
      <c r="F145" s="425"/>
      <c r="G145" s="1"/>
      <c r="H145" s="1"/>
      <c r="I145" s="1"/>
      <c r="J145" s="1"/>
      <c r="K145" s="1"/>
      <c r="L145" s="1"/>
      <c r="M145" s="467"/>
      <c r="N145" s="467"/>
      <c r="O145" s="467"/>
      <c r="P145" s="467"/>
    </row>
    <row r="146" spans="4:16">
      <c r="D146" s="1"/>
      <c r="E146" s="1"/>
      <c r="F146" s="425"/>
      <c r="G146" s="1"/>
      <c r="H146" s="1"/>
      <c r="I146" s="1"/>
      <c r="J146" s="1"/>
      <c r="K146" s="1"/>
      <c r="L146" s="1"/>
      <c r="M146" s="467"/>
      <c r="N146" s="467"/>
      <c r="O146" s="467"/>
      <c r="P146" s="467"/>
    </row>
    <row r="147" spans="4:16">
      <c r="D147" s="1"/>
      <c r="E147" s="1"/>
      <c r="F147" s="425"/>
      <c r="G147" s="1"/>
      <c r="H147" s="1"/>
      <c r="I147" s="1"/>
      <c r="J147" s="1"/>
      <c r="K147" s="1"/>
      <c r="L147" s="1"/>
      <c r="M147" s="467"/>
      <c r="N147" s="467"/>
      <c r="O147" s="467"/>
      <c r="P147" s="467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Q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8" scale="51" fitToHeight="2" orientation="landscape" r:id="rId1"/>
  <rowBreaks count="1" manualBreakCount="1">
    <brk id="69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zoomScale="80" zoomScaleNormal="80" zoomScaleSheetLayoutView="80" workbookViewId="0">
      <pane xSplit="3" ySplit="4" topLeftCell="H128" activePane="bottomRight" state="frozen"/>
      <selection activeCell="Y106" sqref="Y106"/>
      <selection pane="topRight" activeCell="Y106" sqref="Y106"/>
      <selection pane="bottomLeft" activeCell="Y106" sqref="Y106"/>
      <selection pane="bottomRight" activeCell="L140" sqref="L140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109</v>
      </c>
      <c r="C3" s="27"/>
      <c r="F3" s="27"/>
      <c r="I3" s="27"/>
      <c r="J3" s="27"/>
      <c r="N3" s="27"/>
    </row>
    <row r="4" spans="1:18">
      <c r="A4" s="120"/>
      <c r="B4" s="121"/>
      <c r="C4" s="121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38" t="s">
        <v>11</v>
      </c>
      <c r="D5" s="205">
        <v>1.1599999999999999</v>
      </c>
      <c r="E5" s="205"/>
      <c r="F5" s="127">
        <f>SUM(D5,E5)</f>
        <v>1.1599999999999999</v>
      </c>
      <c r="G5" s="65">
        <v>448.04259999999999</v>
      </c>
      <c r="H5" s="65">
        <v>606.63679999999999</v>
      </c>
      <c r="I5" s="128"/>
      <c r="J5" s="127">
        <f>SUM(H5:I5)</f>
        <v>606.63679999999999</v>
      </c>
      <c r="K5" s="65">
        <v>152.185</v>
      </c>
      <c r="L5" s="25">
        <v>25.645800000000001</v>
      </c>
      <c r="M5" s="25"/>
      <c r="N5" s="25"/>
      <c r="O5" s="25"/>
      <c r="P5" s="25"/>
      <c r="Q5" s="129">
        <f>SUM(F5,G5,J5,K5,L5,M5,N5,O5,P5)</f>
        <v>1233.6702</v>
      </c>
      <c r="R5" s="37"/>
    </row>
    <row r="6" spans="1:18">
      <c r="A6" s="130" t="s">
        <v>12</v>
      </c>
      <c r="B6" s="528"/>
      <c r="C6" s="131" t="s">
        <v>13</v>
      </c>
      <c r="D6" s="206">
        <v>580.39199609613149</v>
      </c>
      <c r="E6" s="206"/>
      <c r="F6" s="132">
        <f t="shared" ref="F6:F8" si="0">SUM(D6,E6)</f>
        <v>580.39199609613149</v>
      </c>
      <c r="G6" s="66">
        <v>23654.781999999999</v>
      </c>
      <c r="H6" s="66">
        <v>28293.297999999999</v>
      </c>
      <c r="I6" s="133"/>
      <c r="J6" s="132">
        <f>SUM(H6:I6)</f>
        <v>28293.297999999999</v>
      </c>
      <c r="K6" s="66">
        <v>7123.35</v>
      </c>
      <c r="L6" s="44">
        <v>1024.56</v>
      </c>
      <c r="M6" s="44"/>
      <c r="N6" s="44"/>
      <c r="O6" s="44"/>
      <c r="P6" s="44"/>
      <c r="Q6" s="134">
        <f t="shared" ref="Q6:Q8" si="1">SUM(F6,G6,J6,K6,L6,M6,N6,O6,P6)</f>
        <v>60676.381996096126</v>
      </c>
      <c r="R6" s="37"/>
    </row>
    <row r="7" spans="1:18">
      <c r="A7" s="130" t="s">
        <v>14</v>
      </c>
      <c r="B7" s="36" t="s">
        <v>15</v>
      </c>
      <c r="C7" s="38" t="s">
        <v>11</v>
      </c>
      <c r="D7" s="205" t="s">
        <v>0</v>
      </c>
      <c r="E7" s="205">
        <v>2E-3</v>
      </c>
      <c r="F7" s="135">
        <f t="shared" si="0"/>
        <v>2E-3</v>
      </c>
      <c r="G7" s="65">
        <v>0.20380000000000001</v>
      </c>
      <c r="H7" s="65">
        <v>43.268999999999998</v>
      </c>
      <c r="I7" s="128"/>
      <c r="J7" s="135">
        <f t="shared" ref="J7:J68" si="2">SUM(H7:I7)</f>
        <v>43.268999999999998</v>
      </c>
      <c r="K7" s="65">
        <v>19.524999999999999</v>
      </c>
      <c r="L7" s="25">
        <v>3.1E-2</v>
      </c>
      <c r="M7" s="25">
        <v>21.155000000000001</v>
      </c>
      <c r="N7" s="25"/>
      <c r="O7" s="25"/>
      <c r="P7" s="25"/>
      <c r="Q7" s="129">
        <f t="shared" si="1"/>
        <v>84.1858</v>
      </c>
      <c r="R7" s="37"/>
    </row>
    <row r="8" spans="1:18">
      <c r="A8" s="130" t="s">
        <v>16</v>
      </c>
      <c r="B8" s="131" t="s">
        <v>17</v>
      </c>
      <c r="C8" s="131" t="s">
        <v>13</v>
      </c>
      <c r="D8" s="206" t="s">
        <v>0</v>
      </c>
      <c r="E8" s="206">
        <v>1.1879999999999999</v>
      </c>
      <c r="F8" s="132">
        <f t="shared" si="0"/>
        <v>1.1879999999999999</v>
      </c>
      <c r="G8" s="66">
        <v>1.1779999999999999</v>
      </c>
      <c r="H8" s="66">
        <v>1230.789</v>
      </c>
      <c r="I8" s="133"/>
      <c r="J8" s="132">
        <f t="shared" si="2"/>
        <v>1230.789</v>
      </c>
      <c r="K8" s="77">
        <v>706.22400000000005</v>
      </c>
      <c r="L8" s="44">
        <v>0.27</v>
      </c>
      <c r="M8" s="44">
        <v>8946.0339999999997</v>
      </c>
      <c r="N8" s="44"/>
      <c r="O8" s="44"/>
      <c r="P8" s="44"/>
      <c r="Q8" s="134">
        <f t="shared" si="1"/>
        <v>10885.682999999999</v>
      </c>
      <c r="R8" s="37"/>
    </row>
    <row r="9" spans="1:18">
      <c r="A9" s="130" t="s">
        <v>18</v>
      </c>
      <c r="B9" s="529" t="s">
        <v>19</v>
      </c>
      <c r="C9" s="38" t="s">
        <v>11</v>
      </c>
      <c r="D9" s="25">
        <f>SUM(D5,D7)</f>
        <v>1.1599999999999999</v>
      </c>
      <c r="E9" s="25">
        <f t="shared" ref="E9:P10" si="3">SUM(E5,E7)</f>
        <v>2E-3</v>
      </c>
      <c r="F9" s="135">
        <f t="shared" si="3"/>
        <v>1.1619999999999999</v>
      </c>
      <c r="G9" s="39">
        <f t="shared" si="3"/>
        <v>448.24639999999999</v>
      </c>
      <c r="H9" s="39">
        <f t="shared" si="3"/>
        <v>649.9058</v>
      </c>
      <c r="I9" s="40">
        <f t="shared" si="3"/>
        <v>0</v>
      </c>
      <c r="J9" s="135">
        <f t="shared" si="3"/>
        <v>649.9058</v>
      </c>
      <c r="K9" s="39">
        <f t="shared" si="3"/>
        <v>171.71</v>
      </c>
      <c r="L9" s="25">
        <f t="shared" si="3"/>
        <v>25.6768</v>
      </c>
      <c r="M9" s="25">
        <f t="shared" si="3"/>
        <v>21.155000000000001</v>
      </c>
      <c r="N9" s="25">
        <f t="shared" si="3"/>
        <v>0</v>
      </c>
      <c r="O9" s="25">
        <f t="shared" si="3"/>
        <v>0</v>
      </c>
      <c r="P9" s="25">
        <f t="shared" si="3"/>
        <v>0</v>
      </c>
      <c r="Q9" s="129">
        <f t="shared" ref="Q9:Q10" si="4">SUM(F9:G9,J9:P9)</f>
        <v>1317.856</v>
      </c>
      <c r="R9" s="37"/>
    </row>
    <row r="10" spans="1:18">
      <c r="A10" s="137"/>
      <c r="B10" s="530"/>
      <c r="C10" s="131" t="s">
        <v>13</v>
      </c>
      <c r="D10" s="44">
        <f>SUM(D6,D8)</f>
        <v>580.39199609613149</v>
      </c>
      <c r="E10" s="44">
        <f t="shared" si="3"/>
        <v>1.1879999999999999</v>
      </c>
      <c r="F10" s="132">
        <f t="shared" si="3"/>
        <v>581.57999609613148</v>
      </c>
      <c r="G10" s="58">
        <f t="shared" si="3"/>
        <v>23655.96</v>
      </c>
      <c r="H10" s="58">
        <f t="shared" si="3"/>
        <v>29524.087</v>
      </c>
      <c r="I10" s="53">
        <f t="shared" si="3"/>
        <v>0</v>
      </c>
      <c r="J10" s="132">
        <f t="shared" si="3"/>
        <v>29524.087</v>
      </c>
      <c r="K10" s="58">
        <f t="shared" si="3"/>
        <v>7829.5740000000005</v>
      </c>
      <c r="L10" s="44">
        <f t="shared" si="3"/>
        <v>1024.83</v>
      </c>
      <c r="M10" s="44">
        <f t="shared" si="3"/>
        <v>8946.0339999999997</v>
      </c>
      <c r="N10" s="44">
        <f t="shared" si="3"/>
        <v>0</v>
      </c>
      <c r="O10" s="44">
        <f t="shared" si="3"/>
        <v>0</v>
      </c>
      <c r="P10" s="44">
        <f t="shared" si="3"/>
        <v>0</v>
      </c>
      <c r="Q10" s="134">
        <f t="shared" si="4"/>
        <v>71562.064996096131</v>
      </c>
      <c r="R10" s="37"/>
    </row>
    <row r="11" spans="1:18">
      <c r="A11" s="531" t="s">
        <v>20</v>
      </c>
      <c r="B11" s="532"/>
      <c r="C11" s="38" t="s">
        <v>11</v>
      </c>
      <c r="D11" s="205">
        <v>499.197</v>
      </c>
      <c r="E11" s="205">
        <v>0.15679999999999999</v>
      </c>
      <c r="F11" s="135">
        <f t="shared" ref="F11:F22" si="5">SUM(D11,E11)</f>
        <v>499.35379999999998</v>
      </c>
      <c r="G11" s="65">
        <v>2907.893</v>
      </c>
      <c r="H11" s="65">
        <v>464.22800000000001</v>
      </c>
      <c r="I11" s="128"/>
      <c r="J11" s="135">
        <f t="shared" si="2"/>
        <v>464.22800000000001</v>
      </c>
      <c r="K11" s="65">
        <v>340.5376</v>
      </c>
      <c r="L11" s="25">
        <v>3.3386999999999998</v>
      </c>
      <c r="M11" s="25"/>
      <c r="N11" s="25"/>
      <c r="O11" s="25"/>
      <c r="P11" s="25"/>
      <c r="Q11" s="129">
        <f t="shared" ref="Q11:Q22" si="6">SUM(F11,G11,J11,K11,L11,M11,N11,O11,P11)</f>
        <v>4215.3510999999999</v>
      </c>
      <c r="R11" s="37"/>
    </row>
    <row r="12" spans="1:18">
      <c r="A12" s="533"/>
      <c r="B12" s="534"/>
      <c r="C12" s="131" t="s">
        <v>13</v>
      </c>
      <c r="D12" s="206">
        <v>180388.78510665783</v>
      </c>
      <c r="E12" s="206">
        <v>93.441999999999993</v>
      </c>
      <c r="F12" s="132">
        <f t="shared" si="5"/>
        <v>180482.22710665784</v>
      </c>
      <c r="G12" s="66">
        <v>1245903.719</v>
      </c>
      <c r="H12" s="66">
        <v>162012.318</v>
      </c>
      <c r="I12" s="133"/>
      <c r="J12" s="132">
        <f t="shared" si="2"/>
        <v>162012.318</v>
      </c>
      <c r="K12" s="66">
        <v>130003.058</v>
      </c>
      <c r="L12" s="44">
        <v>468.24700000000001</v>
      </c>
      <c r="M12" s="44"/>
      <c r="N12" s="44"/>
      <c r="O12" s="44"/>
      <c r="P12" s="44"/>
      <c r="Q12" s="134">
        <f t="shared" si="6"/>
        <v>1718869.5691066578</v>
      </c>
      <c r="R12" s="37"/>
    </row>
    <row r="13" spans="1:18">
      <c r="A13" s="19"/>
      <c r="B13" s="527" t="s">
        <v>21</v>
      </c>
      <c r="C13" s="38" t="s">
        <v>11</v>
      </c>
      <c r="D13" s="205">
        <v>0.73399999999999999</v>
      </c>
      <c r="E13" s="205">
        <v>4.2417999999999996</v>
      </c>
      <c r="F13" s="135">
        <f t="shared" si="5"/>
        <v>4.9757999999999996</v>
      </c>
      <c r="G13" s="65">
        <v>0.5746</v>
      </c>
      <c r="H13" s="65">
        <v>0.106</v>
      </c>
      <c r="I13" s="128"/>
      <c r="J13" s="135">
        <f t="shared" si="2"/>
        <v>0.106</v>
      </c>
      <c r="K13" s="65">
        <v>0.3715</v>
      </c>
      <c r="L13" s="25"/>
      <c r="M13" s="25"/>
      <c r="N13" s="25"/>
      <c r="O13" s="25"/>
      <c r="P13" s="25"/>
      <c r="Q13" s="129">
        <f t="shared" si="6"/>
        <v>6.0278999999999998</v>
      </c>
      <c r="R13" s="37"/>
    </row>
    <row r="14" spans="1:18">
      <c r="A14" s="126" t="s">
        <v>0</v>
      </c>
      <c r="B14" s="528"/>
      <c r="C14" s="131" t="s">
        <v>13</v>
      </c>
      <c r="D14" s="206">
        <v>1567.1555894589012</v>
      </c>
      <c r="E14" s="206">
        <v>14349.424000000001</v>
      </c>
      <c r="F14" s="132">
        <f t="shared" si="5"/>
        <v>15916.579589458903</v>
      </c>
      <c r="G14" s="66">
        <v>995.91800000000001</v>
      </c>
      <c r="H14" s="66">
        <v>178.95599999999999</v>
      </c>
      <c r="I14" s="133"/>
      <c r="J14" s="132">
        <f t="shared" si="2"/>
        <v>178.95599999999999</v>
      </c>
      <c r="K14" s="66">
        <v>1029.6420000000001</v>
      </c>
      <c r="L14" s="44"/>
      <c r="M14" s="44"/>
      <c r="N14" s="44"/>
      <c r="O14" s="44"/>
      <c r="P14" s="44"/>
      <c r="Q14" s="134">
        <f t="shared" si="6"/>
        <v>18121.095589458902</v>
      </c>
      <c r="R14" s="37"/>
    </row>
    <row r="15" spans="1:18">
      <c r="A15" s="130" t="s">
        <v>22</v>
      </c>
      <c r="B15" s="527" t="s">
        <v>23</v>
      </c>
      <c r="C15" s="38" t="s">
        <v>11</v>
      </c>
      <c r="D15" s="205">
        <v>3.8328000000000002</v>
      </c>
      <c r="E15" s="205"/>
      <c r="F15" s="135">
        <f t="shared" si="5"/>
        <v>3.8328000000000002</v>
      </c>
      <c r="G15" s="65">
        <v>0.74960000000000004</v>
      </c>
      <c r="H15" s="65">
        <v>1.2894000000000001</v>
      </c>
      <c r="I15" s="128"/>
      <c r="J15" s="135">
        <f t="shared" si="2"/>
        <v>1.2894000000000001</v>
      </c>
      <c r="K15" s="65">
        <v>0.48899999999999999</v>
      </c>
      <c r="L15" s="25">
        <v>6.2199999999999998E-2</v>
      </c>
      <c r="M15" s="25"/>
      <c r="N15" s="25">
        <v>6.9500000000000006E-2</v>
      </c>
      <c r="O15" s="25"/>
      <c r="P15" s="25">
        <v>1.23E-2</v>
      </c>
      <c r="Q15" s="129">
        <f t="shared" si="6"/>
        <v>6.5047999999999995</v>
      </c>
      <c r="R15" s="37"/>
    </row>
    <row r="16" spans="1:18">
      <c r="A16" s="130" t="s">
        <v>0</v>
      </c>
      <c r="B16" s="528"/>
      <c r="C16" s="131" t="s">
        <v>13</v>
      </c>
      <c r="D16" s="206">
        <v>1514.6405898121309</v>
      </c>
      <c r="E16" s="206"/>
      <c r="F16" s="132">
        <f t="shared" si="5"/>
        <v>1514.6405898121309</v>
      </c>
      <c r="G16" s="66">
        <v>979.36599999999999</v>
      </c>
      <c r="H16" s="66">
        <v>1674.97</v>
      </c>
      <c r="I16" s="133"/>
      <c r="J16" s="132">
        <f t="shared" si="2"/>
        <v>1674.97</v>
      </c>
      <c r="K16" s="66">
        <v>677.34900000000005</v>
      </c>
      <c r="L16" s="44">
        <v>83.965999999999994</v>
      </c>
      <c r="M16" s="44"/>
      <c r="N16" s="44">
        <v>65.534000000000006</v>
      </c>
      <c r="O16" s="44"/>
      <c r="P16" s="44">
        <v>13.284000000000001</v>
      </c>
      <c r="Q16" s="134">
        <f t="shared" si="6"/>
        <v>5009.1095898121312</v>
      </c>
      <c r="R16" s="37"/>
    </row>
    <row r="17" spans="1:18">
      <c r="A17" s="130" t="s">
        <v>24</v>
      </c>
      <c r="B17" s="527" t="s">
        <v>25</v>
      </c>
      <c r="C17" s="38" t="s">
        <v>11</v>
      </c>
      <c r="D17" s="205">
        <v>190.79159999999999</v>
      </c>
      <c r="E17" s="205">
        <v>131.50880000000001</v>
      </c>
      <c r="F17" s="135">
        <f t="shared" si="5"/>
        <v>322.30039999999997</v>
      </c>
      <c r="G17" s="65">
        <v>26.1172</v>
      </c>
      <c r="H17" s="65">
        <v>0.28299999999999997</v>
      </c>
      <c r="I17" s="128"/>
      <c r="J17" s="135">
        <f t="shared" si="2"/>
        <v>0.28299999999999997</v>
      </c>
      <c r="K17" s="65"/>
      <c r="L17" s="25">
        <v>0.16850000000000001</v>
      </c>
      <c r="M17" s="25"/>
      <c r="N17" s="25"/>
      <c r="O17" s="25"/>
      <c r="P17" s="25"/>
      <c r="Q17" s="129">
        <f t="shared" si="6"/>
        <v>348.8691</v>
      </c>
      <c r="R17" s="37"/>
    </row>
    <row r="18" spans="1:18">
      <c r="A18" s="130"/>
      <c r="B18" s="528"/>
      <c r="C18" s="131" t="s">
        <v>13</v>
      </c>
      <c r="D18" s="206">
        <v>267093.34020346031</v>
      </c>
      <c r="E18" s="206">
        <v>184314.022</v>
      </c>
      <c r="F18" s="132">
        <f t="shared" si="5"/>
        <v>451407.3622034603</v>
      </c>
      <c r="G18" s="66">
        <v>29059.726999999999</v>
      </c>
      <c r="H18" s="66">
        <v>98.896000000000001</v>
      </c>
      <c r="I18" s="133"/>
      <c r="J18" s="132">
        <f t="shared" si="2"/>
        <v>98.896000000000001</v>
      </c>
      <c r="K18" s="66"/>
      <c r="L18" s="44">
        <v>289.73</v>
      </c>
      <c r="M18" s="44"/>
      <c r="N18" s="44"/>
      <c r="O18" s="44"/>
      <c r="P18" s="44"/>
      <c r="Q18" s="134">
        <f t="shared" si="6"/>
        <v>480855.71520346031</v>
      </c>
      <c r="R18" s="37"/>
    </row>
    <row r="19" spans="1:18">
      <c r="A19" s="130" t="s">
        <v>26</v>
      </c>
      <c r="B19" s="36" t="s">
        <v>27</v>
      </c>
      <c r="C19" s="38" t="s">
        <v>11</v>
      </c>
      <c r="D19" s="205">
        <v>50.556800000000003</v>
      </c>
      <c r="E19" s="205">
        <v>35.663200000000003</v>
      </c>
      <c r="F19" s="135">
        <f t="shared" si="5"/>
        <v>86.22</v>
      </c>
      <c r="G19" s="65">
        <v>36.208799999999997</v>
      </c>
      <c r="H19" s="65">
        <v>27.206</v>
      </c>
      <c r="I19" s="128"/>
      <c r="J19" s="135">
        <f t="shared" si="2"/>
        <v>27.206</v>
      </c>
      <c r="K19" s="65">
        <v>0.01</v>
      </c>
      <c r="L19" s="25"/>
      <c r="M19" s="25"/>
      <c r="N19" s="25"/>
      <c r="O19" s="25"/>
      <c r="P19" s="25"/>
      <c r="Q19" s="129">
        <f t="shared" si="6"/>
        <v>149.64479999999998</v>
      </c>
      <c r="R19" s="37"/>
    </row>
    <row r="20" spans="1:18">
      <c r="A20" s="130"/>
      <c r="B20" s="131" t="s">
        <v>28</v>
      </c>
      <c r="C20" s="131" t="s">
        <v>13</v>
      </c>
      <c r="D20" s="206">
        <v>45489.534894025484</v>
      </c>
      <c r="E20" s="206">
        <v>40366.059000000001</v>
      </c>
      <c r="F20" s="132">
        <f t="shared" si="5"/>
        <v>85855.593894025485</v>
      </c>
      <c r="G20" s="66">
        <v>27958.5</v>
      </c>
      <c r="H20" s="66">
        <v>15336.550999999999</v>
      </c>
      <c r="I20" s="133"/>
      <c r="J20" s="132">
        <f t="shared" si="2"/>
        <v>15336.550999999999</v>
      </c>
      <c r="K20" s="66">
        <v>3.78</v>
      </c>
      <c r="L20" s="44"/>
      <c r="M20" s="44"/>
      <c r="N20" s="44"/>
      <c r="O20" s="44"/>
      <c r="P20" s="44"/>
      <c r="Q20" s="134">
        <f t="shared" si="6"/>
        <v>129154.42489402549</v>
      </c>
      <c r="R20" s="37"/>
    </row>
    <row r="21" spans="1:18">
      <c r="A21" s="130" t="s">
        <v>18</v>
      </c>
      <c r="B21" s="527" t="s">
        <v>29</v>
      </c>
      <c r="C21" s="38" t="s">
        <v>11</v>
      </c>
      <c r="D21" s="205">
        <v>2.3391999999999999</v>
      </c>
      <c r="E21" s="205">
        <v>0.65539999999999998</v>
      </c>
      <c r="F21" s="135">
        <f t="shared" si="5"/>
        <v>2.9946000000000002</v>
      </c>
      <c r="G21" s="65">
        <v>1.0485</v>
      </c>
      <c r="H21" s="65">
        <v>0.47899999999999998</v>
      </c>
      <c r="I21" s="128"/>
      <c r="J21" s="135">
        <f t="shared" si="2"/>
        <v>0.47899999999999998</v>
      </c>
      <c r="K21" s="65">
        <v>0.46800000000000003</v>
      </c>
      <c r="L21" s="25"/>
      <c r="M21" s="25"/>
      <c r="N21" s="25"/>
      <c r="O21" s="25"/>
      <c r="P21" s="25"/>
      <c r="Q21" s="129">
        <f t="shared" si="6"/>
        <v>4.9901</v>
      </c>
      <c r="R21" s="37"/>
    </row>
    <row r="22" spans="1:18">
      <c r="A22" s="19"/>
      <c r="B22" s="528"/>
      <c r="C22" s="131" t="s">
        <v>13</v>
      </c>
      <c r="D22" s="206">
        <v>1433.458070358186</v>
      </c>
      <c r="E22" s="206">
        <v>416.221</v>
      </c>
      <c r="F22" s="132">
        <f t="shared" si="5"/>
        <v>1849.679070358186</v>
      </c>
      <c r="G22" s="66">
        <v>286.30700000000002</v>
      </c>
      <c r="H22" s="66">
        <v>144.85</v>
      </c>
      <c r="I22" s="133"/>
      <c r="J22" s="132">
        <f t="shared" si="2"/>
        <v>144.85</v>
      </c>
      <c r="K22" s="66">
        <v>141.523</v>
      </c>
      <c r="L22" s="44"/>
      <c r="M22" s="44"/>
      <c r="N22" s="44"/>
      <c r="O22" s="44"/>
      <c r="P22" s="44"/>
      <c r="Q22" s="134">
        <f t="shared" si="6"/>
        <v>2422.3590703581863</v>
      </c>
      <c r="R22" s="37"/>
    </row>
    <row r="23" spans="1:18">
      <c r="A23" s="19"/>
      <c r="B23" s="529" t="s">
        <v>19</v>
      </c>
      <c r="C23" s="38" t="s">
        <v>11</v>
      </c>
      <c r="D23" s="25">
        <f>SUM(D13,D15,D17,D19,D21)</f>
        <v>248.2544</v>
      </c>
      <c r="E23" s="25">
        <f t="shared" ref="E23:Q24" si="7">SUM(E13,E15,E17,E19,E21)</f>
        <v>172.06920000000002</v>
      </c>
      <c r="F23" s="135">
        <f t="shared" si="7"/>
        <v>420.32359999999994</v>
      </c>
      <c r="G23" s="39">
        <f t="shared" si="7"/>
        <v>64.698700000000002</v>
      </c>
      <c r="H23" s="39">
        <f t="shared" si="7"/>
        <v>29.363399999999999</v>
      </c>
      <c r="I23" s="40">
        <f t="shared" si="7"/>
        <v>0</v>
      </c>
      <c r="J23" s="135">
        <f t="shared" si="7"/>
        <v>29.363399999999999</v>
      </c>
      <c r="K23" s="39">
        <f t="shared" si="7"/>
        <v>1.3385</v>
      </c>
      <c r="L23" s="25">
        <f t="shared" si="7"/>
        <v>0.23070000000000002</v>
      </c>
      <c r="M23" s="25">
        <f t="shared" si="7"/>
        <v>0</v>
      </c>
      <c r="N23" s="25">
        <f t="shared" si="7"/>
        <v>6.9500000000000006E-2</v>
      </c>
      <c r="O23" s="25">
        <f t="shared" si="7"/>
        <v>0</v>
      </c>
      <c r="P23" s="25">
        <f t="shared" si="7"/>
        <v>1.23E-2</v>
      </c>
      <c r="Q23" s="129">
        <f>SUM(Q13,Q15,Q17,Q19,Q21)</f>
        <v>516.0367</v>
      </c>
      <c r="R23" s="37"/>
    </row>
    <row r="24" spans="1:18">
      <c r="A24" s="137"/>
      <c r="B24" s="530"/>
      <c r="C24" s="131" t="s">
        <v>13</v>
      </c>
      <c r="D24" s="44">
        <f>SUM(D14,D16,D18,D20,D22)</f>
        <v>317098.129347115</v>
      </c>
      <c r="E24" s="44">
        <f t="shared" si="7"/>
        <v>239445.726</v>
      </c>
      <c r="F24" s="132">
        <f t="shared" si="7"/>
        <v>556543.85534711496</v>
      </c>
      <c r="G24" s="58">
        <f t="shared" si="7"/>
        <v>59279.817999999999</v>
      </c>
      <c r="H24" s="58">
        <f t="shared" si="7"/>
        <v>17434.222999999998</v>
      </c>
      <c r="I24" s="53">
        <f t="shared" si="7"/>
        <v>0</v>
      </c>
      <c r="J24" s="132">
        <f t="shared" si="7"/>
        <v>17434.222999999998</v>
      </c>
      <c r="K24" s="58">
        <f t="shared" si="7"/>
        <v>1852.2939999999999</v>
      </c>
      <c r="L24" s="44">
        <f t="shared" si="7"/>
        <v>373.69600000000003</v>
      </c>
      <c r="M24" s="44">
        <f t="shared" si="7"/>
        <v>0</v>
      </c>
      <c r="N24" s="44">
        <f t="shared" si="7"/>
        <v>65.534000000000006</v>
      </c>
      <c r="O24" s="44">
        <f t="shared" si="7"/>
        <v>0</v>
      </c>
      <c r="P24" s="44">
        <f t="shared" si="7"/>
        <v>13.284000000000001</v>
      </c>
      <c r="Q24" s="134">
        <f t="shared" si="7"/>
        <v>635562.70434711513</v>
      </c>
      <c r="R24" s="37"/>
    </row>
    <row r="25" spans="1:18">
      <c r="A25" s="126" t="s">
        <v>0</v>
      </c>
      <c r="B25" s="527" t="s">
        <v>30</v>
      </c>
      <c r="C25" s="38" t="s">
        <v>11</v>
      </c>
      <c r="D25" s="205">
        <v>14.818</v>
      </c>
      <c r="E25" s="205">
        <v>10.648999999999999</v>
      </c>
      <c r="F25" s="135">
        <f t="shared" ref="F25:F28" si="8">SUM(D25,E25)</f>
        <v>25.466999999999999</v>
      </c>
      <c r="G25" s="65">
        <v>263.26429999999999</v>
      </c>
      <c r="H25" s="65">
        <v>0.2465</v>
      </c>
      <c r="I25" s="128"/>
      <c r="J25" s="135">
        <f t="shared" si="2"/>
        <v>0.2465</v>
      </c>
      <c r="K25" s="65"/>
      <c r="L25" s="25">
        <v>0.183</v>
      </c>
      <c r="M25" s="25"/>
      <c r="N25" s="25"/>
      <c r="O25" s="25"/>
      <c r="P25" s="25"/>
      <c r="Q25" s="129">
        <f t="shared" ref="Q25:Q28" si="9">SUM(F25,G25,J25,K25,L25,M25,N25,O25,P25)</f>
        <v>289.16079999999999</v>
      </c>
      <c r="R25" s="37"/>
    </row>
    <row r="26" spans="1:18">
      <c r="A26" s="130" t="s">
        <v>31</v>
      </c>
      <c r="B26" s="528"/>
      <c r="C26" s="131" t="s">
        <v>13</v>
      </c>
      <c r="D26" s="206">
        <v>10119.988731930307</v>
      </c>
      <c r="E26" s="206">
        <v>7728.4809999999998</v>
      </c>
      <c r="F26" s="132">
        <f t="shared" si="8"/>
        <v>17848.469731930309</v>
      </c>
      <c r="G26" s="66">
        <v>244763.78899999999</v>
      </c>
      <c r="H26" s="66">
        <v>276.49099999999999</v>
      </c>
      <c r="I26" s="133"/>
      <c r="J26" s="132">
        <f t="shared" si="2"/>
        <v>276.49099999999999</v>
      </c>
      <c r="K26" s="66"/>
      <c r="L26" s="44">
        <v>225.333</v>
      </c>
      <c r="M26" s="44"/>
      <c r="N26" s="44"/>
      <c r="O26" s="44"/>
      <c r="P26" s="44"/>
      <c r="Q26" s="134">
        <f t="shared" si="9"/>
        <v>263114.08273193025</v>
      </c>
      <c r="R26" s="37"/>
    </row>
    <row r="27" spans="1:18">
      <c r="A27" s="130" t="s">
        <v>32</v>
      </c>
      <c r="B27" s="36" t="s">
        <v>15</v>
      </c>
      <c r="C27" s="38" t="s">
        <v>11</v>
      </c>
      <c r="D27" s="205">
        <v>15.28</v>
      </c>
      <c r="E27" s="205">
        <v>13.249000000000001</v>
      </c>
      <c r="F27" s="135">
        <f t="shared" si="8"/>
        <v>28.529</v>
      </c>
      <c r="G27" s="65">
        <v>42.901200000000003</v>
      </c>
      <c r="H27" s="65">
        <v>0.505</v>
      </c>
      <c r="I27" s="128"/>
      <c r="J27" s="135">
        <f t="shared" si="2"/>
        <v>0.505</v>
      </c>
      <c r="K27" s="92">
        <v>0.106</v>
      </c>
      <c r="L27" s="25"/>
      <c r="M27" s="25"/>
      <c r="N27" s="25"/>
      <c r="O27" s="25"/>
      <c r="P27" s="25"/>
      <c r="Q27" s="129">
        <f t="shared" si="9"/>
        <v>72.041199999999989</v>
      </c>
      <c r="R27" s="37"/>
    </row>
    <row r="28" spans="1:18">
      <c r="A28" s="130" t="s">
        <v>33</v>
      </c>
      <c r="B28" s="131" t="s">
        <v>34</v>
      </c>
      <c r="C28" s="131" t="s">
        <v>13</v>
      </c>
      <c r="D28" s="206">
        <v>5316.7859642379062</v>
      </c>
      <c r="E28" s="206">
        <v>4626.99</v>
      </c>
      <c r="F28" s="132">
        <f t="shared" si="8"/>
        <v>9943.775964237906</v>
      </c>
      <c r="G28" s="66">
        <v>21477.563999999998</v>
      </c>
      <c r="H28" s="66">
        <v>221.09700000000001</v>
      </c>
      <c r="I28" s="133"/>
      <c r="J28" s="132">
        <f t="shared" si="2"/>
        <v>221.09700000000001</v>
      </c>
      <c r="K28" s="66">
        <v>106.80500000000001</v>
      </c>
      <c r="L28" s="44"/>
      <c r="M28" s="44"/>
      <c r="N28" s="44"/>
      <c r="O28" s="44"/>
      <c r="P28" s="44"/>
      <c r="Q28" s="134">
        <f t="shared" si="9"/>
        <v>31749.241964237906</v>
      </c>
      <c r="R28" s="37"/>
    </row>
    <row r="29" spans="1:18">
      <c r="A29" s="130" t="s">
        <v>18</v>
      </c>
      <c r="B29" s="529" t="s">
        <v>19</v>
      </c>
      <c r="C29" s="38" t="s">
        <v>11</v>
      </c>
      <c r="D29" s="25">
        <f>SUM(D25,D27)</f>
        <v>30.097999999999999</v>
      </c>
      <c r="E29" s="25">
        <f t="shared" ref="E29:Q30" si="10">SUM(E25,E27)</f>
        <v>23.898</v>
      </c>
      <c r="F29" s="135">
        <f t="shared" si="10"/>
        <v>53.995999999999995</v>
      </c>
      <c r="G29" s="39">
        <f t="shared" si="10"/>
        <v>306.16550000000001</v>
      </c>
      <c r="H29" s="39">
        <f t="shared" si="10"/>
        <v>0.75150000000000006</v>
      </c>
      <c r="I29" s="40">
        <f t="shared" si="10"/>
        <v>0</v>
      </c>
      <c r="J29" s="135">
        <f t="shared" si="10"/>
        <v>0.75150000000000006</v>
      </c>
      <c r="K29" s="39">
        <f t="shared" si="10"/>
        <v>0.106</v>
      </c>
      <c r="L29" s="25">
        <f t="shared" si="10"/>
        <v>0.183</v>
      </c>
      <c r="M29" s="4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129">
        <f t="shared" si="10"/>
        <v>361.202</v>
      </c>
      <c r="R29" s="37"/>
    </row>
    <row r="30" spans="1:18">
      <c r="A30" s="137"/>
      <c r="B30" s="530"/>
      <c r="C30" s="131" t="s">
        <v>13</v>
      </c>
      <c r="D30" s="44">
        <f>SUM(D26,D28)</f>
        <v>15436.774696168213</v>
      </c>
      <c r="E30" s="44">
        <f t="shared" si="10"/>
        <v>12355.471</v>
      </c>
      <c r="F30" s="132">
        <f t="shared" si="10"/>
        <v>27792.245696168215</v>
      </c>
      <c r="G30" s="58">
        <f t="shared" si="10"/>
        <v>266241.353</v>
      </c>
      <c r="H30" s="58">
        <f t="shared" si="10"/>
        <v>497.58799999999997</v>
      </c>
      <c r="I30" s="53">
        <f t="shared" si="10"/>
        <v>0</v>
      </c>
      <c r="J30" s="132">
        <f t="shared" si="10"/>
        <v>497.58799999999997</v>
      </c>
      <c r="K30" s="58">
        <f t="shared" si="10"/>
        <v>106.80500000000001</v>
      </c>
      <c r="L30" s="44">
        <f t="shared" si="10"/>
        <v>225.333</v>
      </c>
      <c r="M30" s="58">
        <f t="shared" si="10"/>
        <v>0</v>
      </c>
      <c r="N30" s="44">
        <f t="shared" si="10"/>
        <v>0</v>
      </c>
      <c r="O30" s="44">
        <f t="shared" si="10"/>
        <v>0</v>
      </c>
      <c r="P30" s="44">
        <f t="shared" si="10"/>
        <v>0</v>
      </c>
      <c r="Q30" s="134">
        <f t="shared" si="10"/>
        <v>294863.32469616813</v>
      </c>
      <c r="R30" s="37"/>
    </row>
    <row r="31" spans="1:18">
      <c r="A31" s="126" t="s">
        <v>0</v>
      </c>
      <c r="B31" s="527" t="s">
        <v>35</v>
      </c>
      <c r="C31" s="38" t="s">
        <v>11</v>
      </c>
      <c r="D31" s="205">
        <v>0.13850000000000001</v>
      </c>
      <c r="E31" s="205">
        <v>8.5900000000000004E-2</v>
      </c>
      <c r="F31" s="135">
        <f t="shared" ref="F31:F36" si="11">SUM(D31,E31)</f>
        <v>0.22440000000000002</v>
      </c>
      <c r="G31" s="65">
        <v>0.22359999999999999</v>
      </c>
      <c r="H31" s="65">
        <v>66.267600000000002</v>
      </c>
      <c r="I31" s="128"/>
      <c r="J31" s="135">
        <f t="shared" si="2"/>
        <v>66.267600000000002</v>
      </c>
      <c r="K31" s="65">
        <v>7.5529999999999999</v>
      </c>
      <c r="L31" s="25">
        <v>0.89559999999999995</v>
      </c>
      <c r="M31" s="25"/>
      <c r="N31" s="25"/>
      <c r="O31" s="25"/>
      <c r="P31" s="25"/>
      <c r="Q31" s="129">
        <f t="shared" ref="Q31:Q36" si="12">SUM(F31,G31,J31,K31,L31,M31,N31,O31,P31)</f>
        <v>75.164199999999994</v>
      </c>
      <c r="R31" s="37"/>
    </row>
    <row r="32" spans="1:18">
      <c r="A32" s="130" t="s">
        <v>36</v>
      </c>
      <c r="B32" s="528"/>
      <c r="C32" s="131" t="s">
        <v>13</v>
      </c>
      <c r="D32" s="206">
        <v>29.84039979928566</v>
      </c>
      <c r="E32" s="206">
        <v>33.128</v>
      </c>
      <c r="F32" s="132">
        <f t="shared" si="11"/>
        <v>62.968399799285663</v>
      </c>
      <c r="G32" s="66">
        <v>60.11</v>
      </c>
      <c r="H32" s="66">
        <v>26317.008000000002</v>
      </c>
      <c r="I32" s="133"/>
      <c r="J32" s="132">
        <f t="shared" si="2"/>
        <v>26317.008000000002</v>
      </c>
      <c r="K32" s="66">
        <v>460.85</v>
      </c>
      <c r="L32" s="44">
        <v>182.584</v>
      </c>
      <c r="M32" s="44"/>
      <c r="N32" s="44"/>
      <c r="O32" s="44"/>
      <c r="P32" s="44"/>
      <c r="Q32" s="134">
        <f t="shared" si="12"/>
        <v>27083.520399799283</v>
      </c>
      <c r="R32" s="37"/>
    </row>
    <row r="33" spans="1:18">
      <c r="A33" s="130" t="s">
        <v>0</v>
      </c>
      <c r="B33" s="527" t="s">
        <v>37</v>
      </c>
      <c r="C33" s="38" t="s">
        <v>11</v>
      </c>
      <c r="D33" s="205">
        <v>1.9699999999999999E-2</v>
      </c>
      <c r="E33" s="205"/>
      <c r="F33" s="135">
        <f t="shared" si="11"/>
        <v>1.9699999999999999E-2</v>
      </c>
      <c r="G33" s="65" t="s">
        <v>141</v>
      </c>
      <c r="H33" s="65">
        <v>2.4148000000000001</v>
      </c>
      <c r="I33" s="128"/>
      <c r="J33" s="135">
        <f t="shared" si="2"/>
        <v>2.4148000000000001</v>
      </c>
      <c r="K33" s="65">
        <v>0.63429999999999997</v>
      </c>
      <c r="L33" s="25">
        <v>1.2E-2</v>
      </c>
      <c r="M33" s="25"/>
      <c r="N33" s="25"/>
      <c r="O33" s="25"/>
      <c r="P33" s="25"/>
      <c r="Q33" s="129">
        <f t="shared" si="12"/>
        <v>3.0808</v>
      </c>
      <c r="R33" s="37"/>
    </row>
    <row r="34" spans="1:18">
      <c r="A34" s="130" t="s">
        <v>38</v>
      </c>
      <c r="B34" s="528"/>
      <c r="C34" s="131" t="s">
        <v>13</v>
      </c>
      <c r="D34" s="206">
        <v>3.785399974538409</v>
      </c>
      <c r="E34" s="206"/>
      <c r="F34" s="132">
        <f t="shared" si="11"/>
        <v>3.785399974538409</v>
      </c>
      <c r="G34" s="66"/>
      <c r="H34" s="66">
        <v>404.51900000000001</v>
      </c>
      <c r="I34" s="133"/>
      <c r="J34" s="132">
        <f t="shared" si="2"/>
        <v>404.51900000000001</v>
      </c>
      <c r="K34" s="66">
        <v>39.18</v>
      </c>
      <c r="L34" s="44">
        <v>3.024</v>
      </c>
      <c r="M34" s="44"/>
      <c r="N34" s="44"/>
      <c r="O34" s="44"/>
      <c r="P34" s="44"/>
      <c r="Q34" s="134">
        <f t="shared" si="12"/>
        <v>450.50839997453841</v>
      </c>
      <c r="R34" s="37"/>
    </row>
    <row r="35" spans="1:18">
      <c r="A35" s="130"/>
      <c r="B35" s="36" t="s">
        <v>15</v>
      </c>
      <c r="C35" s="38" t="s">
        <v>11</v>
      </c>
      <c r="D35" s="205" t="s">
        <v>0</v>
      </c>
      <c r="E35" s="205"/>
      <c r="F35" s="135">
        <f t="shared" si="11"/>
        <v>0</v>
      </c>
      <c r="G35" s="65"/>
      <c r="H35" s="65">
        <v>130.76769999999999</v>
      </c>
      <c r="I35" s="128"/>
      <c r="J35" s="135">
        <f t="shared" si="2"/>
        <v>130.76769999999999</v>
      </c>
      <c r="K35" s="65">
        <v>6.3319999999999999</v>
      </c>
      <c r="L35" s="25"/>
      <c r="M35" s="25"/>
      <c r="N35" s="25"/>
      <c r="O35" s="25"/>
      <c r="P35" s="25"/>
      <c r="Q35" s="129">
        <f t="shared" si="12"/>
        <v>137.09969999999998</v>
      </c>
      <c r="R35" s="37"/>
    </row>
    <row r="36" spans="1:18">
      <c r="A36" s="130" t="s">
        <v>18</v>
      </c>
      <c r="B36" s="131" t="s">
        <v>39</v>
      </c>
      <c r="C36" s="131" t="s">
        <v>13</v>
      </c>
      <c r="D36" s="206" t="s">
        <v>0</v>
      </c>
      <c r="E36" s="206"/>
      <c r="F36" s="132">
        <f t="shared" si="11"/>
        <v>0</v>
      </c>
      <c r="G36" s="66"/>
      <c r="H36" s="66">
        <v>14822.373</v>
      </c>
      <c r="I36" s="133"/>
      <c r="J36" s="132">
        <f t="shared" si="2"/>
        <v>14822.373</v>
      </c>
      <c r="K36" s="66">
        <v>304.92200000000003</v>
      </c>
      <c r="L36" s="44"/>
      <c r="M36" s="44"/>
      <c r="N36" s="44"/>
      <c r="O36" s="44"/>
      <c r="P36" s="44"/>
      <c r="Q36" s="134">
        <f t="shared" si="12"/>
        <v>15127.295</v>
      </c>
      <c r="R36" s="37"/>
    </row>
    <row r="37" spans="1:18">
      <c r="A37" s="19"/>
      <c r="B37" s="529" t="s">
        <v>19</v>
      </c>
      <c r="C37" s="38" t="s">
        <v>11</v>
      </c>
      <c r="D37" s="25">
        <f>SUM(D31,D33,D35)</f>
        <v>0.15820000000000001</v>
      </c>
      <c r="E37" s="25">
        <f t="shared" ref="E37:Q38" si="13">SUM(E31,E33,E35)</f>
        <v>8.5900000000000004E-2</v>
      </c>
      <c r="F37" s="135">
        <f t="shared" si="13"/>
        <v>0.24410000000000001</v>
      </c>
      <c r="G37" s="39">
        <f t="shared" si="13"/>
        <v>0.22359999999999999</v>
      </c>
      <c r="H37" s="39">
        <f t="shared" si="13"/>
        <v>199.45009999999999</v>
      </c>
      <c r="I37" s="40">
        <f t="shared" si="13"/>
        <v>0</v>
      </c>
      <c r="J37" s="135">
        <f t="shared" si="13"/>
        <v>199.45009999999999</v>
      </c>
      <c r="K37" s="39">
        <f t="shared" si="13"/>
        <v>14.519300000000001</v>
      </c>
      <c r="L37" s="25">
        <f t="shared" si="13"/>
        <v>0.90759999999999996</v>
      </c>
      <c r="M37" s="25">
        <f t="shared" si="13"/>
        <v>0</v>
      </c>
      <c r="N37" s="25">
        <f t="shared" si="13"/>
        <v>0</v>
      </c>
      <c r="O37" s="25">
        <f t="shared" si="13"/>
        <v>0</v>
      </c>
      <c r="P37" s="25">
        <f t="shared" si="13"/>
        <v>0</v>
      </c>
      <c r="Q37" s="129">
        <f t="shared" si="13"/>
        <v>215.34469999999999</v>
      </c>
      <c r="R37" s="37"/>
    </row>
    <row r="38" spans="1:18">
      <c r="A38" s="137"/>
      <c r="B38" s="530"/>
      <c r="C38" s="131" t="s">
        <v>13</v>
      </c>
      <c r="D38" s="44">
        <f>SUM(D32,D34,D36)</f>
        <v>33.62579977382407</v>
      </c>
      <c r="E38" s="44">
        <f t="shared" si="13"/>
        <v>33.128</v>
      </c>
      <c r="F38" s="132">
        <f t="shared" si="13"/>
        <v>66.75379977382407</v>
      </c>
      <c r="G38" s="58">
        <f t="shared" si="13"/>
        <v>60.11</v>
      </c>
      <c r="H38" s="58">
        <f t="shared" si="13"/>
        <v>41543.9</v>
      </c>
      <c r="I38" s="53">
        <f t="shared" si="13"/>
        <v>0</v>
      </c>
      <c r="J38" s="132">
        <f t="shared" si="13"/>
        <v>41543.9</v>
      </c>
      <c r="K38" s="58">
        <f t="shared" si="13"/>
        <v>804.952</v>
      </c>
      <c r="L38" s="44">
        <f t="shared" si="13"/>
        <v>185.608</v>
      </c>
      <c r="M38" s="44">
        <f t="shared" si="13"/>
        <v>0</v>
      </c>
      <c r="N38" s="44">
        <f t="shared" si="13"/>
        <v>0</v>
      </c>
      <c r="O38" s="44">
        <f t="shared" si="13"/>
        <v>0</v>
      </c>
      <c r="P38" s="44">
        <f t="shared" si="13"/>
        <v>0</v>
      </c>
      <c r="Q38" s="134">
        <f t="shared" si="13"/>
        <v>42661.323799773818</v>
      </c>
      <c r="R38" s="37"/>
    </row>
    <row r="39" spans="1:18">
      <c r="A39" s="531" t="s">
        <v>40</v>
      </c>
      <c r="B39" s="532"/>
      <c r="C39" s="38" t="s">
        <v>11</v>
      </c>
      <c r="D39" s="205">
        <v>0.3004</v>
      </c>
      <c r="E39" s="205">
        <v>0.2424</v>
      </c>
      <c r="F39" s="135">
        <f t="shared" ref="F39:F58" si="14">SUM(D39,E39)</f>
        <v>0.54279999999999995</v>
      </c>
      <c r="G39" s="65">
        <v>0.30640000000000001</v>
      </c>
      <c r="H39" s="65">
        <v>67.109899999999996</v>
      </c>
      <c r="I39" s="128"/>
      <c r="J39" s="135">
        <f t="shared" si="2"/>
        <v>67.109899999999996</v>
      </c>
      <c r="K39" s="65">
        <v>17.696000000000002</v>
      </c>
      <c r="L39" s="25">
        <v>0.92210000000000003</v>
      </c>
      <c r="M39" s="25"/>
      <c r="N39" s="25">
        <v>0.15840000000000001</v>
      </c>
      <c r="O39" s="25"/>
      <c r="P39" s="25">
        <v>0.3422</v>
      </c>
      <c r="Q39" s="129">
        <f t="shared" ref="Q39:Q58" si="15">SUM(F39,G39,J39,K39,L39,M39,N39,O39,P39)</f>
        <v>87.077799999999996</v>
      </c>
      <c r="R39" s="37"/>
    </row>
    <row r="40" spans="1:18">
      <c r="A40" s="533"/>
      <c r="B40" s="534"/>
      <c r="C40" s="131" t="s">
        <v>13</v>
      </c>
      <c r="D40" s="206">
        <v>65.188799561523069</v>
      </c>
      <c r="E40" s="206">
        <v>78.450999999999993</v>
      </c>
      <c r="F40" s="132">
        <f t="shared" si="14"/>
        <v>143.63979956152306</v>
      </c>
      <c r="G40" s="66">
        <v>147.04400000000001</v>
      </c>
      <c r="H40" s="66">
        <v>20814.111000000001</v>
      </c>
      <c r="I40" s="133"/>
      <c r="J40" s="132">
        <f t="shared" si="2"/>
        <v>20814.111000000001</v>
      </c>
      <c r="K40" s="66">
        <v>5912.4709999999995</v>
      </c>
      <c r="L40" s="44">
        <v>147.15799999999999</v>
      </c>
      <c r="M40" s="44"/>
      <c r="N40" s="44">
        <v>49.28</v>
      </c>
      <c r="O40" s="44"/>
      <c r="P40" s="44">
        <v>181.11099999999999</v>
      </c>
      <c r="Q40" s="134">
        <f t="shared" si="15"/>
        <v>27394.814799561522</v>
      </c>
      <c r="R40" s="37"/>
    </row>
    <row r="41" spans="1:18">
      <c r="A41" s="531" t="s">
        <v>41</v>
      </c>
      <c r="B41" s="532"/>
      <c r="C41" s="38" t="s">
        <v>11</v>
      </c>
      <c r="D41" s="205">
        <v>0.7006</v>
      </c>
      <c r="E41" s="205"/>
      <c r="F41" s="135">
        <f t="shared" si="14"/>
        <v>0.7006</v>
      </c>
      <c r="G41" s="65">
        <v>735.33190000000002</v>
      </c>
      <c r="H41" s="65">
        <v>311.113</v>
      </c>
      <c r="I41" s="128"/>
      <c r="J41" s="135">
        <f t="shared" si="2"/>
        <v>311.113</v>
      </c>
      <c r="K41" s="65">
        <v>350.74560000000002</v>
      </c>
      <c r="L41" s="25">
        <v>73.647099999999995</v>
      </c>
      <c r="M41" s="25"/>
      <c r="N41" s="25">
        <v>0.2177</v>
      </c>
      <c r="O41" s="25">
        <v>2.3800000000000002E-2</v>
      </c>
      <c r="P41" s="25">
        <v>0.99709999999999999</v>
      </c>
      <c r="Q41" s="129">
        <f t="shared" si="15"/>
        <v>1472.7767999999999</v>
      </c>
      <c r="R41" s="37"/>
    </row>
    <row r="42" spans="1:18">
      <c r="A42" s="533"/>
      <c r="B42" s="534"/>
      <c r="C42" s="131" t="s">
        <v>13</v>
      </c>
      <c r="D42" s="206">
        <v>727.23419510843246</v>
      </c>
      <c r="E42" s="206"/>
      <c r="F42" s="132">
        <f t="shared" si="14"/>
        <v>727.23419510843246</v>
      </c>
      <c r="G42" s="66">
        <v>143072.285</v>
      </c>
      <c r="H42" s="66">
        <v>65026.21</v>
      </c>
      <c r="I42" s="133"/>
      <c r="J42" s="132">
        <f t="shared" si="2"/>
        <v>65026.21</v>
      </c>
      <c r="K42" s="66">
        <v>53931.127</v>
      </c>
      <c r="L42" s="44">
        <v>10415.046</v>
      </c>
      <c r="M42" s="44"/>
      <c r="N42" s="44">
        <v>30.242000000000001</v>
      </c>
      <c r="O42" s="44">
        <v>1.681</v>
      </c>
      <c r="P42" s="44">
        <v>94.531999999999996</v>
      </c>
      <c r="Q42" s="134">
        <f t="shared" si="15"/>
        <v>273298.35719510843</v>
      </c>
      <c r="R42" s="37"/>
    </row>
    <row r="43" spans="1:18">
      <c r="A43" s="531" t="s">
        <v>42</v>
      </c>
      <c r="B43" s="532"/>
      <c r="C43" s="38" t="s">
        <v>11</v>
      </c>
      <c r="D43" s="205" t="s">
        <v>0</v>
      </c>
      <c r="E43" s="205"/>
      <c r="F43" s="135">
        <f t="shared" si="14"/>
        <v>0</v>
      </c>
      <c r="G43" s="65"/>
      <c r="H43" s="65"/>
      <c r="I43" s="128"/>
      <c r="J43" s="135">
        <f t="shared" si="2"/>
        <v>0</v>
      </c>
      <c r="K43" s="65"/>
      <c r="L43" s="25"/>
      <c r="M43" s="25"/>
      <c r="N43" s="25"/>
      <c r="O43" s="25"/>
      <c r="P43" s="25"/>
      <c r="Q43" s="129">
        <f t="shared" si="15"/>
        <v>0</v>
      </c>
      <c r="R43" s="37"/>
    </row>
    <row r="44" spans="1:18">
      <c r="A44" s="533"/>
      <c r="B44" s="534"/>
      <c r="C44" s="131" t="s">
        <v>13</v>
      </c>
      <c r="D44" s="206" t="s">
        <v>0</v>
      </c>
      <c r="E44" s="206"/>
      <c r="F44" s="132">
        <f t="shared" si="14"/>
        <v>0</v>
      </c>
      <c r="G44" s="66"/>
      <c r="H44" s="66"/>
      <c r="I44" s="133"/>
      <c r="J44" s="132">
        <f t="shared" si="2"/>
        <v>0</v>
      </c>
      <c r="K44" s="66"/>
      <c r="L44" s="44"/>
      <c r="M44" s="44"/>
      <c r="N44" s="44"/>
      <c r="O44" s="44"/>
      <c r="P44" s="44"/>
      <c r="Q44" s="134">
        <f t="shared" si="15"/>
        <v>0</v>
      </c>
      <c r="R44" s="37"/>
    </row>
    <row r="45" spans="1:18">
      <c r="A45" s="531" t="s">
        <v>43</v>
      </c>
      <c r="B45" s="532"/>
      <c r="C45" s="38" t="s">
        <v>11</v>
      </c>
      <c r="D45" s="205" t="s">
        <v>0</v>
      </c>
      <c r="E45" s="205"/>
      <c r="F45" s="135">
        <f t="shared" si="14"/>
        <v>0</v>
      </c>
      <c r="G45" s="65"/>
      <c r="H45" s="65"/>
      <c r="I45" s="128"/>
      <c r="J45" s="135">
        <f t="shared" si="2"/>
        <v>0</v>
      </c>
      <c r="K45" s="65"/>
      <c r="L45" s="25"/>
      <c r="M45" s="25"/>
      <c r="N45" s="25"/>
      <c r="O45" s="25"/>
      <c r="P45" s="25"/>
      <c r="Q45" s="129">
        <f t="shared" si="15"/>
        <v>0</v>
      </c>
      <c r="R45" s="37"/>
    </row>
    <row r="46" spans="1:18">
      <c r="A46" s="533"/>
      <c r="B46" s="534"/>
      <c r="C46" s="131" t="s">
        <v>13</v>
      </c>
      <c r="D46" s="206" t="s">
        <v>0</v>
      </c>
      <c r="E46" s="206"/>
      <c r="F46" s="132">
        <f t="shared" si="14"/>
        <v>0</v>
      </c>
      <c r="G46" s="66"/>
      <c r="H46" s="66"/>
      <c r="I46" s="133"/>
      <c r="J46" s="132">
        <f t="shared" si="2"/>
        <v>0</v>
      </c>
      <c r="K46" s="66"/>
      <c r="L46" s="44"/>
      <c r="M46" s="44"/>
      <c r="N46" s="44"/>
      <c r="O46" s="44"/>
      <c r="P46" s="44"/>
      <c r="Q46" s="134">
        <f t="shared" si="15"/>
        <v>0</v>
      </c>
      <c r="R46" s="37"/>
    </row>
    <row r="47" spans="1:18">
      <c r="A47" s="531" t="s">
        <v>44</v>
      </c>
      <c r="B47" s="532"/>
      <c r="C47" s="38" t="s">
        <v>11</v>
      </c>
      <c r="D47" s="205">
        <v>1.6000000000000001E-3</v>
      </c>
      <c r="E47" s="205"/>
      <c r="F47" s="135">
        <f t="shared" si="14"/>
        <v>1.6000000000000001E-3</v>
      </c>
      <c r="G47" s="65"/>
      <c r="H47" s="65">
        <v>2.4714</v>
      </c>
      <c r="I47" s="128"/>
      <c r="J47" s="135">
        <f t="shared" si="2"/>
        <v>2.4714</v>
      </c>
      <c r="K47" s="65">
        <v>0.13769999999999999</v>
      </c>
      <c r="L47" s="25"/>
      <c r="M47" s="25"/>
      <c r="N47" s="25"/>
      <c r="O47" s="25"/>
      <c r="P47" s="25"/>
      <c r="Q47" s="129">
        <f t="shared" si="15"/>
        <v>2.6107</v>
      </c>
      <c r="R47" s="37"/>
    </row>
    <row r="48" spans="1:18">
      <c r="A48" s="533"/>
      <c r="B48" s="534"/>
      <c r="C48" s="131" t="s">
        <v>13</v>
      </c>
      <c r="D48" s="206">
        <v>2.0735999860524239</v>
      </c>
      <c r="E48" s="206"/>
      <c r="F48" s="132">
        <f t="shared" si="14"/>
        <v>2.0735999860524239</v>
      </c>
      <c r="G48" s="66"/>
      <c r="H48" s="66">
        <v>155.30699999999999</v>
      </c>
      <c r="I48" s="133"/>
      <c r="J48" s="132">
        <f t="shared" si="2"/>
        <v>155.30699999999999</v>
      </c>
      <c r="K48" s="66">
        <v>22.966999999999999</v>
      </c>
      <c r="L48" s="44"/>
      <c r="M48" s="44"/>
      <c r="N48" s="44"/>
      <c r="O48" s="44"/>
      <c r="P48" s="44"/>
      <c r="Q48" s="134">
        <f t="shared" si="15"/>
        <v>180.34759998605239</v>
      </c>
      <c r="R48" s="37"/>
    </row>
    <row r="49" spans="1:18">
      <c r="A49" s="531" t="s">
        <v>45</v>
      </c>
      <c r="B49" s="532"/>
      <c r="C49" s="38" t="s">
        <v>11</v>
      </c>
      <c r="D49" s="205">
        <v>6.0400000000000002E-2</v>
      </c>
      <c r="E49" s="205">
        <v>48.240200000000002</v>
      </c>
      <c r="F49" s="135">
        <f t="shared" si="14"/>
        <v>48.300600000000003</v>
      </c>
      <c r="G49" s="65">
        <v>22.999300000000002</v>
      </c>
      <c r="H49" s="65">
        <v>433.93680000000001</v>
      </c>
      <c r="I49" s="128"/>
      <c r="J49" s="135">
        <f t="shared" si="2"/>
        <v>433.93680000000001</v>
      </c>
      <c r="K49" s="65">
        <v>112.9559</v>
      </c>
      <c r="L49" s="25">
        <v>10.037000000000001</v>
      </c>
      <c r="M49" s="25"/>
      <c r="N49" s="25">
        <v>6.1999999999999998E-3</v>
      </c>
      <c r="O49" s="25"/>
      <c r="P49" s="25">
        <v>1.1014999999999999</v>
      </c>
      <c r="Q49" s="129">
        <f t="shared" si="15"/>
        <v>629.33730000000014</v>
      </c>
      <c r="R49" s="37"/>
    </row>
    <row r="50" spans="1:18">
      <c r="A50" s="533"/>
      <c r="B50" s="534"/>
      <c r="C50" s="131" t="s">
        <v>13</v>
      </c>
      <c r="D50" s="206">
        <v>20.626919861257939</v>
      </c>
      <c r="E50" s="206">
        <v>3015.4430000000002</v>
      </c>
      <c r="F50" s="132">
        <f t="shared" si="14"/>
        <v>3036.0699198612583</v>
      </c>
      <c r="G50" s="66">
        <v>1977.829</v>
      </c>
      <c r="H50" s="66">
        <v>71718.434999999998</v>
      </c>
      <c r="I50" s="133"/>
      <c r="J50" s="132">
        <f t="shared" si="2"/>
        <v>71718.434999999998</v>
      </c>
      <c r="K50" s="66">
        <v>15854.567999999999</v>
      </c>
      <c r="L50" s="44">
        <v>653.72699999999998</v>
      </c>
      <c r="M50" s="44"/>
      <c r="N50" s="44">
        <v>0.71299999999999997</v>
      </c>
      <c r="O50" s="44"/>
      <c r="P50" s="44">
        <v>753.17499999999995</v>
      </c>
      <c r="Q50" s="134">
        <f t="shared" si="15"/>
        <v>93994.516919861257</v>
      </c>
      <c r="R50" s="37"/>
    </row>
    <row r="51" spans="1:18">
      <c r="A51" s="531" t="s">
        <v>46</v>
      </c>
      <c r="B51" s="532"/>
      <c r="C51" s="38" t="s">
        <v>11</v>
      </c>
      <c r="D51" s="205">
        <v>3.9906000000000001</v>
      </c>
      <c r="E51" s="205">
        <v>0.97899999999999998</v>
      </c>
      <c r="F51" s="135">
        <f t="shared" si="14"/>
        <v>4.9695999999999998</v>
      </c>
      <c r="G51" s="65">
        <v>509.822</v>
      </c>
      <c r="H51" s="65">
        <v>0.84399999999999997</v>
      </c>
      <c r="I51" s="128"/>
      <c r="J51" s="135">
        <f t="shared" si="2"/>
        <v>0.84399999999999997</v>
      </c>
      <c r="K51" s="65">
        <v>284.56</v>
      </c>
      <c r="L51" s="25">
        <v>3.5000000000000003E-2</v>
      </c>
      <c r="M51" s="25"/>
      <c r="N51" s="25"/>
      <c r="O51" s="25"/>
      <c r="P51" s="25"/>
      <c r="Q51" s="129">
        <f t="shared" si="15"/>
        <v>800.23059999999998</v>
      </c>
      <c r="R51" s="37"/>
    </row>
    <row r="52" spans="1:18">
      <c r="A52" s="533"/>
      <c r="B52" s="534"/>
      <c r="C52" s="131" t="s">
        <v>13</v>
      </c>
      <c r="D52" s="206">
        <v>5084.4671658005436</v>
      </c>
      <c r="E52" s="206">
        <v>720.36</v>
      </c>
      <c r="F52" s="132">
        <f t="shared" si="14"/>
        <v>5804.8271658005433</v>
      </c>
      <c r="G52" s="66">
        <v>207338.171</v>
      </c>
      <c r="H52" s="66">
        <v>500.38600000000002</v>
      </c>
      <c r="I52" s="133"/>
      <c r="J52" s="132">
        <f t="shared" si="2"/>
        <v>500.38600000000002</v>
      </c>
      <c r="K52" s="66">
        <v>128169.72199999999</v>
      </c>
      <c r="L52" s="44">
        <v>30.64</v>
      </c>
      <c r="M52" s="44"/>
      <c r="N52" s="44"/>
      <c r="O52" s="44"/>
      <c r="P52" s="44"/>
      <c r="Q52" s="134">
        <f t="shared" si="15"/>
        <v>341843.74616580055</v>
      </c>
      <c r="R52" s="37"/>
    </row>
    <row r="53" spans="1:18">
      <c r="A53" s="531" t="s">
        <v>47</v>
      </c>
      <c r="B53" s="532"/>
      <c r="C53" s="38" t="s">
        <v>11</v>
      </c>
      <c r="D53" s="205" t="s">
        <v>0</v>
      </c>
      <c r="E53" s="205">
        <v>7.4999999999999997E-2</v>
      </c>
      <c r="F53" s="135">
        <f t="shared" si="14"/>
        <v>7.4999999999999997E-2</v>
      </c>
      <c r="G53" s="65">
        <v>16.6403</v>
      </c>
      <c r="H53" s="65">
        <v>48.260800000000003</v>
      </c>
      <c r="I53" s="128"/>
      <c r="J53" s="135">
        <f t="shared" si="2"/>
        <v>48.260800000000003</v>
      </c>
      <c r="K53" s="65">
        <v>4.9897999999999998</v>
      </c>
      <c r="L53" s="25">
        <v>54.346800000000002</v>
      </c>
      <c r="M53" s="25"/>
      <c r="N53" s="25">
        <v>0.1953</v>
      </c>
      <c r="O53" s="25">
        <v>8.2199999999999995E-2</v>
      </c>
      <c r="P53" s="25">
        <v>3.2000000000000002E-3</v>
      </c>
      <c r="Q53" s="129">
        <f t="shared" si="15"/>
        <v>124.59340000000002</v>
      </c>
      <c r="R53" s="37"/>
    </row>
    <row r="54" spans="1:18">
      <c r="A54" s="533"/>
      <c r="B54" s="534"/>
      <c r="C54" s="131" t="s">
        <v>13</v>
      </c>
      <c r="D54" s="206" t="s">
        <v>0</v>
      </c>
      <c r="E54" s="206">
        <v>57.478000000000002</v>
      </c>
      <c r="F54" s="132">
        <f t="shared" si="14"/>
        <v>57.478000000000002</v>
      </c>
      <c r="G54" s="66">
        <v>10171.328</v>
      </c>
      <c r="H54" s="66">
        <v>41929.03</v>
      </c>
      <c r="I54" s="133"/>
      <c r="J54" s="132">
        <f t="shared" si="2"/>
        <v>41929.03</v>
      </c>
      <c r="K54" s="66">
        <v>4152.6170000000002</v>
      </c>
      <c r="L54" s="44">
        <v>42878.430999999997</v>
      </c>
      <c r="M54" s="44"/>
      <c r="N54" s="44">
        <v>159.624</v>
      </c>
      <c r="O54" s="44">
        <v>29.736999999999998</v>
      </c>
      <c r="P54" s="44">
        <v>1.0369999999999999</v>
      </c>
      <c r="Q54" s="134">
        <f t="shared" si="15"/>
        <v>99379.281999999977</v>
      </c>
      <c r="R54" s="37"/>
    </row>
    <row r="55" spans="1:18">
      <c r="A55" s="126" t="s">
        <v>0</v>
      </c>
      <c r="B55" s="527" t="s">
        <v>48</v>
      </c>
      <c r="C55" s="38" t="s">
        <v>11</v>
      </c>
      <c r="D55" s="205">
        <v>0.52890000000000004</v>
      </c>
      <c r="E55" s="205"/>
      <c r="F55" s="135">
        <f t="shared" si="14"/>
        <v>0.52890000000000004</v>
      </c>
      <c r="G55" s="65">
        <v>0.16189999999999999</v>
      </c>
      <c r="H55" s="65">
        <v>4.8875999999999999</v>
      </c>
      <c r="I55" s="128"/>
      <c r="J55" s="135">
        <f t="shared" si="2"/>
        <v>4.8875999999999999</v>
      </c>
      <c r="K55" s="65">
        <v>0.92889999999999995</v>
      </c>
      <c r="L55" s="25">
        <v>3.7900000000000003E-2</v>
      </c>
      <c r="M55" s="25"/>
      <c r="N55" s="25">
        <v>0.83750000000000002</v>
      </c>
      <c r="O55" s="25">
        <v>2.4500000000000001E-2</v>
      </c>
      <c r="P55" s="25">
        <v>0.15379999999999999</v>
      </c>
      <c r="Q55" s="129">
        <f t="shared" si="15"/>
        <v>7.5609999999999999</v>
      </c>
      <c r="R55" s="37"/>
    </row>
    <row r="56" spans="1:18">
      <c r="A56" s="130" t="s">
        <v>36</v>
      </c>
      <c r="B56" s="528"/>
      <c r="C56" s="131" t="s">
        <v>13</v>
      </c>
      <c r="D56" s="206">
        <v>555.80255626152643</v>
      </c>
      <c r="E56" s="206"/>
      <c r="F56" s="132">
        <f t="shared" si="14"/>
        <v>555.80255626152643</v>
      </c>
      <c r="G56" s="66">
        <v>180.83799999999999</v>
      </c>
      <c r="H56" s="66">
        <v>4743.2569999999996</v>
      </c>
      <c r="I56" s="133"/>
      <c r="J56" s="132">
        <f t="shared" si="2"/>
        <v>4743.2569999999996</v>
      </c>
      <c r="K56" s="66">
        <v>618.32899999999995</v>
      </c>
      <c r="L56" s="44">
        <v>39.377000000000002</v>
      </c>
      <c r="M56" s="44"/>
      <c r="N56" s="44">
        <v>444.12</v>
      </c>
      <c r="O56" s="44">
        <v>22.343</v>
      </c>
      <c r="P56" s="44">
        <v>121.16500000000001</v>
      </c>
      <c r="Q56" s="134">
        <f t="shared" si="15"/>
        <v>6725.2315562615258</v>
      </c>
      <c r="R56" s="37"/>
    </row>
    <row r="57" spans="1:18">
      <c r="A57" s="130" t="s">
        <v>12</v>
      </c>
      <c r="B57" s="36" t="s">
        <v>15</v>
      </c>
      <c r="C57" s="38" t="s">
        <v>11</v>
      </c>
      <c r="D57" s="205">
        <v>5.43</v>
      </c>
      <c r="E57" s="205">
        <v>0.6976</v>
      </c>
      <c r="F57" s="135">
        <f t="shared" si="14"/>
        <v>6.1275999999999993</v>
      </c>
      <c r="G57" s="65">
        <v>0.49080000000000001</v>
      </c>
      <c r="H57" s="65">
        <v>17.597000000000001</v>
      </c>
      <c r="I57" s="128"/>
      <c r="J57" s="135">
        <f t="shared" si="2"/>
        <v>17.597000000000001</v>
      </c>
      <c r="K57" s="65">
        <v>0.77290000000000003</v>
      </c>
      <c r="L57" s="25">
        <v>0.42449999999999999</v>
      </c>
      <c r="M57" s="25"/>
      <c r="N57" s="25">
        <v>0.47749999999999998</v>
      </c>
      <c r="O57" s="25"/>
      <c r="P57" s="25">
        <v>4.2900000000000001E-2</v>
      </c>
      <c r="Q57" s="129">
        <f t="shared" si="15"/>
        <v>25.933199999999999</v>
      </c>
      <c r="R57" s="37"/>
    </row>
    <row r="58" spans="1:18">
      <c r="A58" s="130" t="s">
        <v>18</v>
      </c>
      <c r="B58" s="131" t="s">
        <v>49</v>
      </c>
      <c r="C58" s="131" t="s">
        <v>13</v>
      </c>
      <c r="D58" s="206">
        <v>506.62259659232387</v>
      </c>
      <c r="E58" s="206">
        <v>391.339</v>
      </c>
      <c r="F58" s="132">
        <f t="shared" si="14"/>
        <v>897.96159659232387</v>
      </c>
      <c r="G58" s="66">
        <v>29.187000000000001</v>
      </c>
      <c r="H58" s="66">
        <v>6499.8760000000002</v>
      </c>
      <c r="I58" s="133"/>
      <c r="J58" s="132">
        <f t="shared" si="2"/>
        <v>6499.8760000000002</v>
      </c>
      <c r="K58" s="66">
        <v>153.447</v>
      </c>
      <c r="L58" s="44">
        <v>77.863</v>
      </c>
      <c r="M58" s="44"/>
      <c r="N58" s="44">
        <v>271.846</v>
      </c>
      <c r="O58" s="44"/>
      <c r="P58" s="44">
        <v>23.318000000000001</v>
      </c>
      <c r="Q58" s="134">
        <f t="shared" si="15"/>
        <v>7953.4985965923252</v>
      </c>
      <c r="R58" s="37"/>
    </row>
    <row r="59" spans="1:18">
      <c r="A59" s="19"/>
      <c r="B59" s="529" t="s">
        <v>19</v>
      </c>
      <c r="C59" s="38" t="s">
        <v>11</v>
      </c>
      <c r="D59" s="25">
        <f>SUM(D55,D57)</f>
        <v>5.9588999999999999</v>
      </c>
      <c r="E59" s="25">
        <f t="shared" ref="E59:Q60" si="16">SUM(E55,E57)</f>
        <v>0.6976</v>
      </c>
      <c r="F59" s="135">
        <f t="shared" si="16"/>
        <v>6.6564999999999994</v>
      </c>
      <c r="G59" s="39">
        <f t="shared" si="16"/>
        <v>0.65270000000000006</v>
      </c>
      <c r="H59" s="39">
        <f t="shared" si="16"/>
        <v>22.4846</v>
      </c>
      <c r="I59" s="40">
        <f t="shared" si="16"/>
        <v>0</v>
      </c>
      <c r="J59" s="135">
        <f t="shared" si="16"/>
        <v>22.4846</v>
      </c>
      <c r="K59" s="39">
        <f t="shared" si="16"/>
        <v>1.7018</v>
      </c>
      <c r="L59" s="25">
        <f t="shared" si="16"/>
        <v>0.46239999999999998</v>
      </c>
      <c r="M59" s="25">
        <f t="shared" si="16"/>
        <v>0</v>
      </c>
      <c r="N59" s="25">
        <f t="shared" si="16"/>
        <v>1.3149999999999999</v>
      </c>
      <c r="O59" s="25">
        <f t="shared" si="16"/>
        <v>2.4500000000000001E-2</v>
      </c>
      <c r="P59" s="25">
        <f t="shared" si="16"/>
        <v>0.19669999999999999</v>
      </c>
      <c r="Q59" s="129">
        <f t="shared" si="16"/>
        <v>33.494199999999999</v>
      </c>
      <c r="R59" s="37"/>
    </row>
    <row r="60" spans="1:18">
      <c r="A60" s="137"/>
      <c r="B60" s="530"/>
      <c r="C60" s="131" t="s">
        <v>13</v>
      </c>
      <c r="D60" s="44">
        <f>SUM(D56,D58)</f>
        <v>1062.4251528538502</v>
      </c>
      <c r="E60" s="44">
        <f t="shared" si="16"/>
        <v>391.339</v>
      </c>
      <c r="F60" s="132">
        <f t="shared" si="16"/>
        <v>1453.7641528538502</v>
      </c>
      <c r="G60" s="58">
        <f t="shared" si="16"/>
        <v>210.02500000000001</v>
      </c>
      <c r="H60" s="58">
        <f t="shared" si="16"/>
        <v>11243.133</v>
      </c>
      <c r="I60" s="53">
        <f t="shared" si="16"/>
        <v>0</v>
      </c>
      <c r="J60" s="132">
        <f t="shared" si="16"/>
        <v>11243.133</v>
      </c>
      <c r="K60" s="58">
        <f t="shared" si="16"/>
        <v>771.77599999999995</v>
      </c>
      <c r="L60" s="44">
        <f t="shared" si="16"/>
        <v>117.24000000000001</v>
      </c>
      <c r="M60" s="44">
        <f t="shared" si="16"/>
        <v>0</v>
      </c>
      <c r="N60" s="44">
        <f t="shared" si="16"/>
        <v>715.96600000000001</v>
      </c>
      <c r="O60" s="44">
        <f t="shared" si="16"/>
        <v>22.343</v>
      </c>
      <c r="P60" s="44">
        <f t="shared" si="16"/>
        <v>144.483</v>
      </c>
      <c r="Q60" s="134">
        <f t="shared" si="16"/>
        <v>14678.730152853852</v>
      </c>
      <c r="R60" s="37"/>
    </row>
    <row r="61" spans="1:18">
      <c r="A61" s="126" t="s">
        <v>0</v>
      </c>
      <c r="B61" s="527" t="s">
        <v>50</v>
      </c>
      <c r="C61" s="38" t="s">
        <v>11</v>
      </c>
      <c r="D61" s="205">
        <v>0.03</v>
      </c>
      <c r="E61" s="205"/>
      <c r="F61" s="135">
        <f t="shared" ref="F61:F68" si="17">SUM(D61,E61)</f>
        <v>0.03</v>
      </c>
      <c r="G61" s="65">
        <v>7.1595000000000004</v>
      </c>
      <c r="H61" s="65">
        <v>8.9032</v>
      </c>
      <c r="I61" s="128"/>
      <c r="J61" s="135">
        <f t="shared" si="2"/>
        <v>8.9032</v>
      </c>
      <c r="K61" s="65"/>
      <c r="L61" s="25">
        <v>6.2998000000000003</v>
      </c>
      <c r="M61" s="25"/>
      <c r="N61" s="25"/>
      <c r="O61" s="25"/>
      <c r="P61" s="25"/>
      <c r="Q61" s="129">
        <f t="shared" ref="Q61:Q68" si="18">SUM(F61,G61,J61,K61,L61,M61,N61,O61,P61)</f>
        <v>22.392500000000002</v>
      </c>
      <c r="R61" s="37"/>
    </row>
    <row r="62" spans="1:18">
      <c r="A62" s="130" t="s">
        <v>51</v>
      </c>
      <c r="B62" s="528"/>
      <c r="C62" s="131" t="s">
        <v>13</v>
      </c>
      <c r="D62" s="206">
        <v>3.239999978206912</v>
      </c>
      <c r="E62" s="206"/>
      <c r="F62" s="132">
        <f t="shared" si="17"/>
        <v>3.239999978206912</v>
      </c>
      <c r="G62" s="66">
        <v>337.46199999999999</v>
      </c>
      <c r="H62" s="66">
        <v>269.36900000000003</v>
      </c>
      <c r="I62" s="133"/>
      <c r="J62" s="132">
        <f t="shared" si="2"/>
        <v>269.36900000000003</v>
      </c>
      <c r="K62" s="66"/>
      <c r="L62" s="44">
        <v>163.96299999999999</v>
      </c>
      <c r="M62" s="44"/>
      <c r="N62" s="44"/>
      <c r="O62" s="44"/>
      <c r="P62" s="44"/>
      <c r="Q62" s="134">
        <f t="shared" si="18"/>
        <v>774.03399997820691</v>
      </c>
      <c r="R62" s="37"/>
    </row>
    <row r="63" spans="1:18">
      <c r="A63" s="130" t="s">
        <v>0</v>
      </c>
      <c r="B63" s="36" t="s">
        <v>52</v>
      </c>
      <c r="C63" s="38" t="s">
        <v>11</v>
      </c>
      <c r="D63" s="205">
        <v>48.83</v>
      </c>
      <c r="E63" s="205">
        <v>51.03</v>
      </c>
      <c r="F63" s="135">
        <f t="shared" si="17"/>
        <v>99.86</v>
      </c>
      <c r="G63" s="65">
        <v>617.49400000000003</v>
      </c>
      <c r="H63" s="65"/>
      <c r="I63" s="128"/>
      <c r="J63" s="135">
        <f t="shared" si="2"/>
        <v>0</v>
      </c>
      <c r="K63" s="65"/>
      <c r="L63" s="25"/>
      <c r="M63" s="25"/>
      <c r="N63" s="25"/>
      <c r="O63" s="25"/>
      <c r="P63" s="25"/>
      <c r="Q63" s="129">
        <f t="shared" si="18"/>
        <v>717.35400000000004</v>
      </c>
      <c r="R63" s="37"/>
    </row>
    <row r="64" spans="1:18">
      <c r="A64" s="130" t="s">
        <v>53</v>
      </c>
      <c r="B64" s="131" t="s">
        <v>54</v>
      </c>
      <c r="C64" s="131" t="s">
        <v>13</v>
      </c>
      <c r="D64" s="206">
        <v>5144.471965396935</v>
      </c>
      <c r="E64" s="206">
        <v>5157.8639999999996</v>
      </c>
      <c r="F64" s="132">
        <f t="shared" si="17"/>
        <v>10302.335965396935</v>
      </c>
      <c r="G64" s="66">
        <v>115359.171</v>
      </c>
      <c r="H64" s="66"/>
      <c r="I64" s="133"/>
      <c r="J64" s="132">
        <f t="shared" si="2"/>
        <v>0</v>
      </c>
      <c r="K64" s="66"/>
      <c r="L64" s="44"/>
      <c r="M64" s="44"/>
      <c r="N64" s="44"/>
      <c r="O64" s="44"/>
      <c r="P64" s="44"/>
      <c r="Q64" s="134">
        <f t="shared" si="18"/>
        <v>125661.50696539694</v>
      </c>
      <c r="R64" s="37"/>
    </row>
    <row r="65" spans="1:18">
      <c r="A65" s="130" t="s">
        <v>0</v>
      </c>
      <c r="B65" s="527" t="s">
        <v>55</v>
      </c>
      <c r="C65" s="38" t="s">
        <v>11</v>
      </c>
      <c r="D65" s="205" t="s">
        <v>0</v>
      </c>
      <c r="E65" s="205"/>
      <c r="F65" s="135">
        <f t="shared" si="17"/>
        <v>0</v>
      </c>
      <c r="G65" s="65">
        <v>210.35499999999999</v>
      </c>
      <c r="H65" s="65"/>
      <c r="I65" s="128"/>
      <c r="J65" s="135">
        <f t="shared" si="2"/>
        <v>0</v>
      </c>
      <c r="K65" s="65"/>
      <c r="L65" s="25"/>
      <c r="M65" s="25"/>
      <c r="N65" s="25"/>
      <c r="O65" s="25"/>
      <c r="P65" s="25"/>
      <c r="Q65" s="129">
        <f t="shared" si="18"/>
        <v>210.35499999999999</v>
      </c>
      <c r="R65" s="37"/>
    </row>
    <row r="66" spans="1:18">
      <c r="A66" s="130" t="s">
        <v>18</v>
      </c>
      <c r="B66" s="528"/>
      <c r="C66" s="131" t="s">
        <v>13</v>
      </c>
      <c r="D66" s="206" t="s">
        <v>0</v>
      </c>
      <c r="E66" s="206"/>
      <c r="F66" s="132">
        <f t="shared" si="17"/>
        <v>0</v>
      </c>
      <c r="G66" s="66">
        <v>27109.672999999999</v>
      </c>
      <c r="H66" s="66"/>
      <c r="I66" s="133"/>
      <c r="J66" s="132">
        <f t="shared" si="2"/>
        <v>0</v>
      </c>
      <c r="K66" s="66"/>
      <c r="L66" s="44"/>
      <c r="M66" s="44"/>
      <c r="N66" s="44"/>
      <c r="O66" s="44"/>
      <c r="P66" s="44"/>
      <c r="Q66" s="134">
        <f t="shared" si="18"/>
        <v>27109.672999999999</v>
      </c>
      <c r="R66" s="37"/>
    </row>
    <row r="67" spans="1:18">
      <c r="A67" s="19"/>
      <c r="B67" s="36" t="s">
        <v>15</v>
      </c>
      <c r="C67" s="38" t="s">
        <v>11</v>
      </c>
      <c r="D67" s="205">
        <v>0.40400000000000003</v>
      </c>
      <c r="E67" s="205">
        <v>2.0920000000000001</v>
      </c>
      <c r="F67" s="135">
        <f t="shared" si="17"/>
        <v>2.496</v>
      </c>
      <c r="G67" s="65">
        <v>67.354200000000006</v>
      </c>
      <c r="H67" s="65"/>
      <c r="I67" s="128"/>
      <c r="J67" s="135">
        <f t="shared" si="2"/>
        <v>0</v>
      </c>
      <c r="K67" s="65">
        <v>0.15049999999999999</v>
      </c>
      <c r="L67" s="25">
        <v>1E-3</v>
      </c>
      <c r="M67" s="25"/>
      <c r="N67" s="25"/>
      <c r="O67" s="25"/>
      <c r="P67" s="25"/>
      <c r="Q67" s="129">
        <f t="shared" si="18"/>
        <v>70.0017</v>
      </c>
      <c r="R67" s="37"/>
    </row>
    <row r="68" spans="1:18" ht="19.5" thickBot="1">
      <c r="A68" s="138" t="s">
        <v>0</v>
      </c>
      <c r="B68" s="41" t="s">
        <v>54</v>
      </c>
      <c r="C68" s="41" t="s">
        <v>13</v>
      </c>
      <c r="D68" s="207">
        <v>305.1863979472364</v>
      </c>
      <c r="E68" s="207">
        <v>106.65600000000001</v>
      </c>
      <c r="F68" s="139">
        <f t="shared" si="17"/>
        <v>411.84239794723641</v>
      </c>
      <c r="G68" s="67">
        <v>10484.099</v>
      </c>
      <c r="H68" s="67"/>
      <c r="I68" s="140"/>
      <c r="J68" s="139">
        <f t="shared" si="2"/>
        <v>0</v>
      </c>
      <c r="K68" s="67">
        <v>6.6689999999999996</v>
      </c>
      <c r="L68" s="29">
        <v>5.3999999999999999E-2</v>
      </c>
      <c r="M68" s="29"/>
      <c r="N68" s="29"/>
      <c r="O68" s="29"/>
      <c r="P68" s="29"/>
      <c r="Q68" s="141">
        <f t="shared" si="18"/>
        <v>10902.664397947237</v>
      </c>
      <c r="R68" s="37"/>
    </row>
    <row r="69" spans="1:18">
      <c r="A69" s="157"/>
      <c r="B69" s="152"/>
      <c r="C69" s="152"/>
      <c r="D69" s="348"/>
      <c r="E69" s="348"/>
      <c r="F69" s="91"/>
      <c r="G69" s="154"/>
      <c r="H69" s="154"/>
      <c r="I69" s="154"/>
      <c r="J69" s="91"/>
      <c r="K69" s="154"/>
      <c r="L69" s="37"/>
      <c r="M69" s="37"/>
      <c r="N69" s="37"/>
      <c r="O69" s="37"/>
      <c r="P69" s="37"/>
      <c r="Q69" s="37"/>
      <c r="R69" s="37"/>
    </row>
    <row r="70" spans="1:18">
      <c r="A70" s="157"/>
      <c r="B70" s="152"/>
      <c r="C70" s="152"/>
      <c r="D70" s="348"/>
      <c r="E70" s="348"/>
      <c r="F70" s="91"/>
      <c r="G70" s="154"/>
      <c r="H70" s="154"/>
      <c r="I70" s="154"/>
      <c r="J70" s="91"/>
      <c r="K70" s="154"/>
      <c r="L70" s="37"/>
      <c r="M70" s="37"/>
      <c r="N70" s="37"/>
      <c r="O70" s="37"/>
      <c r="P70" s="37"/>
      <c r="Q70" s="37"/>
      <c r="R70" s="37"/>
    </row>
    <row r="71" spans="1:18">
      <c r="A71" s="157"/>
      <c r="B71" s="152"/>
      <c r="C71" s="152"/>
      <c r="D71" s="348"/>
      <c r="E71" s="348"/>
      <c r="F71" s="91"/>
      <c r="G71" s="154"/>
      <c r="H71" s="154"/>
      <c r="I71" s="154"/>
      <c r="J71" s="91"/>
      <c r="K71" s="154"/>
      <c r="L71" s="37"/>
      <c r="M71" s="37"/>
      <c r="N71" s="37"/>
      <c r="O71" s="37"/>
      <c r="P71" s="37"/>
      <c r="Q71" s="37"/>
      <c r="R71" s="37"/>
    </row>
    <row r="72" spans="1:18">
      <c r="A72" s="157"/>
      <c r="B72" s="152"/>
      <c r="C72" s="152"/>
      <c r="D72" s="348"/>
      <c r="E72" s="348"/>
      <c r="F72" s="91"/>
      <c r="G72" s="154"/>
      <c r="H72" s="154"/>
      <c r="I72" s="154"/>
      <c r="J72" s="91"/>
      <c r="K72" s="154"/>
      <c r="L72" s="37"/>
      <c r="M72" s="37"/>
      <c r="N72" s="37"/>
      <c r="O72" s="37"/>
      <c r="P72" s="37"/>
      <c r="Q72" s="37"/>
      <c r="R72" s="37"/>
    </row>
    <row r="73" spans="1:18">
      <c r="D73" s="208"/>
      <c r="E73" s="208"/>
      <c r="F73" s="91"/>
      <c r="G73" s="99"/>
      <c r="H73" s="99"/>
      <c r="I73" s="54"/>
      <c r="J73" s="91"/>
      <c r="K73" s="99"/>
      <c r="Q73" s="57"/>
    </row>
    <row r="74" spans="1:18" ht="19.5" thickBot="1">
      <c r="A74" s="27"/>
      <c r="B74" s="118" t="s">
        <v>109</v>
      </c>
      <c r="C74" s="27"/>
      <c r="D74" s="209"/>
      <c r="E74" s="209"/>
      <c r="F74" s="142"/>
      <c r="G74" s="99"/>
      <c r="H74" s="99"/>
      <c r="I74" s="55"/>
      <c r="J74" s="142"/>
      <c r="K74" s="56"/>
      <c r="L74" s="27"/>
      <c r="M74" s="27"/>
      <c r="N74" s="27"/>
      <c r="O74" s="27"/>
      <c r="P74" s="27"/>
      <c r="Q74" s="27"/>
    </row>
    <row r="75" spans="1:18">
      <c r="A75" s="137"/>
      <c r="B75" s="53"/>
      <c r="C75" s="144"/>
      <c r="D75" s="122" t="s">
        <v>1</v>
      </c>
      <c r="E75" s="81" t="s">
        <v>97</v>
      </c>
      <c r="F75" s="123" t="s">
        <v>2</v>
      </c>
      <c r="G75" s="81" t="s">
        <v>98</v>
      </c>
      <c r="H75" s="124" t="s">
        <v>3</v>
      </c>
      <c r="I75" s="124" t="s">
        <v>4</v>
      </c>
      <c r="J75" s="122" t="s">
        <v>99</v>
      </c>
      <c r="K75" s="124" t="s">
        <v>124</v>
      </c>
      <c r="L75" s="122" t="s">
        <v>124</v>
      </c>
      <c r="M75" s="122" t="s">
        <v>124</v>
      </c>
      <c r="N75" s="122" t="s">
        <v>137</v>
      </c>
      <c r="O75" s="122" t="s">
        <v>124</v>
      </c>
      <c r="P75" s="81" t="s">
        <v>124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25">
        <f t="shared" ref="D76:Q76" si="19">SUM(D61,D63,D65,D67)</f>
        <v>49.264000000000003</v>
      </c>
      <c r="E76" s="25">
        <f t="shared" si="19"/>
        <v>53.122</v>
      </c>
      <c r="F76" s="145">
        <f t="shared" si="19"/>
        <v>102.386</v>
      </c>
      <c r="G76" s="39">
        <f t="shared" si="19"/>
        <v>902.36270000000002</v>
      </c>
      <c r="H76" s="39">
        <f t="shared" si="19"/>
        <v>8.9032</v>
      </c>
      <c r="I76" s="40">
        <f t="shared" si="19"/>
        <v>0</v>
      </c>
      <c r="J76" s="145">
        <f t="shared" si="19"/>
        <v>8.9032</v>
      </c>
      <c r="K76" s="39">
        <f t="shared" si="19"/>
        <v>0.15049999999999999</v>
      </c>
      <c r="L76" s="25">
        <f t="shared" si="19"/>
        <v>6.3008000000000006</v>
      </c>
      <c r="M76" s="25">
        <f t="shared" si="19"/>
        <v>0</v>
      </c>
      <c r="N76" s="25">
        <f t="shared" si="19"/>
        <v>0</v>
      </c>
      <c r="O76" s="25">
        <f t="shared" si="19"/>
        <v>0</v>
      </c>
      <c r="P76" s="25">
        <f t="shared" si="19"/>
        <v>0</v>
      </c>
      <c r="Q76" s="129">
        <f t="shared" si="19"/>
        <v>1020.1032000000001</v>
      </c>
      <c r="R76" s="19"/>
    </row>
    <row r="77" spans="1:18">
      <c r="A77" s="120" t="s">
        <v>53</v>
      </c>
      <c r="B77" s="530"/>
      <c r="C77" s="146" t="s">
        <v>13</v>
      </c>
      <c r="D77" s="44">
        <f t="shared" ref="D77:Q77" si="20">SUM(D62,D64,D66,D68)</f>
        <v>5452.8983633223779</v>
      </c>
      <c r="E77" s="44">
        <f t="shared" si="20"/>
        <v>5264.5199999999995</v>
      </c>
      <c r="F77" s="147">
        <f t="shared" si="20"/>
        <v>10717.418363322378</v>
      </c>
      <c r="G77" s="58">
        <f t="shared" si="20"/>
        <v>153290.405</v>
      </c>
      <c r="H77" s="58">
        <f t="shared" si="20"/>
        <v>269.36900000000003</v>
      </c>
      <c r="I77" s="53">
        <f t="shared" si="20"/>
        <v>0</v>
      </c>
      <c r="J77" s="147">
        <f t="shared" si="20"/>
        <v>269.36900000000003</v>
      </c>
      <c r="K77" s="58">
        <f t="shared" si="20"/>
        <v>6.6689999999999996</v>
      </c>
      <c r="L77" s="44">
        <f t="shared" si="20"/>
        <v>164.017</v>
      </c>
      <c r="M77" s="44">
        <f t="shared" si="20"/>
        <v>0</v>
      </c>
      <c r="N77" s="44">
        <f t="shared" si="20"/>
        <v>0</v>
      </c>
      <c r="O77" s="44">
        <f t="shared" si="20"/>
        <v>0</v>
      </c>
      <c r="P77" s="44">
        <f t="shared" si="20"/>
        <v>0</v>
      </c>
      <c r="Q77" s="134">
        <f t="shared" si="20"/>
        <v>164447.87836332238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205">
        <v>0.54069999999999996</v>
      </c>
      <c r="E78" s="205">
        <v>1.8861000000000001</v>
      </c>
      <c r="F78" s="145">
        <f t="shared" ref="F78:F87" si="21">SUM(D78,E78)</f>
        <v>2.4268000000000001</v>
      </c>
      <c r="G78" s="65">
        <v>2.2248000000000001</v>
      </c>
      <c r="H78" s="65">
        <v>8.3216000000000001</v>
      </c>
      <c r="I78" s="128"/>
      <c r="J78" s="145">
        <f t="shared" ref="J78:J133" si="22">SUM(H78:I78)</f>
        <v>8.3216000000000001</v>
      </c>
      <c r="K78" s="65">
        <v>0.70599999999999996</v>
      </c>
      <c r="L78" s="25">
        <v>3.9992000000000001</v>
      </c>
      <c r="M78" s="25">
        <v>0.1242</v>
      </c>
      <c r="N78" s="25">
        <v>8.8581000000000003</v>
      </c>
      <c r="O78" s="25">
        <v>1.6513</v>
      </c>
      <c r="P78" s="25">
        <v>4.4782000000000002</v>
      </c>
      <c r="Q78" s="129">
        <f t="shared" ref="Q78:Q87" si="23">SUM(F78,G78,J78,K78,L78,M78,N78,O78,P78)</f>
        <v>32.790199999999999</v>
      </c>
      <c r="R78" s="19"/>
    </row>
    <row r="79" spans="1:18">
      <c r="A79" s="130" t="s">
        <v>31</v>
      </c>
      <c r="B79" s="528"/>
      <c r="C79" s="146" t="s">
        <v>13</v>
      </c>
      <c r="D79" s="206">
        <v>1316.6020711441899</v>
      </c>
      <c r="E79" s="206">
        <v>3346.087</v>
      </c>
      <c r="F79" s="147">
        <f t="shared" si="21"/>
        <v>4662.6890711441902</v>
      </c>
      <c r="G79" s="66">
        <v>3624</v>
      </c>
      <c r="H79" s="66">
        <v>10201.504000000001</v>
      </c>
      <c r="I79" s="133"/>
      <c r="J79" s="147">
        <f t="shared" si="22"/>
        <v>10201.504000000001</v>
      </c>
      <c r="K79" s="66">
        <v>903.92200000000003</v>
      </c>
      <c r="L79" s="44">
        <v>3788.6880000000001</v>
      </c>
      <c r="M79" s="44">
        <v>70.338999999999999</v>
      </c>
      <c r="N79" s="44">
        <v>11895.752</v>
      </c>
      <c r="O79" s="44">
        <v>1695.85</v>
      </c>
      <c r="P79" s="44">
        <v>8053.5550000000003</v>
      </c>
      <c r="Q79" s="134">
        <f t="shared" si="23"/>
        <v>44896.299071144189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205" t="s">
        <v>0</v>
      </c>
      <c r="E80" s="205"/>
      <c r="F80" s="145">
        <f t="shared" si="21"/>
        <v>0</v>
      </c>
      <c r="G80" s="65"/>
      <c r="H80" s="65">
        <v>7.1800000000000003E-2</v>
      </c>
      <c r="I80" s="128"/>
      <c r="J80" s="145">
        <f t="shared" si="22"/>
        <v>7.1800000000000003E-2</v>
      </c>
      <c r="K80" s="65"/>
      <c r="L80" s="25"/>
      <c r="M80" s="25"/>
      <c r="N80" s="25"/>
      <c r="O80" s="25"/>
      <c r="P80" s="25"/>
      <c r="Q80" s="129">
        <f t="shared" si="23"/>
        <v>7.1800000000000003E-2</v>
      </c>
      <c r="R80" s="19"/>
    </row>
    <row r="81" spans="1:18">
      <c r="A81" s="130" t="s">
        <v>0</v>
      </c>
      <c r="B81" s="528"/>
      <c r="C81" s="146" t="s">
        <v>13</v>
      </c>
      <c r="D81" s="206" t="s">
        <v>0</v>
      </c>
      <c r="E81" s="206"/>
      <c r="F81" s="147">
        <f t="shared" si="21"/>
        <v>0</v>
      </c>
      <c r="G81" s="66"/>
      <c r="H81" s="66">
        <v>11.2</v>
      </c>
      <c r="I81" s="133"/>
      <c r="J81" s="147">
        <f t="shared" si="22"/>
        <v>11.2</v>
      </c>
      <c r="K81" s="66"/>
      <c r="L81" s="44"/>
      <c r="M81" s="44"/>
      <c r="N81" s="44"/>
      <c r="O81" s="44"/>
      <c r="P81" s="44"/>
      <c r="Q81" s="134">
        <f t="shared" si="23"/>
        <v>11.2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205" t="s">
        <v>0</v>
      </c>
      <c r="E82" s="205"/>
      <c r="F82" s="145">
        <f t="shared" si="21"/>
        <v>0</v>
      </c>
      <c r="G82" s="65"/>
      <c r="H82" s="65"/>
      <c r="I82" s="128"/>
      <c r="J82" s="145">
        <f t="shared" si="22"/>
        <v>0</v>
      </c>
      <c r="K82" s="65"/>
      <c r="L82" s="25"/>
      <c r="M82" s="25"/>
      <c r="N82" s="25"/>
      <c r="O82" s="25"/>
      <c r="P82" s="25"/>
      <c r="Q82" s="129">
        <f t="shared" si="23"/>
        <v>0</v>
      </c>
      <c r="R82" s="19"/>
    </row>
    <row r="83" spans="1:18">
      <c r="A83" s="130"/>
      <c r="B83" s="131" t="s">
        <v>61</v>
      </c>
      <c r="C83" s="146" t="s">
        <v>13</v>
      </c>
      <c r="D83" s="206" t="s">
        <v>0</v>
      </c>
      <c r="E83" s="206"/>
      <c r="F83" s="147">
        <f t="shared" si="21"/>
        <v>0</v>
      </c>
      <c r="G83" s="66"/>
      <c r="H83" s="66"/>
      <c r="I83" s="133"/>
      <c r="J83" s="147">
        <f t="shared" si="22"/>
        <v>0</v>
      </c>
      <c r="K83" s="66"/>
      <c r="L83" s="44"/>
      <c r="M83" s="44"/>
      <c r="N83" s="44"/>
      <c r="O83" s="44"/>
      <c r="P83" s="44"/>
      <c r="Q83" s="134">
        <f t="shared" si="23"/>
        <v>0</v>
      </c>
      <c r="R83" s="19"/>
    </row>
    <row r="84" spans="1:18">
      <c r="A84" s="130"/>
      <c r="B84" s="527" t="s">
        <v>62</v>
      </c>
      <c r="C84" s="24" t="s">
        <v>11</v>
      </c>
      <c r="D84" s="205" t="s">
        <v>0</v>
      </c>
      <c r="E84" s="205"/>
      <c r="F84" s="145">
        <f t="shared" si="21"/>
        <v>0</v>
      </c>
      <c r="G84" s="65"/>
      <c r="H84" s="65"/>
      <c r="I84" s="128"/>
      <c r="J84" s="145">
        <f t="shared" si="22"/>
        <v>0</v>
      </c>
      <c r="K84" s="65"/>
      <c r="L84" s="25"/>
      <c r="M84" s="25"/>
      <c r="N84" s="25"/>
      <c r="O84" s="25"/>
      <c r="P84" s="25"/>
      <c r="Q84" s="129">
        <f t="shared" si="23"/>
        <v>0</v>
      </c>
      <c r="R84" s="19"/>
    </row>
    <row r="85" spans="1:18">
      <c r="A85" s="130" t="s">
        <v>12</v>
      </c>
      <c r="B85" s="528"/>
      <c r="C85" s="146" t="s">
        <v>13</v>
      </c>
      <c r="D85" s="206" t="s">
        <v>0</v>
      </c>
      <c r="E85" s="206"/>
      <c r="F85" s="147">
        <f t="shared" si="21"/>
        <v>0</v>
      </c>
      <c r="G85" s="66"/>
      <c r="H85" s="66"/>
      <c r="I85" s="133"/>
      <c r="J85" s="147">
        <f t="shared" si="22"/>
        <v>0</v>
      </c>
      <c r="K85" s="66"/>
      <c r="L85" s="44"/>
      <c r="M85" s="44"/>
      <c r="N85" s="44"/>
      <c r="O85" s="44"/>
      <c r="P85" s="44"/>
      <c r="Q85" s="134">
        <f t="shared" si="23"/>
        <v>0</v>
      </c>
      <c r="R85" s="19"/>
    </row>
    <row r="86" spans="1:18">
      <c r="A86" s="130"/>
      <c r="B86" s="36" t="s">
        <v>15</v>
      </c>
      <c r="C86" s="24" t="s">
        <v>11</v>
      </c>
      <c r="D86" s="205">
        <v>1.3010999999999999</v>
      </c>
      <c r="E86" s="205">
        <v>3.2511999999999999</v>
      </c>
      <c r="F86" s="145">
        <f t="shared" si="21"/>
        <v>4.5522999999999998</v>
      </c>
      <c r="G86" s="65">
        <v>0.18379999999999999</v>
      </c>
      <c r="H86" s="65">
        <v>100.3231</v>
      </c>
      <c r="I86" s="128"/>
      <c r="J86" s="145">
        <f t="shared" si="22"/>
        <v>100.3231</v>
      </c>
      <c r="K86" s="65">
        <v>1.4665999999999999</v>
      </c>
      <c r="L86" s="25">
        <v>1.1678999999999999</v>
      </c>
      <c r="M86" s="25">
        <v>6.1999999999999998E-3</v>
      </c>
      <c r="N86" s="25">
        <v>8.6272000000000002</v>
      </c>
      <c r="O86" s="25">
        <v>0.59589999999999999</v>
      </c>
      <c r="P86" s="25">
        <v>0.91200000000000003</v>
      </c>
      <c r="Q86" s="129">
        <f t="shared" si="23"/>
        <v>117.83500000000001</v>
      </c>
      <c r="R86" s="19"/>
    </row>
    <row r="87" spans="1:18">
      <c r="A87" s="130"/>
      <c r="B87" s="131" t="s">
        <v>63</v>
      </c>
      <c r="C87" s="146" t="s">
        <v>13</v>
      </c>
      <c r="D87" s="206">
        <v>1227.5657917430713</v>
      </c>
      <c r="E87" s="206">
        <v>1792.482</v>
      </c>
      <c r="F87" s="147">
        <f t="shared" si="21"/>
        <v>3020.0477917430712</v>
      </c>
      <c r="G87" s="66">
        <v>509.32900000000001</v>
      </c>
      <c r="H87" s="66">
        <v>37504.014000000003</v>
      </c>
      <c r="I87" s="133"/>
      <c r="J87" s="147">
        <f t="shared" si="22"/>
        <v>37504.014000000003</v>
      </c>
      <c r="K87" s="66">
        <v>681.88599999999997</v>
      </c>
      <c r="L87" s="44">
        <v>1108.4259999999999</v>
      </c>
      <c r="M87" s="44">
        <v>1.944</v>
      </c>
      <c r="N87" s="44">
        <v>5004.2420000000002</v>
      </c>
      <c r="O87" s="44">
        <v>724.49</v>
      </c>
      <c r="P87" s="44">
        <v>2249.8130000000001</v>
      </c>
      <c r="Q87" s="134">
        <f t="shared" si="23"/>
        <v>50804.191791743076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25">
        <f>SUM(D78,D80,D82,D84,D86)</f>
        <v>1.8417999999999999</v>
      </c>
      <c r="E88" s="25">
        <f t="shared" ref="E88:Q89" si="24">SUM(E78,E80,E82,E84,E86)</f>
        <v>5.1372999999999998</v>
      </c>
      <c r="F88" s="145">
        <f t="shared" si="24"/>
        <v>6.9790999999999999</v>
      </c>
      <c r="G88" s="39">
        <f t="shared" si="24"/>
        <v>2.4086000000000003</v>
      </c>
      <c r="H88" s="39">
        <f t="shared" si="24"/>
        <v>108.7165</v>
      </c>
      <c r="I88" s="40">
        <f t="shared" si="24"/>
        <v>0</v>
      </c>
      <c r="J88" s="145">
        <f t="shared" si="24"/>
        <v>108.7165</v>
      </c>
      <c r="K88" s="39">
        <f t="shared" si="24"/>
        <v>2.1726000000000001</v>
      </c>
      <c r="L88" s="25">
        <f t="shared" si="24"/>
        <v>5.1670999999999996</v>
      </c>
      <c r="M88" s="25">
        <f t="shared" si="24"/>
        <v>0.13040000000000002</v>
      </c>
      <c r="N88" s="25">
        <f t="shared" si="24"/>
        <v>17.485300000000002</v>
      </c>
      <c r="O88" s="25">
        <f t="shared" si="24"/>
        <v>2.2471999999999999</v>
      </c>
      <c r="P88" s="25">
        <f t="shared" si="24"/>
        <v>5.3902000000000001</v>
      </c>
      <c r="Q88" s="129">
        <f t="shared" si="24"/>
        <v>150.697</v>
      </c>
      <c r="R88" s="19"/>
    </row>
    <row r="89" spans="1:18">
      <c r="A89" s="137"/>
      <c r="B89" s="530"/>
      <c r="C89" s="146" t="s">
        <v>13</v>
      </c>
      <c r="D89" s="44">
        <f>SUM(D79,D81,D83,D85,D87)</f>
        <v>2544.1678628872614</v>
      </c>
      <c r="E89" s="44">
        <f t="shared" si="24"/>
        <v>5138.5689999999995</v>
      </c>
      <c r="F89" s="147">
        <f t="shared" si="24"/>
        <v>7682.7368628872609</v>
      </c>
      <c r="G89" s="58">
        <f t="shared" si="24"/>
        <v>4133.3289999999997</v>
      </c>
      <c r="H89" s="58">
        <f t="shared" si="24"/>
        <v>47716.718000000008</v>
      </c>
      <c r="I89" s="53">
        <f t="shared" si="24"/>
        <v>0</v>
      </c>
      <c r="J89" s="147">
        <f t="shared" si="24"/>
        <v>47716.718000000008</v>
      </c>
      <c r="K89" s="58">
        <f t="shared" si="24"/>
        <v>1585.808</v>
      </c>
      <c r="L89" s="44">
        <f t="shared" si="24"/>
        <v>4897.1139999999996</v>
      </c>
      <c r="M89" s="44">
        <f t="shared" si="24"/>
        <v>72.283000000000001</v>
      </c>
      <c r="N89" s="44">
        <f t="shared" si="24"/>
        <v>16899.993999999999</v>
      </c>
      <c r="O89" s="44">
        <f t="shared" si="24"/>
        <v>2420.34</v>
      </c>
      <c r="P89" s="44">
        <f t="shared" si="24"/>
        <v>10303.368</v>
      </c>
      <c r="Q89" s="134">
        <f t="shared" si="24"/>
        <v>95711.690862887262</v>
      </c>
      <c r="R89" s="19"/>
    </row>
    <row r="90" spans="1:18">
      <c r="A90" s="531" t="s">
        <v>64</v>
      </c>
      <c r="B90" s="532"/>
      <c r="C90" s="24" t="s">
        <v>11</v>
      </c>
      <c r="D90" s="205">
        <v>0.186</v>
      </c>
      <c r="E90" s="205">
        <v>1.3223</v>
      </c>
      <c r="F90" s="145">
        <f t="shared" ref="F90:F103" si="25">SUM(D90,E90)</f>
        <v>1.5083</v>
      </c>
      <c r="G90" s="65">
        <v>5.6843000000000004</v>
      </c>
      <c r="H90" s="65">
        <v>19.443200000000001</v>
      </c>
      <c r="I90" s="128"/>
      <c r="J90" s="145">
        <f t="shared" si="22"/>
        <v>19.443200000000001</v>
      </c>
      <c r="K90" s="65">
        <v>2.2953999999999999</v>
      </c>
      <c r="L90" s="25">
        <v>3.6758999999999999</v>
      </c>
      <c r="M90" s="25"/>
      <c r="N90" s="25">
        <v>0.42409999999999998</v>
      </c>
      <c r="O90" s="25">
        <v>0.15570000000000001</v>
      </c>
      <c r="P90" s="25">
        <v>1.4395</v>
      </c>
      <c r="Q90" s="129">
        <f t="shared" ref="Q90:Q103" si="26">SUM(F90,G90,J90,K90,L90,M90,N90,O90,P90)</f>
        <v>34.626400000000011</v>
      </c>
      <c r="R90" s="19"/>
    </row>
    <row r="91" spans="1:18">
      <c r="A91" s="533"/>
      <c r="B91" s="534"/>
      <c r="C91" s="146" t="s">
        <v>13</v>
      </c>
      <c r="D91" s="206">
        <v>297.87479799641613</v>
      </c>
      <c r="E91" s="206">
        <v>1804.51</v>
      </c>
      <c r="F91" s="147">
        <f t="shared" si="25"/>
        <v>2102.3847979964162</v>
      </c>
      <c r="G91" s="66">
        <v>8447.2430000000004</v>
      </c>
      <c r="H91" s="66">
        <v>22386.105</v>
      </c>
      <c r="I91" s="133"/>
      <c r="J91" s="147">
        <f t="shared" si="22"/>
        <v>22386.105</v>
      </c>
      <c r="K91" s="66">
        <v>2258.5230000000001</v>
      </c>
      <c r="L91" s="44">
        <v>4484.2759999999998</v>
      </c>
      <c r="M91" s="44"/>
      <c r="N91" s="44">
        <v>543.89800000000002</v>
      </c>
      <c r="O91" s="44">
        <v>122.11199999999999</v>
      </c>
      <c r="P91" s="44">
        <v>1707.3409999999999</v>
      </c>
      <c r="Q91" s="134">
        <f t="shared" si="26"/>
        <v>42051.882797996419</v>
      </c>
      <c r="R91" s="19"/>
    </row>
    <row r="92" spans="1:18">
      <c r="A92" s="531" t="s">
        <v>65</v>
      </c>
      <c r="B92" s="532"/>
      <c r="C92" s="24" t="s">
        <v>11</v>
      </c>
      <c r="D92" s="205" t="s">
        <v>0</v>
      </c>
      <c r="E92" s="205"/>
      <c r="F92" s="145">
        <f t="shared" si="25"/>
        <v>0</v>
      </c>
      <c r="G92" s="65"/>
      <c r="H92" s="65"/>
      <c r="I92" s="128"/>
      <c r="J92" s="145">
        <f t="shared" si="22"/>
        <v>0</v>
      </c>
      <c r="K92" s="65">
        <v>0.01</v>
      </c>
      <c r="L92" s="25">
        <v>1.4999999999999999E-2</v>
      </c>
      <c r="M92" s="25"/>
      <c r="N92" s="25"/>
      <c r="O92" s="25"/>
      <c r="P92" s="25"/>
      <c r="Q92" s="129">
        <f t="shared" si="26"/>
        <v>2.5000000000000001E-2</v>
      </c>
      <c r="R92" s="19"/>
    </row>
    <row r="93" spans="1:18">
      <c r="A93" s="533"/>
      <c r="B93" s="534"/>
      <c r="C93" s="146" t="s">
        <v>13</v>
      </c>
      <c r="D93" s="206" t="s">
        <v>0</v>
      </c>
      <c r="E93" s="206"/>
      <c r="F93" s="147">
        <f t="shared" si="25"/>
        <v>0</v>
      </c>
      <c r="G93" s="66"/>
      <c r="H93" s="66"/>
      <c r="I93" s="133"/>
      <c r="J93" s="147">
        <f t="shared" si="22"/>
        <v>0</v>
      </c>
      <c r="K93" s="66">
        <v>17.712</v>
      </c>
      <c r="L93" s="44">
        <v>39.96</v>
      </c>
      <c r="M93" s="44"/>
      <c r="N93" s="44"/>
      <c r="O93" s="44"/>
      <c r="P93" s="44"/>
      <c r="Q93" s="134">
        <f t="shared" si="26"/>
        <v>57.671999999999997</v>
      </c>
      <c r="R93" s="19"/>
    </row>
    <row r="94" spans="1:18">
      <c r="A94" s="531" t="s">
        <v>66</v>
      </c>
      <c r="B94" s="532"/>
      <c r="C94" s="24" t="s">
        <v>11</v>
      </c>
      <c r="D94" s="205" t="s">
        <v>0</v>
      </c>
      <c r="E94" s="205">
        <v>2.1000000000000001E-2</v>
      </c>
      <c r="F94" s="145">
        <f t="shared" si="25"/>
        <v>2.1000000000000001E-2</v>
      </c>
      <c r="G94" s="65"/>
      <c r="H94" s="65">
        <v>2.6800000000000001E-2</v>
      </c>
      <c r="I94" s="128"/>
      <c r="J94" s="145">
        <f t="shared" si="22"/>
        <v>2.6800000000000001E-2</v>
      </c>
      <c r="K94" s="65"/>
      <c r="L94" s="25"/>
      <c r="M94" s="25"/>
      <c r="N94" s="25"/>
      <c r="O94" s="25"/>
      <c r="P94" s="25"/>
      <c r="Q94" s="129">
        <f t="shared" si="26"/>
        <v>4.7800000000000002E-2</v>
      </c>
      <c r="R94" s="19"/>
    </row>
    <row r="95" spans="1:18">
      <c r="A95" s="533"/>
      <c r="B95" s="534"/>
      <c r="C95" s="146" t="s">
        <v>13</v>
      </c>
      <c r="D95" s="206" t="s">
        <v>0</v>
      </c>
      <c r="E95" s="206">
        <v>3.532</v>
      </c>
      <c r="F95" s="147">
        <f t="shared" si="25"/>
        <v>3.532</v>
      </c>
      <c r="G95" s="66"/>
      <c r="H95" s="66">
        <v>78.775000000000006</v>
      </c>
      <c r="I95" s="133"/>
      <c r="J95" s="147">
        <f t="shared" si="22"/>
        <v>78.775000000000006</v>
      </c>
      <c r="K95" s="66"/>
      <c r="L95" s="44"/>
      <c r="M95" s="44"/>
      <c r="N95" s="44"/>
      <c r="O95" s="44"/>
      <c r="P95" s="44"/>
      <c r="Q95" s="134">
        <f t="shared" si="26"/>
        <v>82.307000000000002</v>
      </c>
      <c r="R95" s="19"/>
    </row>
    <row r="96" spans="1:18">
      <c r="A96" s="531" t="s">
        <v>67</v>
      </c>
      <c r="B96" s="532"/>
      <c r="C96" s="24" t="s">
        <v>11</v>
      </c>
      <c r="D96" s="205" t="s">
        <v>0</v>
      </c>
      <c r="E96" s="205"/>
      <c r="F96" s="145">
        <f t="shared" si="25"/>
        <v>0</v>
      </c>
      <c r="G96" s="65"/>
      <c r="H96" s="65">
        <v>4.9603000000000002</v>
      </c>
      <c r="I96" s="128"/>
      <c r="J96" s="145">
        <f t="shared" si="22"/>
        <v>4.9603000000000002</v>
      </c>
      <c r="K96" s="65">
        <v>4.9399999999999999E-2</v>
      </c>
      <c r="L96" s="25"/>
      <c r="M96" s="25"/>
      <c r="N96" s="25"/>
      <c r="O96" s="25"/>
      <c r="P96" s="25"/>
      <c r="Q96" s="129">
        <f t="shared" si="26"/>
        <v>5.0097000000000005</v>
      </c>
      <c r="R96" s="19"/>
    </row>
    <row r="97" spans="1:18">
      <c r="A97" s="533"/>
      <c r="B97" s="534"/>
      <c r="C97" s="146" t="s">
        <v>13</v>
      </c>
      <c r="D97" s="206" t="s">
        <v>0</v>
      </c>
      <c r="E97" s="206"/>
      <c r="F97" s="147">
        <f t="shared" si="25"/>
        <v>0</v>
      </c>
      <c r="G97" s="66"/>
      <c r="H97" s="66">
        <v>7690.3159999999998</v>
      </c>
      <c r="I97" s="133"/>
      <c r="J97" s="147">
        <f t="shared" si="22"/>
        <v>7690.3159999999998</v>
      </c>
      <c r="K97" s="66">
        <v>30.152999999999999</v>
      </c>
      <c r="L97" s="44"/>
      <c r="M97" s="44"/>
      <c r="N97" s="44"/>
      <c r="O97" s="44"/>
      <c r="P97" s="44"/>
      <c r="Q97" s="134">
        <f t="shared" si="26"/>
        <v>7720.4690000000001</v>
      </c>
      <c r="R97" s="19"/>
    </row>
    <row r="98" spans="1:18">
      <c r="A98" s="531" t="s">
        <v>68</v>
      </c>
      <c r="B98" s="532"/>
      <c r="C98" s="24" t="s">
        <v>11</v>
      </c>
      <c r="D98" s="205" t="s">
        <v>0</v>
      </c>
      <c r="E98" s="205"/>
      <c r="F98" s="145">
        <f t="shared" si="25"/>
        <v>0</v>
      </c>
      <c r="G98" s="65"/>
      <c r="H98" s="65">
        <v>1.1999999999999999E-3</v>
      </c>
      <c r="I98" s="128"/>
      <c r="J98" s="145">
        <f t="shared" si="22"/>
        <v>1.1999999999999999E-3</v>
      </c>
      <c r="K98" s="65"/>
      <c r="L98" s="25"/>
      <c r="M98" s="25"/>
      <c r="N98" s="25"/>
      <c r="O98" s="25"/>
      <c r="P98" s="25"/>
      <c r="Q98" s="129">
        <f t="shared" si="26"/>
        <v>1.1999999999999999E-3</v>
      </c>
      <c r="R98" s="19"/>
    </row>
    <row r="99" spans="1:18">
      <c r="A99" s="533"/>
      <c r="B99" s="534"/>
      <c r="C99" s="146" t="s">
        <v>13</v>
      </c>
      <c r="D99" s="206" t="s">
        <v>0</v>
      </c>
      <c r="E99" s="206"/>
      <c r="F99" s="147">
        <f t="shared" si="25"/>
        <v>0</v>
      </c>
      <c r="G99" s="66"/>
      <c r="H99" s="66">
        <v>1.296</v>
      </c>
      <c r="I99" s="133"/>
      <c r="J99" s="147">
        <f t="shared" si="22"/>
        <v>1.296</v>
      </c>
      <c r="K99" s="66"/>
      <c r="L99" s="44"/>
      <c r="M99" s="44"/>
      <c r="N99" s="44"/>
      <c r="O99" s="44"/>
      <c r="P99" s="44"/>
      <c r="Q99" s="134">
        <f t="shared" si="26"/>
        <v>1.296</v>
      </c>
      <c r="R99" s="19"/>
    </row>
    <row r="100" spans="1:18">
      <c r="A100" s="531" t="s">
        <v>69</v>
      </c>
      <c r="B100" s="532"/>
      <c r="C100" s="24" t="s">
        <v>11</v>
      </c>
      <c r="D100" s="205">
        <v>8.3999999999999995E-3</v>
      </c>
      <c r="E100" s="205">
        <v>0.13439999999999999</v>
      </c>
      <c r="F100" s="145">
        <f t="shared" si="25"/>
        <v>0.14279999999999998</v>
      </c>
      <c r="G100" s="65">
        <v>0.27250000000000002</v>
      </c>
      <c r="H100" s="65">
        <v>12.923400000000001</v>
      </c>
      <c r="I100" s="128"/>
      <c r="J100" s="145">
        <f t="shared" si="22"/>
        <v>12.923400000000001</v>
      </c>
      <c r="K100" s="65">
        <v>8.6099999999999996E-2</v>
      </c>
      <c r="L100" s="25">
        <v>0.72240000000000004</v>
      </c>
      <c r="M100" s="25">
        <v>7.7000000000000002E-3</v>
      </c>
      <c r="N100" s="25">
        <v>0.84450000000000003</v>
      </c>
      <c r="O100" s="25">
        <v>0.16289999999999999</v>
      </c>
      <c r="P100" s="25">
        <v>0.72509999999999997</v>
      </c>
      <c r="Q100" s="129">
        <f t="shared" si="26"/>
        <v>15.887400000000001</v>
      </c>
      <c r="R100" s="19"/>
    </row>
    <row r="101" spans="1:18">
      <c r="A101" s="533"/>
      <c r="B101" s="534"/>
      <c r="C101" s="146" t="s">
        <v>13</v>
      </c>
      <c r="D101" s="206">
        <v>16.199999891034562</v>
      </c>
      <c r="E101" s="206">
        <v>58.082000000000001</v>
      </c>
      <c r="F101" s="147">
        <f t="shared" si="25"/>
        <v>74.281999891034559</v>
      </c>
      <c r="G101" s="66">
        <v>456.15199999999999</v>
      </c>
      <c r="H101" s="66">
        <v>15988.36</v>
      </c>
      <c r="I101" s="133"/>
      <c r="J101" s="147">
        <f t="shared" si="22"/>
        <v>15988.36</v>
      </c>
      <c r="K101" s="66">
        <v>80.072000000000003</v>
      </c>
      <c r="L101" s="44">
        <v>549.10599999999999</v>
      </c>
      <c r="M101" s="44">
        <v>3.7909999999999999</v>
      </c>
      <c r="N101" s="44">
        <v>332.68799999999999</v>
      </c>
      <c r="O101" s="44">
        <v>147.10900000000001</v>
      </c>
      <c r="P101" s="44">
        <v>864.80700000000002</v>
      </c>
      <c r="Q101" s="134">
        <f t="shared" si="26"/>
        <v>18496.366999891037</v>
      </c>
      <c r="R101" s="19"/>
    </row>
    <row r="102" spans="1:18">
      <c r="A102" s="531" t="s">
        <v>70</v>
      </c>
      <c r="B102" s="532"/>
      <c r="C102" s="24" t="s">
        <v>11</v>
      </c>
      <c r="D102" s="205">
        <v>5.1260000000000003</v>
      </c>
      <c r="E102" s="205">
        <v>632.33410000000003</v>
      </c>
      <c r="F102" s="145">
        <f t="shared" si="25"/>
        <v>637.46010000000001</v>
      </c>
      <c r="G102" s="65">
        <v>27.832000000000001</v>
      </c>
      <c r="H102" s="65">
        <v>1211.4174</v>
      </c>
      <c r="I102" s="128"/>
      <c r="J102" s="145">
        <f t="shared" si="22"/>
        <v>1211.4174</v>
      </c>
      <c r="K102" s="65">
        <v>47.793399999999998</v>
      </c>
      <c r="L102" s="25">
        <v>4.391</v>
      </c>
      <c r="M102" s="25">
        <v>0.27660000000000001</v>
      </c>
      <c r="N102" s="25">
        <v>22.6099</v>
      </c>
      <c r="O102" s="25">
        <v>1.0018</v>
      </c>
      <c r="P102" s="25">
        <v>2.0842000000000001</v>
      </c>
      <c r="Q102" s="129">
        <f t="shared" si="26"/>
        <v>1954.8663999999999</v>
      </c>
      <c r="R102" s="19"/>
    </row>
    <row r="103" spans="1:18">
      <c r="A103" s="533"/>
      <c r="B103" s="534"/>
      <c r="C103" s="146" t="s">
        <v>13</v>
      </c>
      <c r="D103" s="206">
        <v>4521.3486895882252</v>
      </c>
      <c r="E103" s="206">
        <v>152626.842</v>
      </c>
      <c r="F103" s="147">
        <f t="shared" si="25"/>
        <v>157148.19068958823</v>
      </c>
      <c r="G103" s="66">
        <v>5553.6540000000005</v>
      </c>
      <c r="H103" s="66">
        <v>208288.399</v>
      </c>
      <c r="I103" s="133"/>
      <c r="J103" s="147">
        <f t="shared" si="22"/>
        <v>208288.399</v>
      </c>
      <c r="K103" s="66">
        <v>16168.223</v>
      </c>
      <c r="L103" s="44">
        <v>1836.2049999999999</v>
      </c>
      <c r="M103" s="44">
        <v>57.542999999999999</v>
      </c>
      <c r="N103" s="44">
        <v>7827.1549999999997</v>
      </c>
      <c r="O103" s="44">
        <v>1098.7260000000001</v>
      </c>
      <c r="P103" s="44">
        <v>2827.8760000000002</v>
      </c>
      <c r="Q103" s="134">
        <f t="shared" si="26"/>
        <v>400805.97168958833</v>
      </c>
      <c r="R103" s="19"/>
    </row>
    <row r="104" spans="1:18">
      <c r="A104" s="535" t="s">
        <v>71</v>
      </c>
      <c r="B104" s="536"/>
      <c r="C104" s="24" t="s">
        <v>11</v>
      </c>
      <c r="D104" s="25">
        <f t="shared" ref="D104:Q104" si="27">SUM(D9,D11,D23,D29,D37,D39,D41,D43,D45,D47,D49,D51,D53,D59,D76,D88,D90,D92,D94,D96,D98,D100,D102)</f>
        <v>846.30629999999996</v>
      </c>
      <c r="E104" s="25">
        <f t="shared" si="27"/>
        <v>938.51720000000012</v>
      </c>
      <c r="F104" s="145">
        <f t="shared" si="27"/>
        <v>1784.8235</v>
      </c>
      <c r="G104" s="39">
        <f t="shared" si="27"/>
        <v>5951.5398999999998</v>
      </c>
      <c r="H104" s="39">
        <f t="shared" si="27"/>
        <v>3596.3113000000012</v>
      </c>
      <c r="I104" s="40">
        <f t="shared" si="27"/>
        <v>0</v>
      </c>
      <c r="J104" s="145">
        <f t="shared" si="27"/>
        <v>3596.3113000000012</v>
      </c>
      <c r="K104" s="39">
        <f t="shared" si="27"/>
        <v>1353.5556000000004</v>
      </c>
      <c r="L104" s="25">
        <f t="shared" si="27"/>
        <v>190.05939999999998</v>
      </c>
      <c r="M104" s="25">
        <f t="shared" si="27"/>
        <v>21.569700000000001</v>
      </c>
      <c r="N104" s="25">
        <f t="shared" si="27"/>
        <v>43.325900000000004</v>
      </c>
      <c r="O104" s="25">
        <f t="shared" si="27"/>
        <v>3.6981000000000002</v>
      </c>
      <c r="P104" s="25">
        <f t="shared" si="27"/>
        <v>12.292000000000002</v>
      </c>
      <c r="Q104" s="129">
        <f t="shared" si="27"/>
        <v>12957.175399999996</v>
      </c>
      <c r="R104" s="19"/>
    </row>
    <row r="105" spans="1:18">
      <c r="A105" s="537"/>
      <c r="B105" s="538"/>
      <c r="C105" s="146" t="s">
        <v>13</v>
      </c>
      <c r="D105" s="44">
        <f t="shared" ref="D105:Q105" si="28">SUM(D10,D12,D24,D30,D38,D40,D42,D44,D46,D48,D50,D52,D54,D60,D77,D89,D91,D93,D95,D97,D99,D101,D103)</f>
        <v>533332.21249266784</v>
      </c>
      <c r="E105" s="44">
        <f t="shared" si="28"/>
        <v>421088.08100000001</v>
      </c>
      <c r="F105" s="147">
        <f t="shared" si="28"/>
        <v>954420.29349266784</v>
      </c>
      <c r="G105" s="58">
        <f t="shared" si="28"/>
        <v>2129938.4249999993</v>
      </c>
      <c r="H105" s="58">
        <f t="shared" si="28"/>
        <v>764818.06599999988</v>
      </c>
      <c r="I105" s="53">
        <f t="shared" si="28"/>
        <v>0</v>
      </c>
      <c r="J105" s="147">
        <f t="shared" si="28"/>
        <v>764818.06599999988</v>
      </c>
      <c r="K105" s="58">
        <f t="shared" si="28"/>
        <v>369559.09100000001</v>
      </c>
      <c r="L105" s="44">
        <f t="shared" si="28"/>
        <v>68490.634000000005</v>
      </c>
      <c r="M105" s="44">
        <f t="shared" si="28"/>
        <v>9079.650999999998</v>
      </c>
      <c r="N105" s="44">
        <f t="shared" si="28"/>
        <v>26625.093999999997</v>
      </c>
      <c r="O105" s="44">
        <f t="shared" si="28"/>
        <v>3842.0480000000002</v>
      </c>
      <c r="P105" s="44">
        <f t="shared" si="28"/>
        <v>16891.014000000003</v>
      </c>
      <c r="Q105" s="134">
        <f t="shared" si="28"/>
        <v>4343664.3164926674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205" t="s">
        <v>0</v>
      </c>
      <c r="E106" s="205"/>
      <c r="F106" s="145">
        <f t="shared" ref="F106:F127" si="29">SUM(D106,E106)</f>
        <v>0</v>
      </c>
      <c r="G106" s="65"/>
      <c r="H106" s="65">
        <v>0.3004</v>
      </c>
      <c r="I106" s="128"/>
      <c r="J106" s="145">
        <f t="shared" si="22"/>
        <v>0.3004</v>
      </c>
      <c r="K106" s="65">
        <v>5.4899999999999997E-2</v>
      </c>
      <c r="L106" s="25"/>
      <c r="M106" s="25"/>
      <c r="N106" s="25"/>
      <c r="O106" s="25"/>
      <c r="P106" s="25"/>
      <c r="Q106" s="129">
        <f t="shared" ref="Q106:Q127" si="30">SUM(F106,G106,J106,K106,L106,M106,N106,O106,P106)</f>
        <v>0.3553</v>
      </c>
      <c r="R106" s="19"/>
    </row>
    <row r="107" spans="1:18">
      <c r="A107" s="126" t="s">
        <v>0</v>
      </c>
      <c r="B107" s="528"/>
      <c r="C107" s="146" t="s">
        <v>13</v>
      </c>
      <c r="D107" s="206" t="s">
        <v>0</v>
      </c>
      <c r="E107" s="206"/>
      <c r="F107" s="147">
        <f t="shared" si="29"/>
        <v>0</v>
      </c>
      <c r="G107" s="66"/>
      <c r="H107" s="66">
        <v>829.03899999999999</v>
      </c>
      <c r="I107" s="133"/>
      <c r="J107" s="147">
        <f t="shared" si="22"/>
        <v>829.03899999999999</v>
      </c>
      <c r="K107" s="66">
        <v>190.048</v>
      </c>
      <c r="L107" s="44"/>
      <c r="M107" s="44"/>
      <c r="N107" s="44"/>
      <c r="O107" s="44"/>
      <c r="P107" s="44"/>
      <c r="Q107" s="134">
        <f t="shared" si="30"/>
        <v>1019.087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205">
        <v>1.2479</v>
      </c>
      <c r="E108" s="205">
        <v>0.21210000000000001</v>
      </c>
      <c r="F108" s="145">
        <f t="shared" si="29"/>
        <v>1.46</v>
      </c>
      <c r="G108" s="65">
        <v>31.9557</v>
      </c>
      <c r="H108" s="65">
        <v>95.351500000000001</v>
      </c>
      <c r="I108" s="128"/>
      <c r="J108" s="145">
        <f t="shared" si="22"/>
        <v>95.351500000000001</v>
      </c>
      <c r="K108" s="65">
        <v>13.993</v>
      </c>
      <c r="L108" s="25">
        <v>11.4283</v>
      </c>
      <c r="M108" s="25"/>
      <c r="N108" s="25">
        <v>0.27150000000000002</v>
      </c>
      <c r="O108" s="25">
        <v>11.2636</v>
      </c>
      <c r="P108" s="25">
        <v>0.83609999999999995</v>
      </c>
      <c r="Q108" s="129">
        <f t="shared" si="30"/>
        <v>166.55969999999999</v>
      </c>
      <c r="R108" s="19"/>
    </row>
    <row r="109" spans="1:18">
      <c r="A109" s="130" t="s">
        <v>0</v>
      </c>
      <c r="B109" s="528"/>
      <c r="C109" s="146" t="s">
        <v>13</v>
      </c>
      <c r="D109" s="206">
        <v>602.25659594906449</v>
      </c>
      <c r="E109" s="206">
        <v>149.33099999999999</v>
      </c>
      <c r="F109" s="147">
        <f t="shared" si="29"/>
        <v>751.58759594906451</v>
      </c>
      <c r="G109" s="66">
        <v>28479.831999999999</v>
      </c>
      <c r="H109" s="66">
        <v>73286.425000000003</v>
      </c>
      <c r="I109" s="133"/>
      <c r="J109" s="147">
        <f t="shared" si="22"/>
        <v>73286.425000000003</v>
      </c>
      <c r="K109" s="66">
        <v>12661.387000000001</v>
      </c>
      <c r="L109" s="44">
        <v>10391.002</v>
      </c>
      <c r="M109" s="44"/>
      <c r="N109" s="44">
        <v>153.82499999999999</v>
      </c>
      <c r="O109" s="44">
        <v>9586.9349999999995</v>
      </c>
      <c r="P109" s="44">
        <v>483.93900000000002</v>
      </c>
      <c r="Q109" s="134">
        <f t="shared" si="30"/>
        <v>135794.9325959491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205">
        <v>3.7549999999999999</v>
      </c>
      <c r="E110" s="205">
        <v>329.69110000000001</v>
      </c>
      <c r="F110" s="145">
        <f t="shared" si="29"/>
        <v>333.4461</v>
      </c>
      <c r="G110" s="65">
        <v>6.1105999999999998</v>
      </c>
      <c r="H110" s="65">
        <v>1039.6128000000001</v>
      </c>
      <c r="I110" s="128"/>
      <c r="J110" s="145">
        <f t="shared" si="22"/>
        <v>1039.6128000000001</v>
      </c>
      <c r="K110" s="65">
        <v>128.8638</v>
      </c>
      <c r="L110" s="25">
        <v>1.3540000000000001</v>
      </c>
      <c r="M110" s="25"/>
      <c r="N110" s="25">
        <v>8.6E-3</v>
      </c>
      <c r="O110" s="25"/>
      <c r="P110" s="25"/>
      <c r="Q110" s="129">
        <f t="shared" si="30"/>
        <v>1509.3959</v>
      </c>
      <c r="R110" s="19"/>
    </row>
    <row r="111" spans="1:18">
      <c r="A111" s="130"/>
      <c r="B111" s="528"/>
      <c r="C111" s="146" t="s">
        <v>13</v>
      </c>
      <c r="D111" s="206">
        <v>1706.6915885203457</v>
      </c>
      <c r="E111" s="206">
        <v>173101.43599999999</v>
      </c>
      <c r="F111" s="147">
        <f t="shared" si="29"/>
        <v>174808.12758852032</v>
      </c>
      <c r="G111" s="66">
        <v>3716.5259999999998</v>
      </c>
      <c r="H111" s="66">
        <v>504719.391</v>
      </c>
      <c r="I111" s="133"/>
      <c r="J111" s="147">
        <f t="shared" si="22"/>
        <v>504719.391</v>
      </c>
      <c r="K111" s="66">
        <v>59622.209000000003</v>
      </c>
      <c r="L111" s="44">
        <v>565.36300000000006</v>
      </c>
      <c r="M111" s="44"/>
      <c r="N111" s="44">
        <v>1.167</v>
      </c>
      <c r="O111" s="44"/>
      <c r="P111" s="44"/>
      <c r="Q111" s="134">
        <f t="shared" si="30"/>
        <v>743432.78358852037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205" t="s">
        <v>0</v>
      </c>
      <c r="E112" s="205">
        <v>6.0000000000000001E-3</v>
      </c>
      <c r="F112" s="145">
        <f t="shared" si="29"/>
        <v>6.0000000000000001E-3</v>
      </c>
      <c r="G112" s="65">
        <v>3.7900000000000003E-2</v>
      </c>
      <c r="H112" s="65">
        <v>0.62519999999999998</v>
      </c>
      <c r="I112" s="128"/>
      <c r="J112" s="145">
        <f t="shared" si="22"/>
        <v>0.62519999999999998</v>
      </c>
      <c r="K112" s="65">
        <v>5.2999999999999999E-2</v>
      </c>
      <c r="L112" s="25"/>
      <c r="M112" s="25">
        <v>2E-3</v>
      </c>
      <c r="N112" s="25">
        <v>4.99E-2</v>
      </c>
      <c r="O112" s="25"/>
      <c r="P112" s="25">
        <v>7.9000000000000001E-2</v>
      </c>
      <c r="Q112" s="129">
        <f t="shared" si="30"/>
        <v>0.85299999999999998</v>
      </c>
      <c r="R112" s="19"/>
    </row>
    <row r="113" spans="1:18">
      <c r="A113" s="130"/>
      <c r="B113" s="528"/>
      <c r="C113" s="146" t="s">
        <v>13</v>
      </c>
      <c r="D113" s="206" t="s">
        <v>0</v>
      </c>
      <c r="E113" s="206">
        <v>5.335</v>
      </c>
      <c r="F113" s="147">
        <f t="shared" si="29"/>
        <v>5.335</v>
      </c>
      <c r="G113" s="66">
        <v>115.82899999999999</v>
      </c>
      <c r="H113" s="66">
        <v>910.10599999999999</v>
      </c>
      <c r="I113" s="133"/>
      <c r="J113" s="147">
        <f t="shared" si="22"/>
        <v>910.10599999999999</v>
      </c>
      <c r="K113" s="66">
        <v>4.7519999999999998</v>
      </c>
      <c r="L113" s="44"/>
      <c r="M113" s="44">
        <v>0.66800000000000004</v>
      </c>
      <c r="N113" s="44">
        <v>29.568999999999999</v>
      </c>
      <c r="O113" s="44"/>
      <c r="P113" s="44">
        <v>126.241</v>
      </c>
      <c r="Q113" s="134">
        <f t="shared" si="30"/>
        <v>1192.4999999999998</v>
      </c>
      <c r="R113" s="19"/>
    </row>
    <row r="114" spans="1:18">
      <c r="A114" s="130"/>
      <c r="B114" s="527" t="s">
        <v>78</v>
      </c>
      <c r="C114" s="24" t="s">
        <v>11</v>
      </c>
      <c r="D114" s="205">
        <v>1.2524</v>
      </c>
      <c r="E114" s="205">
        <v>1.5988</v>
      </c>
      <c r="F114" s="145">
        <f t="shared" si="29"/>
        <v>2.8512</v>
      </c>
      <c r="G114" s="65">
        <v>0.15049999999999999</v>
      </c>
      <c r="H114" s="65">
        <v>103.60760000000001</v>
      </c>
      <c r="I114" s="128"/>
      <c r="J114" s="145">
        <f t="shared" si="22"/>
        <v>103.60760000000001</v>
      </c>
      <c r="K114" s="65">
        <v>0.13919999999999999</v>
      </c>
      <c r="L114" s="25">
        <v>6.4999999999999997E-3</v>
      </c>
      <c r="M114" s="25">
        <v>1.9458</v>
      </c>
      <c r="N114" s="25">
        <v>21.611499999999999</v>
      </c>
      <c r="O114" s="25">
        <v>1.1279999999999999</v>
      </c>
      <c r="P114" s="25">
        <v>30.178699999999999</v>
      </c>
      <c r="Q114" s="129">
        <f t="shared" si="30"/>
        <v>161.619</v>
      </c>
      <c r="R114" s="19"/>
    </row>
    <row r="115" spans="1:18">
      <c r="A115" s="130"/>
      <c r="B115" s="528"/>
      <c r="C115" s="146" t="s">
        <v>13</v>
      </c>
      <c r="D115" s="206">
        <v>574.31375613701539</v>
      </c>
      <c r="E115" s="206">
        <v>555.86</v>
      </c>
      <c r="F115" s="147">
        <f t="shared" si="29"/>
        <v>1130.1737561370155</v>
      </c>
      <c r="G115" s="66">
        <v>238.09800000000001</v>
      </c>
      <c r="H115" s="66">
        <v>57005.955000000002</v>
      </c>
      <c r="I115" s="133"/>
      <c r="J115" s="147">
        <f t="shared" si="22"/>
        <v>57005.955000000002</v>
      </c>
      <c r="K115" s="66">
        <v>295.29399999999998</v>
      </c>
      <c r="L115" s="44">
        <v>3.3050000000000002</v>
      </c>
      <c r="M115" s="44">
        <v>583.60199999999998</v>
      </c>
      <c r="N115" s="44">
        <v>8273.7630000000008</v>
      </c>
      <c r="O115" s="44">
        <v>551.79399999999998</v>
      </c>
      <c r="P115" s="44">
        <v>17086.11</v>
      </c>
      <c r="Q115" s="134">
        <f t="shared" si="30"/>
        <v>85168.094756137012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205" t="s">
        <v>0</v>
      </c>
      <c r="E116" s="205"/>
      <c r="F116" s="145">
        <f t="shared" si="29"/>
        <v>0</v>
      </c>
      <c r="G116" s="65"/>
      <c r="H116" s="65"/>
      <c r="I116" s="128"/>
      <c r="J116" s="145">
        <f t="shared" si="22"/>
        <v>0</v>
      </c>
      <c r="K116" s="65"/>
      <c r="L116" s="25"/>
      <c r="M116" s="25"/>
      <c r="N116" s="25"/>
      <c r="O116" s="25"/>
      <c r="P116" s="25"/>
      <c r="Q116" s="129">
        <f t="shared" si="30"/>
        <v>0</v>
      </c>
      <c r="R116" s="19"/>
    </row>
    <row r="117" spans="1:18">
      <c r="A117" s="130"/>
      <c r="B117" s="528"/>
      <c r="C117" s="146" t="s">
        <v>13</v>
      </c>
      <c r="D117" s="206" t="s">
        <v>0</v>
      </c>
      <c r="E117" s="206"/>
      <c r="F117" s="147">
        <f t="shared" si="29"/>
        <v>0</v>
      </c>
      <c r="G117" s="66"/>
      <c r="H117" s="66"/>
      <c r="I117" s="133"/>
      <c r="J117" s="147">
        <f t="shared" si="22"/>
        <v>0</v>
      </c>
      <c r="K117" s="66"/>
      <c r="L117" s="44"/>
      <c r="M117" s="44"/>
      <c r="N117" s="44"/>
      <c r="O117" s="44"/>
      <c r="P117" s="44"/>
      <c r="Q117" s="134">
        <f t="shared" si="30"/>
        <v>0</v>
      </c>
      <c r="R117" s="19"/>
    </row>
    <row r="118" spans="1:18">
      <c r="A118" s="130"/>
      <c r="B118" s="527" t="s">
        <v>81</v>
      </c>
      <c r="C118" s="24" t="s">
        <v>11</v>
      </c>
      <c r="D118" s="205">
        <v>2.5000000000000001E-3</v>
      </c>
      <c r="E118" s="205">
        <v>1E-3</v>
      </c>
      <c r="F118" s="145">
        <f t="shared" si="29"/>
        <v>3.5000000000000001E-3</v>
      </c>
      <c r="G118" s="65"/>
      <c r="H118" s="65"/>
      <c r="I118" s="128"/>
      <c r="J118" s="145">
        <f t="shared" si="22"/>
        <v>0</v>
      </c>
      <c r="K118" s="65"/>
      <c r="L118" s="25"/>
      <c r="M118" s="25"/>
      <c r="N118" s="25"/>
      <c r="O118" s="25"/>
      <c r="P118" s="25"/>
      <c r="Q118" s="129">
        <f t="shared" si="30"/>
        <v>3.5000000000000001E-3</v>
      </c>
      <c r="R118" s="19"/>
    </row>
    <row r="119" spans="1:18">
      <c r="A119" s="130"/>
      <c r="B119" s="528"/>
      <c r="C119" s="146" t="s">
        <v>13</v>
      </c>
      <c r="D119" s="206">
        <v>0.86399999418850992</v>
      </c>
      <c r="E119" s="206">
        <v>0.32400000000000001</v>
      </c>
      <c r="F119" s="147">
        <f t="shared" si="29"/>
        <v>1.18799999418851</v>
      </c>
      <c r="G119" s="66"/>
      <c r="H119" s="66"/>
      <c r="I119" s="133"/>
      <c r="J119" s="147">
        <f t="shared" si="22"/>
        <v>0</v>
      </c>
      <c r="K119" s="66"/>
      <c r="L119" s="44"/>
      <c r="M119" s="44"/>
      <c r="N119" s="44"/>
      <c r="O119" s="44"/>
      <c r="P119" s="44"/>
      <c r="Q119" s="134">
        <f t="shared" si="30"/>
        <v>1.18799999418851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205">
        <v>3.2000000000000002E-3</v>
      </c>
      <c r="E120" s="205">
        <v>0.48</v>
      </c>
      <c r="F120" s="145">
        <f t="shared" si="29"/>
        <v>0.48319999999999996</v>
      </c>
      <c r="G120" s="65"/>
      <c r="H120" s="65">
        <v>0.01</v>
      </c>
      <c r="I120" s="128"/>
      <c r="J120" s="145">
        <f t="shared" si="22"/>
        <v>0.01</v>
      </c>
      <c r="K120" s="65"/>
      <c r="L120" s="25"/>
      <c r="M120" s="25"/>
      <c r="N120" s="25"/>
      <c r="O120" s="25"/>
      <c r="P120" s="25"/>
      <c r="Q120" s="129">
        <f t="shared" si="30"/>
        <v>0.49319999999999997</v>
      </c>
      <c r="R120" s="19"/>
    </row>
    <row r="121" spans="1:18">
      <c r="A121" s="130"/>
      <c r="B121" s="528"/>
      <c r="C121" s="146" t="s">
        <v>13</v>
      </c>
      <c r="D121" s="206">
        <v>3.1103999790786356</v>
      </c>
      <c r="E121" s="206">
        <v>207.36</v>
      </c>
      <c r="F121" s="147">
        <f t="shared" si="29"/>
        <v>210.47039997907865</v>
      </c>
      <c r="G121" s="66"/>
      <c r="H121" s="66">
        <v>18.36</v>
      </c>
      <c r="I121" s="133"/>
      <c r="J121" s="147">
        <f t="shared" si="22"/>
        <v>18.36</v>
      </c>
      <c r="K121" s="66"/>
      <c r="L121" s="44"/>
      <c r="M121" s="44"/>
      <c r="N121" s="44"/>
      <c r="O121" s="44"/>
      <c r="P121" s="44"/>
      <c r="Q121" s="134">
        <f t="shared" si="30"/>
        <v>228.83039997907866</v>
      </c>
      <c r="R121" s="19"/>
    </row>
    <row r="122" spans="1:18">
      <c r="A122" s="130"/>
      <c r="B122" s="527" t="s">
        <v>84</v>
      </c>
      <c r="C122" s="24" t="s">
        <v>11</v>
      </c>
      <c r="D122" s="205">
        <v>4.4109999999999996</v>
      </c>
      <c r="E122" s="205"/>
      <c r="F122" s="145">
        <f t="shared" si="29"/>
        <v>4.4109999999999996</v>
      </c>
      <c r="G122" s="65">
        <v>1.1214</v>
      </c>
      <c r="H122" s="65">
        <v>3.3321999999999998</v>
      </c>
      <c r="I122" s="128"/>
      <c r="J122" s="145">
        <f t="shared" si="22"/>
        <v>3.3321999999999998</v>
      </c>
      <c r="K122" s="65">
        <v>1.05</v>
      </c>
      <c r="L122" s="25">
        <v>4.9124999999999996</v>
      </c>
      <c r="M122" s="25">
        <v>6.0379800000000001</v>
      </c>
      <c r="N122" s="25">
        <v>0.23669999999999999</v>
      </c>
      <c r="O122" s="25"/>
      <c r="P122" s="25">
        <v>1.1000000000000001E-3</v>
      </c>
      <c r="Q122" s="129">
        <f t="shared" si="30"/>
        <v>21.102879999999999</v>
      </c>
      <c r="R122" s="19"/>
    </row>
    <row r="123" spans="1:18">
      <c r="A123" s="130"/>
      <c r="B123" s="528"/>
      <c r="C123" s="146" t="s">
        <v>13</v>
      </c>
      <c r="D123" s="206">
        <v>3448.2617768060891</v>
      </c>
      <c r="E123" s="206"/>
      <c r="F123" s="147">
        <f t="shared" si="29"/>
        <v>3448.2617768060891</v>
      </c>
      <c r="G123" s="66">
        <v>1954.9949999999999</v>
      </c>
      <c r="H123" s="66">
        <v>3768.8229999999999</v>
      </c>
      <c r="I123" s="133"/>
      <c r="J123" s="147">
        <f t="shared" si="22"/>
        <v>3768.8229999999999</v>
      </c>
      <c r="K123" s="66">
        <v>167.83199999999999</v>
      </c>
      <c r="L123" s="44">
        <v>2380.0169999999998</v>
      </c>
      <c r="M123" s="44">
        <v>10779.96</v>
      </c>
      <c r="N123" s="44">
        <v>438.68099999999998</v>
      </c>
      <c r="O123" s="44"/>
      <c r="P123" s="44">
        <v>0.95</v>
      </c>
      <c r="Q123" s="134">
        <f t="shared" si="30"/>
        <v>22939.51977680609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205">
        <v>0.3397</v>
      </c>
      <c r="E124" s="205">
        <v>0.16889999999999999</v>
      </c>
      <c r="F124" s="145">
        <f t="shared" si="29"/>
        <v>0.50859999999999994</v>
      </c>
      <c r="G124" s="65">
        <v>0.13650000000000001</v>
      </c>
      <c r="H124" s="65">
        <v>3.3005</v>
      </c>
      <c r="I124" s="128"/>
      <c r="J124" s="145">
        <f t="shared" si="22"/>
        <v>3.3005</v>
      </c>
      <c r="K124" s="65">
        <v>0.38650000000000001</v>
      </c>
      <c r="L124" s="25">
        <v>8.6800000000000002E-2</v>
      </c>
      <c r="M124" s="25">
        <v>5.7999999999999996E-3</v>
      </c>
      <c r="N124" s="25">
        <v>0.13639999999999999</v>
      </c>
      <c r="O124" s="25">
        <v>2.2599999999999999E-2</v>
      </c>
      <c r="P124" s="25">
        <v>0.19070000000000001</v>
      </c>
      <c r="Q124" s="129">
        <f t="shared" si="30"/>
        <v>4.7743999999999991</v>
      </c>
      <c r="R124" s="19"/>
    </row>
    <row r="125" spans="1:18">
      <c r="A125" s="19"/>
      <c r="B125" s="528"/>
      <c r="C125" s="146" t="s">
        <v>13</v>
      </c>
      <c r="D125" s="206">
        <v>1388.858390658175</v>
      </c>
      <c r="E125" s="206">
        <v>107.666</v>
      </c>
      <c r="F125" s="147">
        <f t="shared" si="29"/>
        <v>1496.524390658175</v>
      </c>
      <c r="G125" s="66">
        <v>110.378</v>
      </c>
      <c r="H125" s="66">
        <v>1437.6030000000001</v>
      </c>
      <c r="I125" s="133"/>
      <c r="J125" s="147">
        <f t="shared" si="22"/>
        <v>1437.6030000000001</v>
      </c>
      <c r="K125" s="66">
        <v>140.292</v>
      </c>
      <c r="L125" s="44">
        <v>48.329000000000001</v>
      </c>
      <c r="M125" s="44">
        <v>3.1520000000000001</v>
      </c>
      <c r="N125" s="44">
        <v>37.427</v>
      </c>
      <c r="O125" s="44">
        <v>2.4409999999999998</v>
      </c>
      <c r="P125" s="44">
        <v>78.471000000000004</v>
      </c>
      <c r="Q125" s="134">
        <f t="shared" si="30"/>
        <v>3354.6173906581753</v>
      </c>
      <c r="R125" s="19"/>
    </row>
    <row r="126" spans="1:18">
      <c r="A126" s="19"/>
      <c r="B126" s="36" t="s">
        <v>15</v>
      </c>
      <c r="C126" s="24" t="s">
        <v>11</v>
      </c>
      <c r="D126" s="205">
        <v>8.2400000000000001E-2</v>
      </c>
      <c r="E126" s="205"/>
      <c r="F126" s="145">
        <f t="shared" si="29"/>
        <v>8.2400000000000001E-2</v>
      </c>
      <c r="G126" s="65">
        <v>1.89</v>
      </c>
      <c r="H126" s="65">
        <v>0.53159999999999996</v>
      </c>
      <c r="I126" s="128"/>
      <c r="J126" s="145">
        <f t="shared" si="22"/>
        <v>0.53159999999999996</v>
      </c>
      <c r="K126" s="65"/>
      <c r="L126" s="25">
        <v>1.2999999999999999E-2</v>
      </c>
      <c r="M126" s="25"/>
      <c r="N126" s="25"/>
      <c r="O126" s="25"/>
      <c r="P126" s="25"/>
      <c r="Q126" s="129">
        <f t="shared" si="30"/>
        <v>2.5169999999999999</v>
      </c>
      <c r="R126" s="19"/>
    </row>
    <row r="127" spans="1:18">
      <c r="A127" s="19"/>
      <c r="B127" s="131" t="s">
        <v>86</v>
      </c>
      <c r="C127" s="146" t="s">
        <v>13</v>
      </c>
      <c r="D127" s="206">
        <v>40.39199972831284</v>
      </c>
      <c r="E127" s="206"/>
      <c r="F127" s="147">
        <f t="shared" si="29"/>
        <v>40.39199972831284</v>
      </c>
      <c r="G127" s="66">
        <v>368.33</v>
      </c>
      <c r="H127" s="66">
        <v>791.87800000000004</v>
      </c>
      <c r="I127" s="133"/>
      <c r="J127" s="147">
        <f t="shared" si="22"/>
        <v>791.87800000000004</v>
      </c>
      <c r="K127" s="66"/>
      <c r="L127" s="44">
        <v>1.123</v>
      </c>
      <c r="M127" s="44"/>
      <c r="N127" s="44"/>
      <c r="O127" s="44"/>
      <c r="P127" s="44"/>
      <c r="Q127" s="134">
        <f t="shared" si="30"/>
        <v>1201.722999728313</v>
      </c>
      <c r="R127" s="19"/>
    </row>
    <row r="128" spans="1:18">
      <c r="A128" s="19"/>
      <c r="B128" s="529" t="s">
        <v>19</v>
      </c>
      <c r="C128" s="24" t="s">
        <v>11</v>
      </c>
      <c r="D128" s="45">
        <f>SUM(D106,D108,D110,D112,D114,D116,D118,D120,D122,D124,D126)</f>
        <v>11.094100000000001</v>
      </c>
      <c r="E128" s="45">
        <f t="shared" ref="E128:Q129" si="31">SUM(E106,E108,E110,E112,E114,E116,E118,E120,E122,E124,E126)</f>
        <v>332.15789999999998</v>
      </c>
      <c r="F128" s="145">
        <f t="shared" si="31"/>
        <v>343.25199999999995</v>
      </c>
      <c r="G128" s="45">
        <f t="shared" si="31"/>
        <v>41.4026</v>
      </c>
      <c r="H128" s="45">
        <f t="shared" si="31"/>
        <v>1246.6718000000003</v>
      </c>
      <c r="I128" s="40">
        <f t="shared" si="31"/>
        <v>0</v>
      </c>
      <c r="J128" s="145">
        <f t="shared" si="31"/>
        <v>1246.6718000000003</v>
      </c>
      <c r="K128" s="45">
        <f t="shared" si="31"/>
        <v>144.54040000000001</v>
      </c>
      <c r="L128" s="45">
        <f t="shared" si="31"/>
        <v>17.801100000000002</v>
      </c>
      <c r="M128" s="25">
        <f t="shared" si="31"/>
        <v>7.9915799999999999</v>
      </c>
      <c r="N128" s="25">
        <f t="shared" si="31"/>
        <v>22.314599999999995</v>
      </c>
      <c r="O128" s="45">
        <f t="shared" si="31"/>
        <v>12.414200000000001</v>
      </c>
      <c r="P128" s="45">
        <f t="shared" si="31"/>
        <v>31.285599999999999</v>
      </c>
      <c r="Q128" s="129">
        <f t="shared" si="31"/>
        <v>1867.6738799999998</v>
      </c>
      <c r="R128" s="19"/>
    </row>
    <row r="129" spans="1:18">
      <c r="A129" s="137"/>
      <c r="B129" s="530"/>
      <c r="C129" s="146" t="s">
        <v>13</v>
      </c>
      <c r="D129" s="44">
        <f>SUM(D107,D109,D111,D113,D115,D117,D119,D121,D123,D125,D127)</f>
        <v>7764.7485077722695</v>
      </c>
      <c r="E129" s="44">
        <f t="shared" si="31"/>
        <v>174127.31199999995</v>
      </c>
      <c r="F129" s="147">
        <f t="shared" si="31"/>
        <v>181892.06050777226</v>
      </c>
      <c r="G129" s="58">
        <f t="shared" si="31"/>
        <v>34983.988000000005</v>
      </c>
      <c r="H129" s="58">
        <f t="shared" si="31"/>
        <v>642767.57999999996</v>
      </c>
      <c r="I129" s="53">
        <f t="shared" si="31"/>
        <v>0</v>
      </c>
      <c r="J129" s="147">
        <f t="shared" si="31"/>
        <v>642767.57999999996</v>
      </c>
      <c r="K129" s="58">
        <f t="shared" si="31"/>
        <v>73081.813999999984</v>
      </c>
      <c r="L129" s="44">
        <f t="shared" si="31"/>
        <v>13389.138999999999</v>
      </c>
      <c r="M129" s="44">
        <f t="shared" si="31"/>
        <v>11367.382</v>
      </c>
      <c r="N129" s="44">
        <f t="shared" si="31"/>
        <v>8934.4320000000007</v>
      </c>
      <c r="O129" s="44">
        <f t="shared" si="31"/>
        <v>10141.17</v>
      </c>
      <c r="P129" s="44">
        <f t="shared" si="31"/>
        <v>17775.711000000003</v>
      </c>
      <c r="Q129" s="134">
        <f t="shared" si="31"/>
        <v>994333.27650777216</v>
      </c>
      <c r="R129" s="19"/>
    </row>
    <row r="130" spans="1:18">
      <c r="A130" s="126" t="s">
        <v>0</v>
      </c>
      <c r="B130" s="527" t="s">
        <v>87</v>
      </c>
      <c r="C130" s="24" t="s">
        <v>11</v>
      </c>
      <c r="D130" s="205" t="s">
        <v>0</v>
      </c>
      <c r="E130" s="205"/>
      <c r="F130" s="145">
        <f t="shared" ref="F130:F136" si="32">SUM(D130,E130)</f>
        <v>0</v>
      </c>
      <c r="G130" s="65"/>
      <c r="H130" s="65"/>
      <c r="I130" s="128"/>
      <c r="J130" s="145">
        <f t="shared" si="22"/>
        <v>0</v>
      </c>
      <c r="K130" s="65"/>
      <c r="L130" s="25"/>
      <c r="M130" s="25"/>
      <c r="N130" s="25"/>
      <c r="O130" s="25"/>
      <c r="P130" s="25"/>
      <c r="Q130" s="129">
        <f t="shared" ref="Q130:Q136" si="33">SUM(F130,G130,J130,K130,L130,M130,N130,O130,P130)</f>
        <v>0</v>
      </c>
      <c r="R130" s="19"/>
    </row>
    <row r="131" spans="1:18">
      <c r="A131" s="126" t="s">
        <v>0</v>
      </c>
      <c r="B131" s="528"/>
      <c r="C131" s="146" t="s">
        <v>13</v>
      </c>
      <c r="D131" s="206" t="s">
        <v>0</v>
      </c>
      <c r="E131" s="206"/>
      <c r="F131" s="147">
        <f t="shared" si="32"/>
        <v>0</v>
      </c>
      <c r="G131" s="66"/>
      <c r="H131" s="66"/>
      <c r="I131" s="133"/>
      <c r="J131" s="147">
        <f t="shared" si="22"/>
        <v>0</v>
      </c>
      <c r="K131" s="66"/>
      <c r="L131" s="44"/>
      <c r="M131" s="44"/>
      <c r="N131" s="44"/>
      <c r="O131" s="44"/>
      <c r="P131" s="44"/>
      <c r="Q131" s="134">
        <f t="shared" si="33"/>
        <v>0</v>
      </c>
      <c r="R131" s="19"/>
    </row>
    <row r="132" spans="1:18">
      <c r="A132" s="130" t="s">
        <v>88</v>
      </c>
      <c r="B132" s="527" t="s">
        <v>89</v>
      </c>
      <c r="C132" s="24" t="s">
        <v>11</v>
      </c>
      <c r="D132" s="205">
        <v>5.0999999999999997E-2</v>
      </c>
      <c r="E132" s="205"/>
      <c r="F132" s="145">
        <f t="shared" si="32"/>
        <v>5.0999999999999997E-2</v>
      </c>
      <c r="G132" s="65">
        <v>1.6E-2</v>
      </c>
      <c r="H132" s="65"/>
      <c r="I132" s="128"/>
      <c r="J132" s="145">
        <f t="shared" si="22"/>
        <v>0</v>
      </c>
      <c r="K132" s="65"/>
      <c r="L132" s="25"/>
      <c r="M132" s="25"/>
      <c r="N132" s="25"/>
      <c r="O132" s="25"/>
      <c r="P132" s="25"/>
      <c r="Q132" s="129">
        <f t="shared" si="33"/>
        <v>6.7000000000000004E-2</v>
      </c>
      <c r="R132" s="19"/>
    </row>
    <row r="133" spans="1:18">
      <c r="A133" s="130"/>
      <c r="B133" s="528"/>
      <c r="C133" s="146" t="s">
        <v>13</v>
      </c>
      <c r="D133" s="206">
        <v>65.447999559779632</v>
      </c>
      <c r="E133" s="206"/>
      <c r="F133" s="147">
        <f t="shared" si="32"/>
        <v>65.447999559779632</v>
      </c>
      <c r="G133" s="66">
        <v>43.74</v>
      </c>
      <c r="H133" s="66"/>
      <c r="I133" s="133"/>
      <c r="J133" s="147">
        <f t="shared" si="22"/>
        <v>0</v>
      </c>
      <c r="K133" s="66"/>
      <c r="L133" s="44"/>
      <c r="M133" s="44"/>
      <c r="N133" s="44"/>
      <c r="O133" s="44"/>
      <c r="P133" s="44"/>
      <c r="Q133" s="151">
        <f t="shared" si="33"/>
        <v>109.18799955977963</v>
      </c>
      <c r="R133" s="19"/>
    </row>
    <row r="134" spans="1:18">
      <c r="A134" s="130" t="s">
        <v>90</v>
      </c>
      <c r="B134" s="36" t="s">
        <v>15</v>
      </c>
      <c r="C134" s="21" t="s">
        <v>11</v>
      </c>
      <c r="D134" s="212"/>
      <c r="E134" s="212"/>
      <c r="F134" s="153">
        <f t="shared" si="32"/>
        <v>0</v>
      </c>
      <c r="G134" s="93">
        <v>0</v>
      </c>
      <c r="H134" s="93"/>
      <c r="I134" s="154"/>
      <c r="J134" s="153">
        <f t="shared" ref="J134:J136" si="34">SUM(H134:I134)</f>
        <v>0</v>
      </c>
      <c r="K134" s="93"/>
      <c r="L134" s="69">
        <v>1.2E-2</v>
      </c>
      <c r="M134" s="69"/>
      <c r="N134" s="69"/>
      <c r="O134" s="69"/>
      <c r="P134" s="69"/>
      <c r="Q134" s="129">
        <f t="shared" si="33"/>
        <v>1.2E-2</v>
      </c>
      <c r="R134" s="19"/>
    </row>
    <row r="135" spans="1:18">
      <c r="A135" s="130"/>
      <c r="B135" s="36" t="s">
        <v>91</v>
      </c>
      <c r="C135" s="24" t="s">
        <v>92</v>
      </c>
      <c r="D135" s="205" t="s">
        <v>0</v>
      </c>
      <c r="E135" s="205"/>
      <c r="F135" s="155">
        <f t="shared" si="32"/>
        <v>0</v>
      </c>
      <c r="G135" s="65"/>
      <c r="H135" s="65"/>
      <c r="I135" s="128"/>
      <c r="J135" s="155">
        <f t="shared" si="34"/>
        <v>0</v>
      </c>
      <c r="K135" s="65"/>
      <c r="L135" s="25"/>
      <c r="M135" s="39"/>
      <c r="N135" s="25"/>
      <c r="O135" s="25"/>
      <c r="P135" s="25"/>
      <c r="Q135" s="129">
        <f t="shared" si="33"/>
        <v>0</v>
      </c>
      <c r="R135" s="19"/>
    </row>
    <row r="136" spans="1:18">
      <c r="A136" s="130" t="s">
        <v>18</v>
      </c>
      <c r="B136" s="44"/>
      <c r="C136" s="146" t="s">
        <v>13</v>
      </c>
      <c r="D136" s="206" t="s">
        <v>0</v>
      </c>
      <c r="E136" s="206"/>
      <c r="F136" s="156">
        <f t="shared" si="32"/>
        <v>0</v>
      </c>
      <c r="G136" s="66">
        <v>37.323999999999998</v>
      </c>
      <c r="H136" s="110"/>
      <c r="I136" s="133"/>
      <c r="J136" s="156">
        <f t="shared" si="34"/>
        <v>0</v>
      </c>
      <c r="K136" s="77"/>
      <c r="L136" s="44">
        <v>25.92</v>
      </c>
      <c r="M136" s="68"/>
      <c r="N136" s="44"/>
      <c r="O136" s="44"/>
      <c r="P136" s="44"/>
      <c r="Q136" s="151">
        <f t="shared" si="33"/>
        <v>63.244</v>
      </c>
      <c r="R136" s="19"/>
    </row>
    <row r="137" spans="1:18">
      <c r="A137" s="19"/>
      <c r="B137" s="164" t="s">
        <v>0</v>
      </c>
      <c r="C137" s="21" t="s">
        <v>11</v>
      </c>
      <c r="D137" s="22">
        <f>SUM(D130,D132,D134)</f>
        <v>5.0999999999999997E-2</v>
      </c>
      <c r="E137" s="25">
        <f t="shared" ref="E137:P137" si="35">SUM(E130,E132,E134)</f>
        <v>0</v>
      </c>
      <c r="F137" s="153">
        <f t="shared" si="35"/>
        <v>5.0999999999999997E-2</v>
      </c>
      <c r="G137" s="39">
        <f t="shared" si="35"/>
        <v>1.6E-2</v>
      </c>
      <c r="H137" s="39">
        <f t="shared" si="35"/>
        <v>0</v>
      </c>
      <c r="I137" s="37">
        <f t="shared" si="35"/>
        <v>0</v>
      </c>
      <c r="J137" s="153">
        <f t="shared" si="35"/>
        <v>0</v>
      </c>
      <c r="K137" s="39">
        <f t="shared" si="35"/>
        <v>0</v>
      </c>
      <c r="L137" s="25">
        <f t="shared" si="35"/>
        <v>1.2E-2</v>
      </c>
      <c r="M137" s="73">
        <f t="shared" si="35"/>
        <v>0</v>
      </c>
      <c r="N137" s="114">
        <f t="shared" si="35"/>
        <v>0</v>
      </c>
      <c r="O137" s="69">
        <f t="shared" si="35"/>
        <v>0</v>
      </c>
      <c r="P137" s="69">
        <f t="shared" si="35"/>
        <v>0</v>
      </c>
      <c r="Q137" s="129">
        <f>SUM(Q130,Q132,Q134)</f>
        <v>7.9000000000000001E-2</v>
      </c>
      <c r="R137" s="19"/>
    </row>
    <row r="138" spans="1:18">
      <c r="A138" s="19"/>
      <c r="B138" s="165" t="s">
        <v>19</v>
      </c>
      <c r="C138" s="24" t="s">
        <v>92</v>
      </c>
      <c r="D138" s="74"/>
      <c r="E138" s="25"/>
      <c r="F138" s="155"/>
      <c r="G138" s="74"/>
      <c r="H138" s="39"/>
      <c r="I138" s="40"/>
      <c r="J138" s="155"/>
      <c r="K138" s="39"/>
      <c r="L138" s="25"/>
      <c r="M138" s="59"/>
      <c r="N138" s="59"/>
      <c r="O138" s="25"/>
      <c r="P138" s="25"/>
      <c r="Q138" s="129"/>
      <c r="R138" s="19"/>
    </row>
    <row r="139" spans="1:18">
      <c r="A139" s="137"/>
      <c r="B139" s="44"/>
      <c r="C139" s="146" t="s">
        <v>13</v>
      </c>
      <c r="D139" s="44">
        <f>SUM(D131,D133,D136)</f>
        <v>65.447999559779632</v>
      </c>
      <c r="E139" s="44">
        <f t="shared" ref="E139:P139" si="36">SUM(E131,E133,E136)</f>
        <v>0</v>
      </c>
      <c r="F139" s="156">
        <f t="shared" si="36"/>
        <v>65.447999559779632</v>
      </c>
      <c r="G139" s="58">
        <f t="shared" si="36"/>
        <v>81.063999999999993</v>
      </c>
      <c r="H139" s="58">
        <f t="shared" si="36"/>
        <v>0</v>
      </c>
      <c r="I139" s="53">
        <f t="shared" si="36"/>
        <v>0</v>
      </c>
      <c r="J139" s="156">
        <f t="shared" si="36"/>
        <v>0</v>
      </c>
      <c r="K139" s="58">
        <f t="shared" si="36"/>
        <v>0</v>
      </c>
      <c r="L139" s="44">
        <f t="shared" si="36"/>
        <v>25.92</v>
      </c>
      <c r="M139" s="60">
        <f t="shared" si="36"/>
        <v>0</v>
      </c>
      <c r="N139" s="60">
        <f t="shared" si="36"/>
        <v>0</v>
      </c>
      <c r="O139" s="44">
        <f t="shared" si="36"/>
        <v>0</v>
      </c>
      <c r="P139" s="44">
        <f t="shared" si="36"/>
        <v>0</v>
      </c>
      <c r="Q139" s="151">
        <f>SUM(Q131,Q133,Q136)</f>
        <v>172.43199955977963</v>
      </c>
      <c r="R139" s="19"/>
    </row>
    <row r="140" spans="1:18">
      <c r="A140" s="19"/>
      <c r="B140" s="20" t="s">
        <v>0</v>
      </c>
      <c r="C140" s="21" t="s">
        <v>11</v>
      </c>
      <c r="D140" s="215">
        <f>SUM(D104,D128,D137)</f>
        <v>857.45140000000004</v>
      </c>
      <c r="E140" s="327">
        <f t="shared" ref="E140:P140" si="37">SUM(E104,E128,E137)</f>
        <v>1270.6751000000002</v>
      </c>
      <c r="F140" s="153">
        <f t="shared" si="37"/>
        <v>2128.1264999999999</v>
      </c>
      <c r="G140" s="101">
        <f t="shared" si="37"/>
        <v>5992.9584999999997</v>
      </c>
      <c r="H140" s="106">
        <f t="shared" si="37"/>
        <v>4842.9831000000013</v>
      </c>
      <c r="I140" s="47">
        <f t="shared" si="37"/>
        <v>0</v>
      </c>
      <c r="J140" s="153">
        <f t="shared" si="37"/>
        <v>4842.9831000000013</v>
      </c>
      <c r="K140" s="109">
        <f t="shared" si="37"/>
        <v>1498.0960000000005</v>
      </c>
      <c r="L140" s="69">
        <f t="shared" si="37"/>
        <v>207.87249999999997</v>
      </c>
      <c r="M140" s="73">
        <f t="shared" si="37"/>
        <v>29.56128</v>
      </c>
      <c r="N140" s="73">
        <f t="shared" si="37"/>
        <v>65.640500000000003</v>
      </c>
      <c r="O140" s="69">
        <f t="shared" si="37"/>
        <v>16.112300000000001</v>
      </c>
      <c r="P140" s="69">
        <f t="shared" si="37"/>
        <v>43.577600000000004</v>
      </c>
      <c r="Q140" s="129">
        <f>SUM(Q104,Q128,Q137)</f>
        <v>14824.928279999996</v>
      </c>
      <c r="R140" s="19"/>
    </row>
    <row r="141" spans="1:18">
      <c r="A141" s="19"/>
      <c r="B141" s="23" t="s">
        <v>93</v>
      </c>
      <c r="C141" s="24" t="s">
        <v>92</v>
      </c>
      <c r="D141" s="216"/>
      <c r="E141" s="216"/>
      <c r="F141" s="155"/>
      <c r="G141" s="102"/>
      <c r="H141" s="98"/>
      <c r="I141" s="160"/>
      <c r="J141" s="155"/>
      <c r="K141" s="102"/>
      <c r="L141" s="25"/>
      <c r="M141" s="59"/>
      <c r="N141" s="59"/>
      <c r="O141" s="25"/>
      <c r="P141" s="25"/>
      <c r="Q141" s="129"/>
      <c r="R141" s="19"/>
    </row>
    <row r="142" spans="1:18" ht="19.5" thickBot="1">
      <c r="A142" s="26"/>
      <c r="B142" s="27"/>
      <c r="C142" s="28" t="s">
        <v>13</v>
      </c>
      <c r="D142" s="217">
        <f>SUM(D105,D129,D139)</f>
        <v>541162.40899999987</v>
      </c>
      <c r="E142" s="217">
        <f t="shared" ref="E142:Q142" si="38">SUM(E105,E129,E139)</f>
        <v>595215.39299999992</v>
      </c>
      <c r="F142" s="161">
        <f t="shared" si="38"/>
        <v>1136377.8019999999</v>
      </c>
      <c r="G142" s="103">
        <f t="shared" si="38"/>
        <v>2165003.476999999</v>
      </c>
      <c r="H142" s="108">
        <f t="shared" si="38"/>
        <v>1407585.6459999997</v>
      </c>
      <c r="I142" s="48">
        <f t="shared" si="38"/>
        <v>0</v>
      </c>
      <c r="J142" s="161">
        <f t="shared" si="38"/>
        <v>1407585.6459999997</v>
      </c>
      <c r="K142" s="103">
        <f t="shared" si="38"/>
        <v>442640.90500000003</v>
      </c>
      <c r="L142" s="29">
        <f t="shared" si="38"/>
        <v>81905.692999999999</v>
      </c>
      <c r="M142" s="61">
        <f t="shared" si="38"/>
        <v>20447.032999999996</v>
      </c>
      <c r="N142" s="61">
        <f t="shared" si="38"/>
        <v>35559.525999999998</v>
      </c>
      <c r="O142" s="29">
        <f t="shared" si="38"/>
        <v>13983.218000000001</v>
      </c>
      <c r="P142" s="29">
        <f t="shared" si="38"/>
        <v>34666.725000000006</v>
      </c>
      <c r="Q142" s="141">
        <f t="shared" si="38"/>
        <v>5338170.0249999994</v>
      </c>
      <c r="R142" s="19"/>
    </row>
    <row r="143" spans="1:18">
      <c r="Q143" s="162" t="s">
        <v>94</v>
      </c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zoomScale="70" zoomScaleNormal="70" workbookViewId="0">
      <pane xSplit="3" ySplit="4" topLeftCell="J114" activePane="bottomRight" state="frozen"/>
      <selection activeCell="Y106" sqref="Y106"/>
      <selection pane="topRight" activeCell="Y106" sqref="Y106"/>
      <selection pane="bottomLeft" activeCell="Y106" sqref="Y106"/>
      <selection pane="bottomRight" activeCell="L120" sqref="L120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110</v>
      </c>
      <c r="C3" s="27"/>
      <c r="F3" s="27"/>
      <c r="I3" s="27"/>
      <c r="J3" s="27"/>
      <c r="N3" s="27"/>
    </row>
    <row r="4" spans="1:18">
      <c r="A4" s="120"/>
      <c r="B4" s="121"/>
      <c r="C4" s="121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38" t="s">
        <v>11</v>
      </c>
      <c r="D5" s="42">
        <v>0.73199999999999998</v>
      </c>
      <c r="E5" s="42"/>
      <c r="F5" s="127">
        <f>SUM(D5,E5)</f>
        <v>0.73199999999999998</v>
      </c>
      <c r="G5" s="389">
        <v>2481.8560000000002</v>
      </c>
      <c r="H5" s="65">
        <v>4549.5113000000001</v>
      </c>
      <c r="I5" s="128"/>
      <c r="J5" s="127">
        <f>SUM(H5:I5)</f>
        <v>4549.5113000000001</v>
      </c>
      <c r="K5" s="65">
        <v>712.0018</v>
      </c>
      <c r="L5" s="25">
        <v>54.484000000000002</v>
      </c>
      <c r="M5" s="25"/>
      <c r="N5" s="25"/>
      <c r="O5" s="25"/>
      <c r="P5" s="25"/>
      <c r="Q5" s="129">
        <f>SUM(F5,G5,J5,K5,L5,M5,N5,O5,P5)</f>
        <v>7798.5851000000002</v>
      </c>
      <c r="R5" s="37"/>
    </row>
    <row r="6" spans="1:18">
      <c r="A6" s="130" t="s">
        <v>12</v>
      </c>
      <c r="B6" s="528"/>
      <c r="C6" s="131" t="s">
        <v>13</v>
      </c>
      <c r="D6" s="43">
        <v>363.85199953843005</v>
      </c>
      <c r="E6" s="43"/>
      <c r="F6" s="132">
        <f t="shared" ref="F6:F8" si="0">SUM(D6,E6)</f>
        <v>363.85199953843005</v>
      </c>
      <c r="G6" s="388">
        <v>136412.55600000001</v>
      </c>
      <c r="H6" s="66">
        <v>242066.505</v>
      </c>
      <c r="I6" s="133"/>
      <c r="J6" s="132">
        <f>SUM(H6:I6)</f>
        <v>242066.505</v>
      </c>
      <c r="K6" s="66">
        <v>29776.055</v>
      </c>
      <c r="L6" s="44">
        <v>1594.7149999999999</v>
      </c>
      <c r="M6" s="44"/>
      <c r="N6" s="44"/>
      <c r="O6" s="44"/>
      <c r="P6" s="44"/>
      <c r="Q6" s="134">
        <f t="shared" ref="Q6:Q8" si="1">SUM(F6,G6,J6,K6,L6,M6,N6,O6,P6)</f>
        <v>410213.68299953849</v>
      </c>
      <c r="R6" s="37"/>
    </row>
    <row r="7" spans="1:18">
      <c r="A7" s="130" t="s">
        <v>14</v>
      </c>
      <c r="B7" s="36" t="s">
        <v>15</v>
      </c>
      <c r="C7" s="38" t="s">
        <v>11</v>
      </c>
      <c r="D7" s="42" t="s">
        <v>0</v>
      </c>
      <c r="E7" s="42"/>
      <c r="F7" s="135">
        <f t="shared" si="0"/>
        <v>0</v>
      </c>
      <c r="G7" s="389">
        <v>5.6383000000000001</v>
      </c>
      <c r="H7" s="65">
        <v>6.6929999999999996</v>
      </c>
      <c r="I7" s="128"/>
      <c r="J7" s="135">
        <f t="shared" ref="J7:J68" si="2">SUM(H7:I7)</f>
        <v>6.6929999999999996</v>
      </c>
      <c r="K7" s="65">
        <v>52.085999999999999</v>
      </c>
      <c r="L7" s="25">
        <v>4.0000000000000001E-3</v>
      </c>
      <c r="M7" s="25">
        <v>11.8523</v>
      </c>
      <c r="N7" s="25"/>
      <c r="O7" s="25"/>
      <c r="P7" s="25"/>
      <c r="Q7" s="129">
        <f t="shared" si="1"/>
        <v>76.273600000000002</v>
      </c>
      <c r="R7" s="37"/>
    </row>
    <row r="8" spans="1:18">
      <c r="A8" s="130" t="s">
        <v>16</v>
      </c>
      <c r="B8" s="131" t="s">
        <v>17</v>
      </c>
      <c r="C8" s="131" t="s">
        <v>13</v>
      </c>
      <c r="D8" s="43" t="s">
        <v>0</v>
      </c>
      <c r="E8" s="43"/>
      <c r="F8" s="132">
        <f t="shared" si="0"/>
        <v>0</v>
      </c>
      <c r="G8" s="388">
        <v>47.387999999999998</v>
      </c>
      <c r="H8" s="66">
        <v>147.34399999999999</v>
      </c>
      <c r="I8" s="133"/>
      <c r="J8" s="132">
        <f t="shared" si="2"/>
        <v>147.34399999999999</v>
      </c>
      <c r="K8" s="77">
        <v>1657.82</v>
      </c>
      <c r="L8" s="44">
        <v>2.1999999999999999E-2</v>
      </c>
      <c r="M8" s="44">
        <v>4231.5569999999998</v>
      </c>
      <c r="N8" s="44"/>
      <c r="O8" s="44"/>
      <c r="P8" s="44"/>
      <c r="Q8" s="134">
        <f t="shared" si="1"/>
        <v>6084.1309999999994</v>
      </c>
      <c r="R8" s="37"/>
    </row>
    <row r="9" spans="1:18">
      <c r="A9" s="130" t="s">
        <v>18</v>
      </c>
      <c r="B9" s="529" t="s">
        <v>19</v>
      </c>
      <c r="C9" s="38" t="s">
        <v>11</v>
      </c>
      <c r="D9" s="25">
        <f>SUM(D5,D7)</f>
        <v>0.73199999999999998</v>
      </c>
      <c r="E9" s="25">
        <f t="shared" ref="E9:P10" si="3">SUM(E5,E7)</f>
        <v>0</v>
      </c>
      <c r="F9" s="135">
        <f t="shared" si="3"/>
        <v>0.73199999999999998</v>
      </c>
      <c r="G9" s="40">
        <f t="shared" si="3"/>
        <v>2487.4943000000003</v>
      </c>
      <c r="H9" s="39">
        <f t="shared" si="3"/>
        <v>4556.2043000000003</v>
      </c>
      <c r="I9" s="40">
        <f t="shared" si="3"/>
        <v>0</v>
      </c>
      <c r="J9" s="135">
        <f t="shared" si="3"/>
        <v>4556.2043000000003</v>
      </c>
      <c r="K9" s="39">
        <f t="shared" si="3"/>
        <v>764.08780000000002</v>
      </c>
      <c r="L9" s="25">
        <f t="shared" si="3"/>
        <v>54.488</v>
      </c>
      <c r="M9" s="25">
        <f t="shared" si="3"/>
        <v>11.8523</v>
      </c>
      <c r="N9" s="25">
        <f t="shared" si="3"/>
        <v>0</v>
      </c>
      <c r="O9" s="25">
        <f t="shared" si="3"/>
        <v>0</v>
      </c>
      <c r="P9" s="25">
        <f t="shared" si="3"/>
        <v>0</v>
      </c>
      <c r="Q9" s="129">
        <f t="shared" ref="Q9:Q10" si="4">SUM(F9:G9,J9:P9)</f>
        <v>7874.8587000000007</v>
      </c>
      <c r="R9" s="37"/>
    </row>
    <row r="10" spans="1:18">
      <c r="A10" s="137"/>
      <c r="B10" s="530"/>
      <c r="C10" s="131" t="s">
        <v>13</v>
      </c>
      <c r="D10" s="44">
        <f>SUM(D6,D8)</f>
        <v>363.85199953843005</v>
      </c>
      <c r="E10" s="44">
        <f t="shared" si="3"/>
        <v>0</v>
      </c>
      <c r="F10" s="132">
        <f t="shared" si="3"/>
        <v>363.85199953843005</v>
      </c>
      <c r="G10" s="53">
        <f t="shared" si="3"/>
        <v>136459.94400000002</v>
      </c>
      <c r="H10" s="58">
        <f t="shared" si="3"/>
        <v>242213.84900000002</v>
      </c>
      <c r="I10" s="53">
        <f t="shared" si="3"/>
        <v>0</v>
      </c>
      <c r="J10" s="132">
        <f t="shared" si="3"/>
        <v>242213.84900000002</v>
      </c>
      <c r="K10" s="58">
        <f t="shared" si="3"/>
        <v>31433.875</v>
      </c>
      <c r="L10" s="44">
        <f t="shared" si="3"/>
        <v>1594.7369999999999</v>
      </c>
      <c r="M10" s="44">
        <f t="shared" si="3"/>
        <v>4231.5569999999998</v>
      </c>
      <c r="N10" s="44">
        <f t="shared" si="3"/>
        <v>0</v>
      </c>
      <c r="O10" s="44">
        <f t="shared" si="3"/>
        <v>0</v>
      </c>
      <c r="P10" s="44">
        <f t="shared" si="3"/>
        <v>0</v>
      </c>
      <c r="Q10" s="134">
        <f t="shared" si="4"/>
        <v>416297.81399953843</v>
      </c>
      <c r="R10" s="37"/>
    </row>
    <row r="11" spans="1:18">
      <c r="A11" s="531" t="s">
        <v>20</v>
      </c>
      <c r="B11" s="532"/>
      <c r="C11" s="38" t="s">
        <v>11</v>
      </c>
      <c r="D11" s="42">
        <v>156.65199999999999</v>
      </c>
      <c r="E11" s="42"/>
      <c r="F11" s="135">
        <f t="shared" ref="F11:F22" si="5">SUM(D11,E11)</f>
        <v>156.65199999999999</v>
      </c>
      <c r="G11" s="389">
        <v>1094.1333999999999</v>
      </c>
      <c r="H11" s="65">
        <v>2.1299999999999999E-2</v>
      </c>
      <c r="I11" s="128"/>
      <c r="J11" s="135">
        <f t="shared" si="2"/>
        <v>2.1299999999999999E-2</v>
      </c>
      <c r="K11" s="65">
        <v>7.6064999999999996</v>
      </c>
      <c r="L11" s="25">
        <v>2.7650999999999999</v>
      </c>
      <c r="M11" s="25"/>
      <c r="N11" s="25"/>
      <c r="O11" s="25"/>
      <c r="P11" s="25"/>
      <c r="Q11" s="129">
        <f t="shared" ref="Q11:Q22" si="6">SUM(F11,G11,J11,K11,L11,M11,N11,O11,P11)</f>
        <v>1261.1783000000003</v>
      </c>
      <c r="R11" s="37"/>
    </row>
    <row r="12" spans="1:18">
      <c r="A12" s="533"/>
      <c r="B12" s="534"/>
      <c r="C12" s="131" t="s">
        <v>13</v>
      </c>
      <c r="D12" s="43">
        <v>45457.877102333725</v>
      </c>
      <c r="E12" s="43"/>
      <c r="F12" s="132">
        <f t="shared" si="5"/>
        <v>45457.877102333725</v>
      </c>
      <c r="G12" s="388">
        <v>472483.75199999998</v>
      </c>
      <c r="H12" s="66">
        <v>20.704000000000001</v>
      </c>
      <c r="I12" s="133"/>
      <c r="J12" s="132">
        <f t="shared" si="2"/>
        <v>20.704000000000001</v>
      </c>
      <c r="K12" s="66">
        <v>555.44600000000003</v>
      </c>
      <c r="L12" s="44">
        <v>312.375</v>
      </c>
      <c r="M12" s="44"/>
      <c r="N12" s="44"/>
      <c r="O12" s="44"/>
      <c r="P12" s="44"/>
      <c r="Q12" s="134">
        <f t="shared" si="6"/>
        <v>518830.1541023337</v>
      </c>
      <c r="R12" s="37"/>
    </row>
    <row r="13" spans="1:18">
      <c r="A13" s="19"/>
      <c r="B13" s="527" t="s">
        <v>21</v>
      </c>
      <c r="C13" s="38" t="s">
        <v>11</v>
      </c>
      <c r="D13" s="42">
        <v>1.6976</v>
      </c>
      <c r="E13" s="42">
        <v>4.5781999999999998</v>
      </c>
      <c r="F13" s="135">
        <f t="shared" si="5"/>
        <v>6.2758000000000003</v>
      </c>
      <c r="G13" s="389">
        <v>1.1337999999999999</v>
      </c>
      <c r="H13" s="65">
        <v>3.2000000000000001E-2</v>
      </c>
      <c r="I13" s="128"/>
      <c r="J13" s="135">
        <f t="shared" si="2"/>
        <v>3.2000000000000001E-2</v>
      </c>
      <c r="K13" s="65">
        <v>0.20649999999999999</v>
      </c>
      <c r="L13" s="25"/>
      <c r="M13" s="25"/>
      <c r="N13" s="25"/>
      <c r="O13" s="25"/>
      <c r="P13" s="25"/>
      <c r="Q13" s="129">
        <f t="shared" si="6"/>
        <v>7.6481000000000003</v>
      </c>
      <c r="R13" s="37"/>
    </row>
    <row r="14" spans="1:18">
      <c r="A14" s="126" t="s">
        <v>0</v>
      </c>
      <c r="B14" s="528"/>
      <c r="C14" s="131" t="s">
        <v>13</v>
      </c>
      <c r="D14" s="43">
        <v>5490.0071930355689</v>
      </c>
      <c r="E14" s="43">
        <v>13499.466</v>
      </c>
      <c r="F14" s="132">
        <f t="shared" si="5"/>
        <v>18989.47319303557</v>
      </c>
      <c r="G14" s="388">
        <v>2557.3789999999999</v>
      </c>
      <c r="H14" s="66">
        <v>61.170999999999999</v>
      </c>
      <c r="I14" s="133"/>
      <c r="J14" s="132">
        <f t="shared" si="2"/>
        <v>61.170999999999999</v>
      </c>
      <c r="K14" s="66">
        <v>302.29199999999997</v>
      </c>
      <c r="L14" s="44"/>
      <c r="M14" s="44"/>
      <c r="N14" s="44"/>
      <c r="O14" s="44"/>
      <c r="P14" s="44"/>
      <c r="Q14" s="134">
        <f t="shared" si="6"/>
        <v>21910.315193035571</v>
      </c>
      <c r="R14" s="37"/>
    </row>
    <row r="15" spans="1:18">
      <c r="A15" s="130" t="s">
        <v>22</v>
      </c>
      <c r="B15" s="527" t="s">
        <v>23</v>
      </c>
      <c r="C15" s="38" t="s">
        <v>11</v>
      </c>
      <c r="D15" s="42">
        <v>0.23780000000000001</v>
      </c>
      <c r="E15" s="42"/>
      <c r="F15" s="135">
        <f t="shared" si="5"/>
        <v>0.23780000000000001</v>
      </c>
      <c r="G15" s="389">
        <v>0.47449999999999998</v>
      </c>
      <c r="H15" s="65">
        <v>0.45700000000000002</v>
      </c>
      <c r="I15" s="128"/>
      <c r="J15" s="135">
        <f t="shared" si="2"/>
        <v>0.45700000000000002</v>
      </c>
      <c r="K15" s="65">
        <v>1.9175</v>
      </c>
      <c r="L15" s="25">
        <v>1.2E-2</v>
      </c>
      <c r="M15" s="25"/>
      <c r="N15" s="25"/>
      <c r="O15" s="25"/>
      <c r="P15" s="25">
        <v>4.1200000000000001E-2</v>
      </c>
      <c r="Q15" s="129">
        <f t="shared" si="6"/>
        <v>3.14</v>
      </c>
      <c r="R15" s="37"/>
    </row>
    <row r="16" spans="1:18">
      <c r="A16" s="130" t="s">
        <v>0</v>
      </c>
      <c r="B16" s="528"/>
      <c r="C16" s="131" t="s">
        <v>13</v>
      </c>
      <c r="D16" s="43">
        <v>139.70879982277032</v>
      </c>
      <c r="E16" s="43"/>
      <c r="F16" s="132">
        <f t="shared" si="5"/>
        <v>139.70879982277032</v>
      </c>
      <c r="G16" s="388">
        <v>548.27200000000005</v>
      </c>
      <c r="H16" s="66">
        <v>501.57299999999998</v>
      </c>
      <c r="I16" s="133"/>
      <c r="J16" s="132">
        <f t="shared" si="2"/>
        <v>501.57299999999998</v>
      </c>
      <c r="K16" s="66">
        <v>2682.6129999999998</v>
      </c>
      <c r="L16" s="44">
        <v>16.038</v>
      </c>
      <c r="M16" s="44"/>
      <c r="N16" s="44"/>
      <c r="O16" s="44"/>
      <c r="P16" s="44">
        <v>40.511000000000003</v>
      </c>
      <c r="Q16" s="134">
        <f t="shared" si="6"/>
        <v>3928.7157998227704</v>
      </c>
      <c r="R16" s="37"/>
    </row>
    <row r="17" spans="1:18">
      <c r="A17" s="130" t="s">
        <v>24</v>
      </c>
      <c r="B17" s="527" t="s">
        <v>25</v>
      </c>
      <c r="C17" s="38" t="s">
        <v>11</v>
      </c>
      <c r="D17" s="42">
        <v>232.51660000000001</v>
      </c>
      <c r="E17" s="42">
        <v>158.85480000000001</v>
      </c>
      <c r="F17" s="135">
        <f t="shared" si="5"/>
        <v>391.37139999999999</v>
      </c>
      <c r="G17" s="389">
        <v>12.682399999999999</v>
      </c>
      <c r="H17" s="65"/>
      <c r="I17" s="128"/>
      <c r="J17" s="135">
        <f t="shared" si="2"/>
        <v>0</v>
      </c>
      <c r="K17" s="65"/>
      <c r="L17" s="25">
        <v>7.1749999999999994E-2</v>
      </c>
      <c r="M17" s="25"/>
      <c r="N17" s="25"/>
      <c r="O17" s="25"/>
      <c r="P17" s="25"/>
      <c r="Q17" s="129">
        <f t="shared" si="6"/>
        <v>404.12554999999998</v>
      </c>
      <c r="R17" s="37"/>
    </row>
    <row r="18" spans="1:18">
      <c r="A18" s="130"/>
      <c r="B18" s="528"/>
      <c r="C18" s="131" t="s">
        <v>13</v>
      </c>
      <c r="D18" s="43">
        <v>372413.99112756865</v>
      </c>
      <c r="E18" s="43">
        <v>262994.93699999998</v>
      </c>
      <c r="F18" s="132">
        <f t="shared" si="5"/>
        <v>635408.92812756868</v>
      </c>
      <c r="G18" s="388">
        <v>18402.152999999998</v>
      </c>
      <c r="H18" s="66"/>
      <c r="I18" s="133"/>
      <c r="J18" s="132">
        <f t="shared" si="2"/>
        <v>0</v>
      </c>
      <c r="K18" s="66"/>
      <c r="L18" s="44">
        <v>147.46100000000001</v>
      </c>
      <c r="M18" s="44"/>
      <c r="N18" s="44"/>
      <c r="O18" s="44"/>
      <c r="P18" s="44"/>
      <c r="Q18" s="134">
        <f t="shared" si="6"/>
        <v>653958.54212756874</v>
      </c>
      <c r="R18" s="37"/>
    </row>
    <row r="19" spans="1:18">
      <c r="A19" s="130" t="s">
        <v>26</v>
      </c>
      <c r="B19" s="36" t="s">
        <v>27</v>
      </c>
      <c r="C19" s="38" t="s">
        <v>11</v>
      </c>
      <c r="D19" s="42">
        <v>5.9509999999999996</v>
      </c>
      <c r="E19" s="42">
        <v>9.1332000000000004</v>
      </c>
      <c r="F19" s="135">
        <f t="shared" si="5"/>
        <v>15.084199999999999</v>
      </c>
      <c r="G19" s="389">
        <v>2.5413000000000001</v>
      </c>
      <c r="H19" s="65"/>
      <c r="I19" s="128"/>
      <c r="J19" s="135">
        <f t="shared" si="2"/>
        <v>0</v>
      </c>
      <c r="K19" s="65"/>
      <c r="L19" s="25">
        <v>2.8750000000000001E-2</v>
      </c>
      <c r="M19" s="25"/>
      <c r="N19" s="25"/>
      <c r="O19" s="25"/>
      <c r="P19" s="25"/>
      <c r="Q19" s="129">
        <f t="shared" si="6"/>
        <v>17.654249999999998</v>
      </c>
      <c r="R19" s="37"/>
    </row>
    <row r="20" spans="1:18">
      <c r="A20" s="130"/>
      <c r="B20" s="131" t="s">
        <v>28</v>
      </c>
      <c r="C20" s="131" t="s">
        <v>13</v>
      </c>
      <c r="D20" s="43">
        <v>7773.7881501384436</v>
      </c>
      <c r="E20" s="43">
        <v>9323.4879999999994</v>
      </c>
      <c r="F20" s="132">
        <f t="shared" si="5"/>
        <v>17097.276150138445</v>
      </c>
      <c r="G20" s="388">
        <v>2149.5349999999999</v>
      </c>
      <c r="H20" s="66"/>
      <c r="I20" s="133"/>
      <c r="J20" s="132">
        <f t="shared" si="2"/>
        <v>0</v>
      </c>
      <c r="K20" s="66"/>
      <c r="L20" s="44">
        <v>31.091000000000001</v>
      </c>
      <c r="M20" s="44"/>
      <c r="N20" s="44"/>
      <c r="O20" s="44"/>
      <c r="P20" s="44"/>
      <c r="Q20" s="134">
        <f t="shared" si="6"/>
        <v>19277.902150138445</v>
      </c>
      <c r="R20" s="37"/>
    </row>
    <row r="21" spans="1:18">
      <c r="A21" s="130" t="s">
        <v>18</v>
      </c>
      <c r="B21" s="527" t="s">
        <v>29</v>
      </c>
      <c r="C21" s="38" t="s">
        <v>11</v>
      </c>
      <c r="D21" s="42">
        <v>18.3504</v>
      </c>
      <c r="E21" s="42">
        <v>16.484400000000001</v>
      </c>
      <c r="F21" s="135">
        <f t="shared" si="5"/>
        <v>34.834800000000001</v>
      </c>
      <c r="G21" s="389">
        <v>9.3902999999999999</v>
      </c>
      <c r="H21" s="65"/>
      <c r="I21" s="128"/>
      <c r="J21" s="135">
        <f t="shared" si="2"/>
        <v>0</v>
      </c>
      <c r="K21" s="65"/>
      <c r="L21" s="25"/>
      <c r="M21" s="25"/>
      <c r="N21" s="25"/>
      <c r="O21" s="25"/>
      <c r="P21" s="25"/>
      <c r="Q21" s="129">
        <f t="shared" si="6"/>
        <v>44.225099999999998</v>
      </c>
      <c r="R21" s="37"/>
    </row>
    <row r="22" spans="1:18">
      <c r="A22" s="19"/>
      <c r="B22" s="528"/>
      <c r="C22" s="131" t="s">
        <v>13</v>
      </c>
      <c r="D22" s="43">
        <v>12098.548784652205</v>
      </c>
      <c r="E22" s="43">
        <v>9726.1730000000007</v>
      </c>
      <c r="F22" s="132">
        <f t="shared" si="5"/>
        <v>21824.721784652203</v>
      </c>
      <c r="G22" s="388">
        <v>3833.4349999999999</v>
      </c>
      <c r="H22" s="66"/>
      <c r="I22" s="133"/>
      <c r="J22" s="132">
        <f t="shared" si="2"/>
        <v>0</v>
      </c>
      <c r="K22" s="66"/>
      <c r="L22" s="44"/>
      <c r="M22" s="44"/>
      <c r="N22" s="44"/>
      <c r="O22" s="44"/>
      <c r="P22" s="44"/>
      <c r="Q22" s="134">
        <f t="shared" si="6"/>
        <v>25658.156784652205</v>
      </c>
      <c r="R22" s="37"/>
    </row>
    <row r="23" spans="1:18">
      <c r="A23" s="19"/>
      <c r="B23" s="529" t="s">
        <v>19</v>
      </c>
      <c r="C23" s="38" t="s">
        <v>11</v>
      </c>
      <c r="D23" s="25">
        <f>SUM(D13,D15,D17,D19,D21)</f>
        <v>258.7534</v>
      </c>
      <c r="E23" s="25">
        <f t="shared" ref="E23:Q24" si="7">SUM(E13,E15,E17,E19,E21)</f>
        <v>189.0506</v>
      </c>
      <c r="F23" s="135">
        <f t="shared" si="7"/>
        <v>447.80399999999997</v>
      </c>
      <c r="G23" s="40">
        <f t="shared" si="7"/>
        <v>26.222300000000001</v>
      </c>
      <c r="H23" s="39">
        <f t="shared" si="7"/>
        <v>0.48899999999999999</v>
      </c>
      <c r="I23" s="40">
        <f t="shared" si="7"/>
        <v>0</v>
      </c>
      <c r="J23" s="135">
        <f t="shared" si="7"/>
        <v>0.48899999999999999</v>
      </c>
      <c r="K23" s="39">
        <f t="shared" si="7"/>
        <v>2.1240000000000001</v>
      </c>
      <c r="L23" s="25">
        <f t="shared" si="7"/>
        <v>0.11249999999999999</v>
      </c>
      <c r="M23" s="25">
        <f t="shared" si="7"/>
        <v>0</v>
      </c>
      <c r="N23" s="25">
        <f t="shared" si="7"/>
        <v>0</v>
      </c>
      <c r="O23" s="25">
        <f t="shared" si="7"/>
        <v>0</v>
      </c>
      <c r="P23" s="25">
        <f t="shared" si="7"/>
        <v>4.1200000000000001E-2</v>
      </c>
      <c r="Q23" s="129">
        <f>SUM(Q13,Q15,Q17,Q19,Q21)</f>
        <v>476.79299999999995</v>
      </c>
      <c r="R23" s="37"/>
    </row>
    <row r="24" spans="1:18">
      <c r="A24" s="137"/>
      <c r="B24" s="530"/>
      <c r="C24" s="131" t="s">
        <v>13</v>
      </c>
      <c r="D24" s="44">
        <f>SUM(D14,D16,D18,D20,D22)</f>
        <v>397916.04405521764</v>
      </c>
      <c r="E24" s="44">
        <f t="shared" si="7"/>
        <v>295544.06400000001</v>
      </c>
      <c r="F24" s="132">
        <f t="shared" si="7"/>
        <v>693460.10805521766</v>
      </c>
      <c r="G24" s="53">
        <f t="shared" si="7"/>
        <v>27490.773999999998</v>
      </c>
      <c r="H24" s="58">
        <f t="shared" si="7"/>
        <v>562.74400000000003</v>
      </c>
      <c r="I24" s="53">
        <f t="shared" si="7"/>
        <v>0</v>
      </c>
      <c r="J24" s="132">
        <f t="shared" si="7"/>
        <v>562.74400000000003</v>
      </c>
      <c r="K24" s="58">
        <f t="shared" si="7"/>
        <v>2984.9049999999997</v>
      </c>
      <c r="L24" s="44">
        <f t="shared" si="7"/>
        <v>194.59000000000003</v>
      </c>
      <c r="M24" s="44">
        <f t="shared" si="7"/>
        <v>0</v>
      </c>
      <c r="N24" s="44">
        <f t="shared" si="7"/>
        <v>0</v>
      </c>
      <c r="O24" s="44">
        <f t="shared" si="7"/>
        <v>0</v>
      </c>
      <c r="P24" s="44">
        <f t="shared" si="7"/>
        <v>40.511000000000003</v>
      </c>
      <c r="Q24" s="134">
        <f t="shared" si="7"/>
        <v>724733.63205521763</v>
      </c>
      <c r="R24" s="37"/>
    </row>
    <row r="25" spans="1:18">
      <c r="A25" s="126" t="s">
        <v>0</v>
      </c>
      <c r="B25" s="527" t="s">
        <v>30</v>
      </c>
      <c r="C25" s="38" t="s">
        <v>11</v>
      </c>
      <c r="D25" s="42">
        <v>21.117000000000001</v>
      </c>
      <c r="E25" s="42">
        <v>18.526</v>
      </c>
      <c r="F25" s="135">
        <f t="shared" ref="F25:F28" si="8">SUM(D25,E25)</f>
        <v>39.643000000000001</v>
      </c>
      <c r="G25" s="389">
        <v>248.43639999999999</v>
      </c>
      <c r="H25" s="65">
        <v>4.7999999999999996E-3</v>
      </c>
      <c r="I25" s="128"/>
      <c r="J25" s="135">
        <f t="shared" si="2"/>
        <v>4.7999999999999996E-3</v>
      </c>
      <c r="K25" s="65">
        <v>2.1999999999999999E-2</v>
      </c>
      <c r="L25" s="25">
        <v>8.0000000000000002E-3</v>
      </c>
      <c r="M25" s="25"/>
      <c r="N25" s="25"/>
      <c r="O25" s="25"/>
      <c r="P25" s="25"/>
      <c r="Q25" s="129">
        <f t="shared" ref="Q25:Q28" si="9">SUM(F25,G25,J25,K25,L25,M25,N25,O25,P25)</f>
        <v>288.11419999999993</v>
      </c>
      <c r="R25" s="37"/>
    </row>
    <row r="26" spans="1:18">
      <c r="A26" s="130" t="s">
        <v>31</v>
      </c>
      <c r="B26" s="528"/>
      <c r="C26" s="131" t="s">
        <v>13</v>
      </c>
      <c r="D26" s="43">
        <v>19080.197975795527</v>
      </c>
      <c r="E26" s="43">
        <v>17112.417000000001</v>
      </c>
      <c r="F26" s="132">
        <f t="shared" si="8"/>
        <v>36192.614975795528</v>
      </c>
      <c r="G26" s="388">
        <v>261473.87700000001</v>
      </c>
      <c r="H26" s="66">
        <v>2.0739999999999998</v>
      </c>
      <c r="I26" s="133"/>
      <c r="J26" s="132">
        <f t="shared" si="2"/>
        <v>2.0739999999999998</v>
      </c>
      <c r="K26" s="66">
        <v>11.334</v>
      </c>
      <c r="L26" s="44">
        <v>3.456</v>
      </c>
      <c r="M26" s="44"/>
      <c r="N26" s="44"/>
      <c r="O26" s="44"/>
      <c r="P26" s="44"/>
      <c r="Q26" s="134">
        <f t="shared" si="9"/>
        <v>297683.35597579554</v>
      </c>
      <c r="R26" s="37"/>
    </row>
    <row r="27" spans="1:18">
      <c r="A27" s="130" t="s">
        <v>32</v>
      </c>
      <c r="B27" s="36" t="s">
        <v>15</v>
      </c>
      <c r="C27" s="38" t="s">
        <v>11</v>
      </c>
      <c r="D27" s="42">
        <v>40.363999999999997</v>
      </c>
      <c r="E27" s="42">
        <v>30.76</v>
      </c>
      <c r="F27" s="135">
        <f t="shared" si="8"/>
        <v>71.123999999999995</v>
      </c>
      <c r="G27" s="389">
        <v>28.106000000000002</v>
      </c>
      <c r="H27" s="65">
        <v>0.157</v>
      </c>
      <c r="I27" s="128"/>
      <c r="J27" s="135">
        <f t="shared" si="2"/>
        <v>0.157</v>
      </c>
      <c r="K27" s="92">
        <v>5.3999999999999999E-2</v>
      </c>
      <c r="L27" s="25"/>
      <c r="M27" s="25"/>
      <c r="N27" s="25"/>
      <c r="O27" s="25"/>
      <c r="P27" s="25"/>
      <c r="Q27" s="129">
        <f t="shared" si="9"/>
        <v>99.440999999999988</v>
      </c>
      <c r="R27" s="37"/>
    </row>
    <row r="28" spans="1:18">
      <c r="A28" s="130" t="s">
        <v>33</v>
      </c>
      <c r="B28" s="131" t="s">
        <v>34</v>
      </c>
      <c r="C28" s="131" t="s">
        <v>13</v>
      </c>
      <c r="D28" s="43">
        <v>14545.029581548684</v>
      </c>
      <c r="E28" s="43">
        <v>11507.328</v>
      </c>
      <c r="F28" s="132">
        <f t="shared" si="8"/>
        <v>26052.357581548684</v>
      </c>
      <c r="G28" s="388">
        <v>19506.804</v>
      </c>
      <c r="H28" s="77">
        <v>85.751999999999995</v>
      </c>
      <c r="I28" s="133"/>
      <c r="J28" s="132">
        <f t="shared" si="2"/>
        <v>85.751999999999995</v>
      </c>
      <c r="K28" s="66">
        <v>49.863999999999997</v>
      </c>
      <c r="L28" s="44"/>
      <c r="M28" s="44"/>
      <c r="N28" s="44"/>
      <c r="O28" s="44"/>
      <c r="P28" s="44"/>
      <c r="Q28" s="134">
        <f t="shared" si="9"/>
        <v>45694.777581548689</v>
      </c>
      <c r="R28" s="37"/>
    </row>
    <row r="29" spans="1:18">
      <c r="A29" s="130" t="s">
        <v>18</v>
      </c>
      <c r="B29" s="529" t="s">
        <v>19</v>
      </c>
      <c r="C29" s="38" t="s">
        <v>11</v>
      </c>
      <c r="D29" s="25">
        <f>SUM(D25,D27)</f>
        <v>61.480999999999995</v>
      </c>
      <c r="E29" s="25">
        <f t="shared" ref="E29:Q30" si="10">SUM(E25,E27)</f>
        <v>49.286000000000001</v>
      </c>
      <c r="F29" s="135">
        <f t="shared" si="10"/>
        <v>110.767</v>
      </c>
      <c r="G29" s="40">
        <f t="shared" si="10"/>
        <v>276.54239999999999</v>
      </c>
      <c r="H29" s="39">
        <f t="shared" si="10"/>
        <v>0.1618</v>
      </c>
      <c r="I29" s="40">
        <f t="shared" si="10"/>
        <v>0</v>
      </c>
      <c r="J29" s="135">
        <f t="shared" si="10"/>
        <v>0.1618</v>
      </c>
      <c r="K29" s="39">
        <f t="shared" si="10"/>
        <v>7.5999999999999998E-2</v>
      </c>
      <c r="L29" s="25">
        <f t="shared" si="10"/>
        <v>8.0000000000000002E-3</v>
      </c>
      <c r="M29" s="45">
        <f t="shared" si="10"/>
        <v>0</v>
      </c>
      <c r="N29" s="45">
        <f t="shared" si="10"/>
        <v>0</v>
      </c>
      <c r="O29" s="25">
        <f t="shared" si="10"/>
        <v>0</v>
      </c>
      <c r="P29" s="25">
        <f t="shared" si="10"/>
        <v>0</v>
      </c>
      <c r="Q29" s="129">
        <f t="shared" si="10"/>
        <v>387.5551999999999</v>
      </c>
      <c r="R29" s="37"/>
    </row>
    <row r="30" spans="1:18">
      <c r="A30" s="137"/>
      <c r="B30" s="530"/>
      <c r="C30" s="131" t="s">
        <v>13</v>
      </c>
      <c r="D30" s="44">
        <f>SUM(D26,D28)</f>
        <v>33625.227557344209</v>
      </c>
      <c r="E30" s="44">
        <f t="shared" si="10"/>
        <v>28619.745000000003</v>
      </c>
      <c r="F30" s="132">
        <f t="shared" si="10"/>
        <v>62244.972557344212</v>
      </c>
      <c r="G30" s="53">
        <f t="shared" si="10"/>
        <v>280980.68099999998</v>
      </c>
      <c r="H30" s="58">
        <f t="shared" si="10"/>
        <v>87.825999999999993</v>
      </c>
      <c r="I30" s="53">
        <f t="shared" si="10"/>
        <v>0</v>
      </c>
      <c r="J30" s="132">
        <f t="shared" si="10"/>
        <v>87.825999999999993</v>
      </c>
      <c r="K30" s="58">
        <f t="shared" si="10"/>
        <v>61.197999999999993</v>
      </c>
      <c r="L30" s="44">
        <f t="shared" si="10"/>
        <v>3.456</v>
      </c>
      <c r="M30" s="58">
        <f t="shared" si="10"/>
        <v>0</v>
      </c>
      <c r="N30" s="58">
        <f t="shared" si="10"/>
        <v>0</v>
      </c>
      <c r="O30" s="44">
        <f t="shared" si="10"/>
        <v>0</v>
      </c>
      <c r="P30" s="44">
        <f t="shared" si="10"/>
        <v>0</v>
      </c>
      <c r="Q30" s="134">
        <f t="shared" si="10"/>
        <v>343378.1335573442</v>
      </c>
      <c r="R30" s="37"/>
    </row>
    <row r="31" spans="1:18">
      <c r="A31" s="126" t="s">
        <v>0</v>
      </c>
      <c r="B31" s="527" t="s">
        <v>35</v>
      </c>
      <c r="C31" s="38" t="s">
        <v>11</v>
      </c>
      <c r="D31" s="42">
        <v>3.3599999999999998E-2</v>
      </c>
      <c r="E31" s="42">
        <v>2.3E-3</v>
      </c>
      <c r="F31" s="135">
        <f t="shared" ref="F31:F36" si="11">SUM(D31,E31)</f>
        <v>3.5900000000000001E-2</v>
      </c>
      <c r="G31" s="389">
        <v>0.59099999999999997</v>
      </c>
      <c r="H31" s="65">
        <v>48.129300000000001</v>
      </c>
      <c r="I31" s="128"/>
      <c r="J31" s="135">
        <f t="shared" si="2"/>
        <v>48.129300000000001</v>
      </c>
      <c r="K31" s="65">
        <v>0.53080000000000005</v>
      </c>
      <c r="L31" s="25">
        <v>1.992</v>
      </c>
      <c r="M31" s="25"/>
      <c r="N31" s="25"/>
      <c r="O31" s="25"/>
      <c r="P31" s="25"/>
      <c r="Q31" s="129">
        <f t="shared" ref="Q31:Q36" si="12">SUM(F31,G31,J31,K31,L31,M31,N31,O31,P31)</f>
        <v>51.278999999999996</v>
      </c>
      <c r="R31" s="37"/>
    </row>
    <row r="32" spans="1:18">
      <c r="A32" s="130" t="s">
        <v>36</v>
      </c>
      <c r="B32" s="528"/>
      <c r="C32" s="131" t="s">
        <v>13</v>
      </c>
      <c r="D32" s="43">
        <v>12.268799984436228</v>
      </c>
      <c r="E32" s="43">
        <v>0.621</v>
      </c>
      <c r="F32" s="132">
        <f t="shared" si="11"/>
        <v>12.889799984436229</v>
      </c>
      <c r="G32" s="388">
        <v>275.33600000000001</v>
      </c>
      <c r="H32" s="66">
        <v>23130.673999999999</v>
      </c>
      <c r="I32" s="133"/>
      <c r="J32" s="132">
        <f t="shared" si="2"/>
        <v>23130.673999999999</v>
      </c>
      <c r="K32" s="66">
        <v>39.158000000000001</v>
      </c>
      <c r="L32" s="44">
        <v>606.52099999999996</v>
      </c>
      <c r="M32" s="44"/>
      <c r="N32" s="44"/>
      <c r="O32" s="44"/>
      <c r="P32" s="44"/>
      <c r="Q32" s="134">
        <f t="shared" si="12"/>
        <v>24064.578799984436</v>
      </c>
      <c r="R32" s="37"/>
    </row>
    <row r="33" spans="1:18">
      <c r="A33" s="130" t="s">
        <v>0</v>
      </c>
      <c r="B33" s="527" t="s">
        <v>37</v>
      </c>
      <c r="C33" s="38" t="s">
        <v>11</v>
      </c>
      <c r="D33" s="42">
        <v>1.5E-3</v>
      </c>
      <c r="E33" s="42"/>
      <c r="F33" s="135">
        <f t="shared" si="11"/>
        <v>1.5E-3</v>
      </c>
      <c r="G33" s="389"/>
      <c r="H33" s="65">
        <v>4.9252000000000002</v>
      </c>
      <c r="I33" s="128"/>
      <c r="J33" s="135">
        <f t="shared" si="2"/>
        <v>4.9252000000000002</v>
      </c>
      <c r="K33" s="65">
        <v>0.59799999999999998</v>
      </c>
      <c r="L33" s="25">
        <v>9.8400000000000001E-2</v>
      </c>
      <c r="M33" s="25"/>
      <c r="N33" s="25"/>
      <c r="O33" s="25"/>
      <c r="P33" s="25"/>
      <c r="Q33" s="129">
        <f t="shared" si="12"/>
        <v>5.6231</v>
      </c>
      <c r="R33" s="37"/>
    </row>
    <row r="34" spans="1:18">
      <c r="A34" s="130" t="s">
        <v>38</v>
      </c>
      <c r="B34" s="528"/>
      <c r="C34" s="131" t="s">
        <v>13</v>
      </c>
      <c r="D34" s="43">
        <v>0.48599999938347738</v>
      </c>
      <c r="E34" s="43"/>
      <c r="F34" s="132">
        <f t="shared" si="11"/>
        <v>0.48599999938347738</v>
      </c>
      <c r="G34" s="388"/>
      <c r="H34" s="66">
        <v>1768.5409999999999</v>
      </c>
      <c r="I34" s="133"/>
      <c r="J34" s="132">
        <f t="shared" si="2"/>
        <v>1768.5409999999999</v>
      </c>
      <c r="K34" s="66">
        <v>51.277999999999999</v>
      </c>
      <c r="L34" s="44">
        <v>18.919</v>
      </c>
      <c r="M34" s="44"/>
      <c r="N34" s="44"/>
      <c r="O34" s="44"/>
      <c r="P34" s="44"/>
      <c r="Q34" s="134">
        <f t="shared" si="12"/>
        <v>1839.2239999993835</v>
      </c>
      <c r="R34" s="37"/>
    </row>
    <row r="35" spans="1:18">
      <c r="A35" s="130"/>
      <c r="B35" s="36" t="s">
        <v>15</v>
      </c>
      <c r="C35" s="38" t="s">
        <v>11</v>
      </c>
      <c r="D35" s="42" t="s">
        <v>0</v>
      </c>
      <c r="E35" s="42"/>
      <c r="F35" s="135">
        <f t="shared" si="11"/>
        <v>0</v>
      </c>
      <c r="G35" s="389"/>
      <c r="H35" s="65">
        <v>51.377600000000001</v>
      </c>
      <c r="I35" s="128"/>
      <c r="J35" s="135">
        <f t="shared" si="2"/>
        <v>51.377600000000001</v>
      </c>
      <c r="K35" s="65">
        <v>0.68700000000000006</v>
      </c>
      <c r="L35" s="25" t="s">
        <v>0</v>
      </c>
      <c r="M35" s="25"/>
      <c r="N35" s="25">
        <v>4.0300000000000002E-2</v>
      </c>
      <c r="O35" s="25"/>
      <c r="P35" s="25"/>
      <c r="Q35" s="129">
        <f t="shared" si="12"/>
        <v>52.104900000000001</v>
      </c>
      <c r="R35" s="37"/>
    </row>
    <row r="36" spans="1:18">
      <c r="A36" s="130" t="s">
        <v>18</v>
      </c>
      <c r="B36" s="131" t="s">
        <v>39</v>
      </c>
      <c r="C36" s="131" t="s">
        <v>13</v>
      </c>
      <c r="D36" s="43" t="s">
        <v>0</v>
      </c>
      <c r="E36" s="43"/>
      <c r="F36" s="132">
        <f t="shared" si="11"/>
        <v>0</v>
      </c>
      <c r="G36" s="388"/>
      <c r="H36" s="66">
        <v>7391.4250000000002</v>
      </c>
      <c r="I36" s="133"/>
      <c r="J36" s="132">
        <f t="shared" si="2"/>
        <v>7391.4250000000002</v>
      </c>
      <c r="K36" s="66">
        <v>29.678000000000001</v>
      </c>
      <c r="L36" s="44" t="s">
        <v>0</v>
      </c>
      <c r="M36" s="44"/>
      <c r="N36" s="44">
        <v>13.661</v>
      </c>
      <c r="O36" s="44"/>
      <c r="P36" s="44"/>
      <c r="Q36" s="134">
        <f t="shared" si="12"/>
        <v>7434.7640000000001</v>
      </c>
      <c r="R36" s="37"/>
    </row>
    <row r="37" spans="1:18">
      <c r="A37" s="19"/>
      <c r="B37" s="529" t="s">
        <v>19</v>
      </c>
      <c r="C37" s="38" t="s">
        <v>11</v>
      </c>
      <c r="D37" s="25">
        <f>SUM(D31,D33,D35)</f>
        <v>3.5099999999999999E-2</v>
      </c>
      <c r="E37" s="25">
        <f t="shared" ref="E37:Q38" si="13">SUM(E31,E33,E35)</f>
        <v>2.3E-3</v>
      </c>
      <c r="F37" s="135">
        <f t="shared" si="13"/>
        <v>3.7400000000000003E-2</v>
      </c>
      <c r="G37" s="40">
        <f t="shared" si="13"/>
        <v>0.59099999999999997</v>
      </c>
      <c r="H37" s="39">
        <f t="shared" si="13"/>
        <v>104.43210000000001</v>
      </c>
      <c r="I37" s="40">
        <f t="shared" si="13"/>
        <v>0</v>
      </c>
      <c r="J37" s="135">
        <f t="shared" si="13"/>
        <v>104.43210000000001</v>
      </c>
      <c r="K37" s="39">
        <f t="shared" si="13"/>
        <v>1.8158000000000001</v>
      </c>
      <c r="L37" s="25">
        <f t="shared" si="13"/>
        <v>2.0903999999999998</v>
      </c>
      <c r="M37" s="25">
        <f t="shared" si="13"/>
        <v>0</v>
      </c>
      <c r="N37" s="25">
        <f t="shared" si="13"/>
        <v>4.0300000000000002E-2</v>
      </c>
      <c r="O37" s="25">
        <f t="shared" si="13"/>
        <v>0</v>
      </c>
      <c r="P37" s="25">
        <f t="shared" si="13"/>
        <v>0</v>
      </c>
      <c r="Q37" s="129">
        <f t="shared" si="13"/>
        <v>109.00700000000001</v>
      </c>
      <c r="R37" s="37"/>
    </row>
    <row r="38" spans="1:18">
      <c r="A38" s="137"/>
      <c r="B38" s="530"/>
      <c r="C38" s="131" t="s">
        <v>13</v>
      </c>
      <c r="D38" s="44">
        <f>SUM(D32,D34,D36)</f>
        <v>12.754799983819705</v>
      </c>
      <c r="E38" s="44">
        <f t="shared" si="13"/>
        <v>0.621</v>
      </c>
      <c r="F38" s="132">
        <f t="shared" si="13"/>
        <v>13.375799983819705</v>
      </c>
      <c r="G38" s="53">
        <f t="shared" si="13"/>
        <v>275.33600000000001</v>
      </c>
      <c r="H38" s="58">
        <f t="shared" si="13"/>
        <v>32290.639999999999</v>
      </c>
      <c r="I38" s="53">
        <f t="shared" si="13"/>
        <v>0</v>
      </c>
      <c r="J38" s="132">
        <f t="shared" si="13"/>
        <v>32290.639999999999</v>
      </c>
      <c r="K38" s="58">
        <f t="shared" si="13"/>
        <v>120.114</v>
      </c>
      <c r="L38" s="44">
        <f t="shared" si="13"/>
        <v>625.43999999999994</v>
      </c>
      <c r="M38" s="44">
        <f t="shared" si="13"/>
        <v>0</v>
      </c>
      <c r="N38" s="44">
        <f t="shared" si="13"/>
        <v>13.661</v>
      </c>
      <c r="O38" s="44">
        <f t="shared" si="13"/>
        <v>0</v>
      </c>
      <c r="P38" s="44">
        <f t="shared" si="13"/>
        <v>0</v>
      </c>
      <c r="Q38" s="134">
        <f t="shared" si="13"/>
        <v>33338.566799983819</v>
      </c>
      <c r="R38" s="37"/>
    </row>
    <row r="39" spans="1:18">
      <c r="A39" s="531" t="s">
        <v>40</v>
      </c>
      <c r="B39" s="532"/>
      <c r="C39" s="38" t="s">
        <v>11</v>
      </c>
      <c r="D39" s="42">
        <v>2.6100000000000002E-2</v>
      </c>
      <c r="E39" s="42">
        <v>4.5600000000000002E-2</v>
      </c>
      <c r="F39" s="135">
        <f t="shared" ref="F39:F58" si="14">SUM(D39,E39)</f>
        <v>7.17E-2</v>
      </c>
      <c r="G39" s="389">
        <v>2.0737000000000001</v>
      </c>
      <c r="H39" s="65">
        <v>32.920499999999997</v>
      </c>
      <c r="I39" s="128"/>
      <c r="J39" s="135">
        <f t="shared" si="2"/>
        <v>32.920499999999997</v>
      </c>
      <c r="K39" s="65">
        <v>6.6619999999999999</v>
      </c>
      <c r="L39" s="25">
        <v>0.95540000000000003</v>
      </c>
      <c r="M39" s="25"/>
      <c r="N39" s="25">
        <v>0.1946</v>
      </c>
      <c r="O39" s="25"/>
      <c r="P39" s="25">
        <v>0.43890000000000001</v>
      </c>
      <c r="Q39" s="129">
        <f t="shared" ref="Q39:Q58" si="15">SUM(F39,G39,J39,K39,L39,M39,N39,O39,P39)</f>
        <v>43.316799999999994</v>
      </c>
      <c r="R39" s="37"/>
    </row>
    <row r="40" spans="1:18">
      <c r="A40" s="533"/>
      <c r="B40" s="534"/>
      <c r="C40" s="131" t="s">
        <v>13</v>
      </c>
      <c r="D40" s="43">
        <v>18.597599976407732</v>
      </c>
      <c r="E40" s="43">
        <v>24.277999999999999</v>
      </c>
      <c r="F40" s="132">
        <f t="shared" si="14"/>
        <v>42.875599976407727</v>
      </c>
      <c r="G40" s="388">
        <v>609.62400000000002</v>
      </c>
      <c r="H40" s="66">
        <v>15377.761</v>
      </c>
      <c r="I40" s="133"/>
      <c r="J40" s="132">
        <f t="shared" si="2"/>
        <v>15377.761</v>
      </c>
      <c r="K40" s="66">
        <v>2173.36</v>
      </c>
      <c r="L40" s="44">
        <v>150.636</v>
      </c>
      <c r="M40" s="44"/>
      <c r="N40" s="44">
        <v>54.058999999999997</v>
      </c>
      <c r="O40" s="44"/>
      <c r="P40" s="44">
        <v>163.23099999999999</v>
      </c>
      <c r="Q40" s="134">
        <f t="shared" si="15"/>
        <v>18571.546599976409</v>
      </c>
      <c r="R40" s="37"/>
    </row>
    <row r="41" spans="1:18">
      <c r="A41" s="531" t="s">
        <v>41</v>
      </c>
      <c r="B41" s="532"/>
      <c r="C41" s="38" t="s">
        <v>11</v>
      </c>
      <c r="D41" s="42">
        <v>1.0181</v>
      </c>
      <c r="E41" s="42"/>
      <c r="F41" s="135">
        <f t="shared" si="14"/>
        <v>1.0181</v>
      </c>
      <c r="G41" s="389">
        <v>261.43819999999999</v>
      </c>
      <c r="H41" s="65">
        <v>41.572499999999998</v>
      </c>
      <c r="I41" s="128"/>
      <c r="J41" s="135">
        <f t="shared" si="2"/>
        <v>41.572499999999998</v>
      </c>
      <c r="K41" s="65">
        <v>448.5883</v>
      </c>
      <c r="L41" s="25">
        <v>58.567599999999999</v>
      </c>
      <c r="M41" s="25"/>
      <c r="N41" s="25">
        <v>0.44419999999999998</v>
      </c>
      <c r="O41" s="25">
        <v>5.5999999999999999E-3</v>
      </c>
      <c r="P41" s="25">
        <v>2.3433999999999999</v>
      </c>
      <c r="Q41" s="129">
        <f t="shared" si="15"/>
        <v>813.97789999999986</v>
      </c>
      <c r="R41" s="37"/>
    </row>
    <row r="42" spans="1:18">
      <c r="A42" s="533"/>
      <c r="B42" s="534"/>
      <c r="C42" s="131" t="s">
        <v>13</v>
      </c>
      <c r="D42" s="43">
        <v>1056.3739186599209</v>
      </c>
      <c r="E42" s="43"/>
      <c r="F42" s="132">
        <f t="shared" si="14"/>
        <v>1056.3739186599209</v>
      </c>
      <c r="G42" s="388">
        <v>41530.169000000002</v>
      </c>
      <c r="H42" s="66">
        <v>13688.808999999999</v>
      </c>
      <c r="I42" s="133"/>
      <c r="J42" s="132">
        <f t="shared" si="2"/>
        <v>13688.808999999999</v>
      </c>
      <c r="K42" s="66">
        <v>66461.635999999999</v>
      </c>
      <c r="L42" s="44">
        <v>7548.3320000000003</v>
      </c>
      <c r="M42" s="44"/>
      <c r="N42" s="44">
        <v>53.082000000000001</v>
      </c>
      <c r="O42" s="44">
        <v>0.24199999999999999</v>
      </c>
      <c r="P42" s="44">
        <v>168.649</v>
      </c>
      <c r="Q42" s="134">
        <f t="shared" si="15"/>
        <v>130507.29291865992</v>
      </c>
      <c r="R42" s="37"/>
    </row>
    <row r="43" spans="1:18">
      <c r="A43" s="531" t="s">
        <v>42</v>
      </c>
      <c r="B43" s="532"/>
      <c r="C43" s="38" t="s">
        <v>11</v>
      </c>
      <c r="D43" s="42" t="s">
        <v>0</v>
      </c>
      <c r="E43" s="42"/>
      <c r="F43" s="135">
        <f t="shared" si="14"/>
        <v>0</v>
      </c>
      <c r="G43" s="389"/>
      <c r="H43" s="65"/>
      <c r="I43" s="128"/>
      <c r="J43" s="135">
        <f t="shared" si="2"/>
        <v>0</v>
      </c>
      <c r="K43" s="65"/>
      <c r="L43" s="25" t="s">
        <v>0</v>
      </c>
      <c r="M43" s="25"/>
      <c r="N43" s="25"/>
      <c r="O43" s="25"/>
      <c r="P43" s="25"/>
      <c r="Q43" s="129">
        <f t="shared" si="15"/>
        <v>0</v>
      </c>
      <c r="R43" s="37"/>
    </row>
    <row r="44" spans="1:18">
      <c r="A44" s="533"/>
      <c r="B44" s="534"/>
      <c r="C44" s="131" t="s">
        <v>13</v>
      </c>
      <c r="D44" s="43" t="s">
        <v>0</v>
      </c>
      <c r="E44" s="43"/>
      <c r="F44" s="132">
        <f t="shared" si="14"/>
        <v>0</v>
      </c>
      <c r="G44" s="388"/>
      <c r="H44" s="66"/>
      <c r="I44" s="133"/>
      <c r="J44" s="132">
        <f t="shared" si="2"/>
        <v>0</v>
      </c>
      <c r="K44" s="66"/>
      <c r="L44" s="44" t="s">
        <v>0</v>
      </c>
      <c r="M44" s="44"/>
      <c r="N44" s="44"/>
      <c r="O44" s="44"/>
      <c r="P44" s="44"/>
      <c r="Q44" s="134">
        <f t="shared" si="15"/>
        <v>0</v>
      </c>
      <c r="R44" s="37"/>
    </row>
    <row r="45" spans="1:18">
      <c r="A45" s="531" t="s">
        <v>43</v>
      </c>
      <c r="B45" s="532"/>
      <c r="C45" s="38" t="s">
        <v>11</v>
      </c>
      <c r="D45" s="42" t="s">
        <v>0</v>
      </c>
      <c r="E45" s="42"/>
      <c r="F45" s="135">
        <f t="shared" si="14"/>
        <v>0</v>
      </c>
      <c r="G45" s="389"/>
      <c r="H45" s="65">
        <v>8.0000000000000004E-4</v>
      </c>
      <c r="I45" s="128"/>
      <c r="J45" s="135">
        <f t="shared" si="2"/>
        <v>8.0000000000000004E-4</v>
      </c>
      <c r="K45" s="65">
        <v>1E-3</v>
      </c>
      <c r="L45" s="25" t="s">
        <v>0</v>
      </c>
      <c r="M45" s="25"/>
      <c r="N45" s="25"/>
      <c r="O45" s="25"/>
      <c r="P45" s="25"/>
      <c r="Q45" s="129">
        <f t="shared" si="15"/>
        <v>1.8E-3</v>
      </c>
      <c r="R45" s="37"/>
    </row>
    <row r="46" spans="1:18">
      <c r="A46" s="533"/>
      <c r="B46" s="534"/>
      <c r="C46" s="131" t="s">
        <v>13</v>
      </c>
      <c r="D46" s="43" t="s">
        <v>0</v>
      </c>
      <c r="E46" s="43"/>
      <c r="F46" s="132">
        <f t="shared" si="14"/>
        <v>0</v>
      </c>
      <c r="G46" s="388"/>
      <c r="H46" s="66">
        <v>0.86399999999999999</v>
      </c>
      <c r="I46" s="133"/>
      <c r="J46" s="132">
        <f t="shared" si="2"/>
        <v>0.86399999999999999</v>
      </c>
      <c r="K46" s="66">
        <v>0.59399999999999997</v>
      </c>
      <c r="L46" s="44" t="s">
        <v>0</v>
      </c>
      <c r="M46" s="44"/>
      <c r="N46" s="44"/>
      <c r="O46" s="44"/>
      <c r="P46" s="44"/>
      <c r="Q46" s="134">
        <f t="shared" si="15"/>
        <v>1.458</v>
      </c>
      <c r="R46" s="37"/>
    </row>
    <row r="47" spans="1:18">
      <c r="A47" s="531" t="s">
        <v>44</v>
      </c>
      <c r="B47" s="532"/>
      <c r="C47" s="38" t="s">
        <v>11</v>
      </c>
      <c r="D47" s="42" t="s">
        <v>0</v>
      </c>
      <c r="E47" s="42"/>
      <c r="F47" s="135">
        <f t="shared" si="14"/>
        <v>0</v>
      </c>
      <c r="G47" s="389"/>
      <c r="H47" s="65">
        <v>0.23799999999999999</v>
      </c>
      <c r="I47" s="128"/>
      <c r="J47" s="135">
        <f t="shared" si="2"/>
        <v>0.23799999999999999</v>
      </c>
      <c r="K47" s="65">
        <v>6.1999999999999998E-3</v>
      </c>
      <c r="L47" s="25" t="s">
        <v>0</v>
      </c>
      <c r="M47" s="25"/>
      <c r="N47" s="25"/>
      <c r="O47" s="25"/>
      <c r="P47" s="25"/>
      <c r="Q47" s="129">
        <f t="shared" si="15"/>
        <v>0.2442</v>
      </c>
      <c r="R47" s="37"/>
    </row>
    <row r="48" spans="1:18">
      <c r="A48" s="533"/>
      <c r="B48" s="534"/>
      <c r="C48" s="131" t="s">
        <v>13</v>
      </c>
      <c r="D48" s="43" t="s">
        <v>0</v>
      </c>
      <c r="E48" s="43"/>
      <c r="F48" s="132">
        <f t="shared" si="14"/>
        <v>0</v>
      </c>
      <c r="G48" s="388"/>
      <c r="H48" s="66">
        <v>35.927999999999997</v>
      </c>
      <c r="I48" s="133"/>
      <c r="J48" s="132">
        <f t="shared" si="2"/>
        <v>35.927999999999997</v>
      </c>
      <c r="K48" s="66">
        <v>2.7970000000000002</v>
      </c>
      <c r="L48" s="44" t="s">
        <v>0</v>
      </c>
      <c r="M48" s="44"/>
      <c r="N48" s="44"/>
      <c r="O48" s="44"/>
      <c r="P48" s="44"/>
      <c r="Q48" s="134">
        <f t="shared" si="15"/>
        <v>38.724999999999994</v>
      </c>
      <c r="R48" s="37"/>
    </row>
    <row r="49" spans="1:18">
      <c r="A49" s="531" t="s">
        <v>45</v>
      </c>
      <c r="B49" s="532"/>
      <c r="C49" s="38" t="s">
        <v>11</v>
      </c>
      <c r="D49" s="42">
        <v>1.15E-2</v>
      </c>
      <c r="E49" s="42">
        <v>4.02E-2</v>
      </c>
      <c r="F49" s="135">
        <f t="shared" si="14"/>
        <v>5.1699999999999996E-2</v>
      </c>
      <c r="G49" s="389">
        <v>35.224200000000003</v>
      </c>
      <c r="H49" s="65">
        <v>963.18769999999995</v>
      </c>
      <c r="I49" s="128"/>
      <c r="J49" s="135">
        <f t="shared" si="2"/>
        <v>963.18769999999995</v>
      </c>
      <c r="K49" s="65">
        <v>73.149600000000007</v>
      </c>
      <c r="L49" s="25">
        <v>9.2783999999999995</v>
      </c>
      <c r="M49" s="25"/>
      <c r="N49" s="25">
        <v>0</v>
      </c>
      <c r="O49" s="25"/>
      <c r="P49" s="25">
        <v>4.5559000000000003</v>
      </c>
      <c r="Q49" s="129">
        <f t="shared" si="15"/>
        <v>1085.4475</v>
      </c>
      <c r="R49" s="37"/>
    </row>
    <row r="50" spans="1:18">
      <c r="A50" s="533"/>
      <c r="B50" s="534"/>
      <c r="C50" s="131" t="s">
        <v>13</v>
      </c>
      <c r="D50" s="43">
        <v>2.7971999964515697</v>
      </c>
      <c r="E50" s="43">
        <v>15.615</v>
      </c>
      <c r="F50" s="132">
        <f t="shared" si="14"/>
        <v>18.412199996451569</v>
      </c>
      <c r="G50" s="388">
        <v>4824.5209999999997</v>
      </c>
      <c r="H50" s="66">
        <v>149125.45800000001</v>
      </c>
      <c r="I50" s="133"/>
      <c r="J50" s="132">
        <f t="shared" si="2"/>
        <v>149125.45800000001</v>
      </c>
      <c r="K50" s="66">
        <v>10235.887000000001</v>
      </c>
      <c r="L50" s="44">
        <v>1679.211</v>
      </c>
      <c r="M50" s="44"/>
      <c r="N50" s="44">
        <v>0.216</v>
      </c>
      <c r="O50" s="44"/>
      <c r="P50" s="44">
        <v>2922.7159999999999</v>
      </c>
      <c r="Q50" s="134">
        <f t="shared" si="15"/>
        <v>168806.42119999643</v>
      </c>
      <c r="R50" s="37"/>
    </row>
    <row r="51" spans="1:18">
      <c r="A51" s="531" t="s">
        <v>46</v>
      </c>
      <c r="B51" s="532"/>
      <c r="C51" s="38" t="s">
        <v>11</v>
      </c>
      <c r="D51" s="42">
        <v>2.512</v>
      </c>
      <c r="E51" s="42">
        <v>3.5950000000000002</v>
      </c>
      <c r="F51" s="135">
        <f t="shared" si="14"/>
        <v>6.1070000000000002</v>
      </c>
      <c r="G51" s="389">
        <v>2802.1790000000001</v>
      </c>
      <c r="H51" s="65">
        <v>2.6147999999999998</v>
      </c>
      <c r="I51" s="128"/>
      <c r="J51" s="135">
        <f t="shared" si="2"/>
        <v>2.6147999999999998</v>
      </c>
      <c r="K51" s="65">
        <v>3192.527</v>
      </c>
      <c r="L51" s="25">
        <v>0.17</v>
      </c>
      <c r="M51" s="25"/>
      <c r="N51" s="25"/>
      <c r="O51" s="25"/>
      <c r="P51" s="25"/>
      <c r="Q51" s="129">
        <f t="shared" si="15"/>
        <v>6003.5977999999996</v>
      </c>
      <c r="R51" s="37"/>
    </row>
    <row r="52" spans="1:18">
      <c r="A52" s="533"/>
      <c r="B52" s="534"/>
      <c r="C52" s="131" t="s">
        <v>13</v>
      </c>
      <c r="D52" s="43">
        <v>1769.1479977557206</v>
      </c>
      <c r="E52" s="43">
        <v>2899.1089999999999</v>
      </c>
      <c r="F52" s="132">
        <f t="shared" si="14"/>
        <v>4668.2569977557205</v>
      </c>
      <c r="G52" s="388">
        <v>811009.35100000002</v>
      </c>
      <c r="H52" s="66">
        <v>1392.9939999999999</v>
      </c>
      <c r="I52" s="133"/>
      <c r="J52" s="132">
        <f t="shared" si="2"/>
        <v>1392.9939999999999</v>
      </c>
      <c r="K52" s="66">
        <v>984099.62100000004</v>
      </c>
      <c r="L52" s="44">
        <v>127.699</v>
      </c>
      <c r="M52" s="44"/>
      <c r="N52" s="44"/>
      <c r="O52" s="44"/>
      <c r="P52" s="44"/>
      <c r="Q52" s="134">
        <f t="shared" si="15"/>
        <v>1801297.9219977558</v>
      </c>
      <c r="R52" s="37"/>
    </row>
    <row r="53" spans="1:18">
      <c r="A53" s="531" t="s">
        <v>47</v>
      </c>
      <c r="B53" s="532"/>
      <c r="C53" s="38" t="s">
        <v>11</v>
      </c>
      <c r="D53" s="42">
        <v>2.7099999999999999E-2</v>
      </c>
      <c r="E53" s="42">
        <v>0.70389999999999997</v>
      </c>
      <c r="F53" s="135">
        <f t="shared" si="14"/>
        <v>0.73099999999999998</v>
      </c>
      <c r="G53" s="389">
        <v>230.1773</v>
      </c>
      <c r="H53" s="65">
        <v>845.98209999999995</v>
      </c>
      <c r="I53" s="128"/>
      <c r="J53" s="135">
        <f t="shared" si="2"/>
        <v>845.98209999999995</v>
      </c>
      <c r="K53" s="65">
        <v>89.934200000000004</v>
      </c>
      <c r="L53" s="25">
        <v>382.47800000000001</v>
      </c>
      <c r="M53" s="25"/>
      <c r="N53" s="25">
        <v>76.554500000000004</v>
      </c>
      <c r="O53" s="25">
        <v>0.13239999999999999</v>
      </c>
      <c r="P53" s="25">
        <v>0.75049999999999994</v>
      </c>
      <c r="Q53" s="129">
        <f t="shared" si="15"/>
        <v>1626.74</v>
      </c>
      <c r="R53" s="37"/>
    </row>
    <row r="54" spans="1:18">
      <c r="A54" s="533"/>
      <c r="B54" s="534"/>
      <c r="C54" s="131" t="s">
        <v>13</v>
      </c>
      <c r="D54" s="43">
        <v>34.073999956774912</v>
      </c>
      <c r="E54" s="43">
        <v>467.70499999999998</v>
      </c>
      <c r="F54" s="132">
        <f t="shared" si="14"/>
        <v>501.7789999567749</v>
      </c>
      <c r="G54" s="388">
        <v>193723.47500000001</v>
      </c>
      <c r="H54" s="66">
        <v>796305.49699999997</v>
      </c>
      <c r="I54" s="133"/>
      <c r="J54" s="132">
        <f t="shared" si="2"/>
        <v>796305.49699999997</v>
      </c>
      <c r="K54" s="66">
        <v>83616.039000000004</v>
      </c>
      <c r="L54" s="44">
        <v>372663.87900000002</v>
      </c>
      <c r="M54" s="44"/>
      <c r="N54" s="44">
        <v>63973.680999999997</v>
      </c>
      <c r="O54" s="44">
        <v>72.075999999999993</v>
      </c>
      <c r="P54" s="44">
        <v>379.87700000000001</v>
      </c>
      <c r="Q54" s="134">
        <f t="shared" si="15"/>
        <v>1511236.3029999568</v>
      </c>
      <c r="R54" s="37"/>
    </row>
    <row r="55" spans="1:18">
      <c r="A55" s="126" t="s">
        <v>0</v>
      </c>
      <c r="B55" s="527" t="s">
        <v>48</v>
      </c>
      <c r="C55" s="38" t="s">
        <v>11</v>
      </c>
      <c r="D55" s="42">
        <v>0.72719999999999996</v>
      </c>
      <c r="E55" s="42"/>
      <c r="F55" s="135">
        <f t="shared" si="14"/>
        <v>0.72719999999999996</v>
      </c>
      <c r="G55" s="389">
        <v>9.4100000000000003E-2</v>
      </c>
      <c r="H55" s="65">
        <v>7.7312000000000003</v>
      </c>
      <c r="I55" s="128"/>
      <c r="J55" s="135">
        <f t="shared" si="2"/>
        <v>7.7312000000000003</v>
      </c>
      <c r="K55" s="65">
        <v>1.2970999999999999</v>
      </c>
      <c r="L55" s="25">
        <v>0.13519999999999999</v>
      </c>
      <c r="M55" s="25"/>
      <c r="N55" s="25">
        <v>0.8075</v>
      </c>
      <c r="O55" s="25">
        <v>2.0500000000000001E-2</v>
      </c>
      <c r="P55" s="25">
        <v>0.15609999999999999</v>
      </c>
      <c r="Q55" s="129">
        <f t="shared" si="15"/>
        <v>10.9689</v>
      </c>
      <c r="R55" s="37"/>
    </row>
    <row r="56" spans="1:18">
      <c r="A56" s="130" t="s">
        <v>36</v>
      </c>
      <c r="B56" s="528"/>
      <c r="C56" s="131" t="s">
        <v>13</v>
      </c>
      <c r="D56" s="43">
        <v>761.89355903348837</v>
      </c>
      <c r="E56" s="43"/>
      <c r="F56" s="132">
        <f t="shared" si="14"/>
        <v>761.89355903348837</v>
      </c>
      <c r="G56" s="388">
        <v>96.388999999999996</v>
      </c>
      <c r="H56" s="66">
        <v>7254.518</v>
      </c>
      <c r="I56" s="133"/>
      <c r="J56" s="132">
        <f t="shared" si="2"/>
        <v>7254.518</v>
      </c>
      <c r="K56" s="66">
        <v>890.44899999999996</v>
      </c>
      <c r="L56" s="44">
        <v>168.286</v>
      </c>
      <c r="M56" s="44"/>
      <c r="N56" s="44">
        <v>478.04199999999997</v>
      </c>
      <c r="O56" s="44">
        <v>28.221</v>
      </c>
      <c r="P56" s="44">
        <v>183.536</v>
      </c>
      <c r="Q56" s="134">
        <f t="shared" si="15"/>
        <v>9861.3345590334884</v>
      </c>
      <c r="R56" s="37"/>
    </row>
    <row r="57" spans="1:18">
      <c r="A57" s="130" t="s">
        <v>12</v>
      </c>
      <c r="B57" s="36" t="s">
        <v>15</v>
      </c>
      <c r="C57" s="38" t="s">
        <v>11</v>
      </c>
      <c r="D57" s="42">
        <v>4.0232999999999999</v>
      </c>
      <c r="E57" s="42">
        <v>1.139</v>
      </c>
      <c r="F57" s="135">
        <f t="shared" si="14"/>
        <v>5.1623000000000001</v>
      </c>
      <c r="G57" s="389">
        <v>0.70609999999999995</v>
      </c>
      <c r="H57" s="65">
        <v>12.1221</v>
      </c>
      <c r="I57" s="128"/>
      <c r="J57" s="135">
        <f t="shared" si="2"/>
        <v>12.1221</v>
      </c>
      <c r="K57" s="65">
        <v>0.98570000000000002</v>
      </c>
      <c r="L57" s="25">
        <v>0.62209999999999999</v>
      </c>
      <c r="M57" s="25"/>
      <c r="N57" s="25">
        <v>5.8700000000000002E-2</v>
      </c>
      <c r="O57" s="25">
        <v>2.2000000000000001E-3</v>
      </c>
      <c r="P57" s="25">
        <v>3.9199999999999999E-2</v>
      </c>
      <c r="Q57" s="129">
        <f t="shared" si="15"/>
        <v>19.698400000000003</v>
      </c>
      <c r="R57" s="37"/>
    </row>
    <row r="58" spans="1:18">
      <c r="A58" s="130" t="s">
        <v>18</v>
      </c>
      <c r="B58" s="131" t="s">
        <v>49</v>
      </c>
      <c r="C58" s="131" t="s">
        <v>13</v>
      </c>
      <c r="D58" s="43">
        <v>353.06279955211687</v>
      </c>
      <c r="E58" s="43">
        <v>601.46799999999996</v>
      </c>
      <c r="F58" s="132">
        <f t="shared" si="14"/>
        <v>954.53079955211683</v>
      </c>
      <c r="G58" s="388">
        <v>97.191000000000003</v>
      </c>
      <c r="H58" s="66">
        <v>2922.0720000000001</v>
      </c>
      <c r="I58" s="133"/>
      <c r="J58" s="132">
        <f t="shared" si="2"/>
        <v>2922.0720000000001</v>
      </c>
      <c r="K58" s="66">
        <v>110.048</v>
      </c>
      <c r="L58" s="44">
        <v>120.28</v>
      </c>
      <c r="M58" s="44"/>
      <c r="N58" s="44">
        <v>42.369</v>
      </c>
      <c r="O58" s="44">
        <v>2.2789999999999999</v>
      </c>
      <c r="P58" s="44">
        <v>17.658000000000001</v>
      </c>
      <c r="Q58" s="134">
        <f t="shared" si="15"/>
        <v>4266.427799552117</v>
      </c>
      <c r="R58" s="37"/>
    </row>
    <row r="59" spans="1:18">
      <c r="A59" s="19"/>
      <c r="B59" s="529" t="s">
        <v>19</v>
      </c>
      <c r="C59" s="38" t="s">
        <v>11</v>
      </c>
      <c r="D59" s="25">
        <f>SUM(D55,D57)</f>
        <v>4.7504999999999997</v>
      </c>
      <c r="E59" s="25">
        <f t="shared" ref="E59:Q60" si="16">SUM(E55,E57)</f>
        <v>1.139</v>
      </c>
      <c r="F59" s="135">
        <f t="shared" si="16"/>
        <v>5.8895</v>
      </c>
      <c r="G59" s="40">
        <f t="shared" si="16"/>
        <v>0.80019999999999991</v>
      </c>
      <c r="H59" s="39">
        <f t="shared" si="16"/>
        <v>19.853300000000001</v>
      </c>
      <c r="I59" s="40">
        <f t="shared" si="16"/>
        <v>0</v>
      </c>
      <c r="J59" s="135">
        <f t="shared" si="16"/>
        <v>19.853300000000001</v>
      </c>
      <c r="K59" s="39">
        <f t="shared" si="16"/>
        <v>2.2827999999999999</v>
      </c>
      <c r="L59" s="25">
        <f t="shared" si="16"/>
        <v>0.75729999999999997</v>
      </c>
      <c r="M59" s="25">
        <f t="shared" si="16"/>
        <v>0</v>
      </c>
      <c r="N59" s="25">
        <f t="shared" si="16"/>
        <v>0.86619999999999997</v>
      </c>
      <c r="O59" s="25">
        <f t="shared" si="16"/>
        <v>2.2700000000000001E-2</v>
      </c>
      <c r="P59" s="25">
        <f t="shared" si="16"/>
        <v>0.19529999999999997</v>
      </c>
      <c r="Q59" s="129">
        <f t="shared" si="16"/>
        <v>30.667300000000004</v>
      </c>
      <c r="R59" s="37"/>
    </row>
    <row r="60" spans="1:18">
      <c r="A60" s="137"/>
      <c r="B60" s="530"/>
      <c r="C60" s="131" t="s">
        <v>13</v>
      </c>
      <c r="D60" s="44">
        <f>SUM(D56,D58)</f>
        <v>1114.9563585856054</v>
      </c>
      <c r="E60" s="44">
        <f t="shared" si="16"/>
        <v>601.46799999999996</v>
      </c>
      <c r="F60" s="132">
        <f t="shared" si="16"/>
        <v>1716.4243585856052</v>
      </c>
      <c r="G60" s="53">
        <f t="shared" si="16"/>
        <v>193.57999999999998</v>
      </c>
      <c r="H60" s="58">
        <f t="shared" si="16"/>
        <v>10176.59</v>
      </c>
      <c r="I60" s="53">
        <f t="shared" si="16"/>
        <v>0</v>
      </c>
      <c r="J60" s="132">
        <f t="shared" si="16"/>
        <v>10176.59</v>
      </c>
      <c r="K60" s="58">
        <f t="shared" si="16"/>
        <v>1000.497</v>
      </c>
      <c r="L60" s="44">
        <f t="shared" si="16"/>
        <v>288.56600000000003</v>
      </c>
      <c r="M60" s="44">
        <f t="shared" si="16"/>
        <v>0</v>
      </c>
      <c r="N60" s="44">
        <f t="shared" si="16"/>
        <v>520.41099999999994</v>
      </c>
      <c r="O60" s="44">
        <f t="shared" si="16"/>
        <v>30.5</v>
      </c>
      <c r="P60" s="44">
        <f t="shared" si="16"/>
        <v>201.19400000000002</v>
      </c>
      <c r="Q60" s="134">
        <f t="shared" si="16"/>
        <v>14127.762358585605</v>
      </c>
      <c r="R60" s="37"/>
    </row>
    <row r="61" spans="1:18">
      <c r="A61" s="126" t="s">
        <v>0</v>
      </c>
      <c r="B61" s="527" t="s">
        <v>50</v>
      </c>
      <c r="C61" s="38" t="s">
        <v>11</v>
      </c>
      <c r="D61" s="42">
        <v>8.8999999999999996E-2</v>
      </c>
      <c r="E61" s="42"/>
      <c r="F61" s="135">
        <f t="shared" ref="F61:F68" si="17">SUM(D61,E61)</f>
        <v>8.8999999999999996E-2</v>
      </c>
      <c r="G61" s="389">
        <v>5.7200000000000001E-2</v>
      </c>
      <c r="H61" s="65">
        <v>0.69079999999999997</v>
      </c>
      <c r="I61" s="128"/>
      <c r="J61" s="135">
        <f t="shared" si="2"/>
        <v>0.69079999999999997</v>
      </c>
      <c r="K61" s="65"/>
      <c r="L61" s="25">
        <v>0.1628</v>
      </c>
      <c r="M61" s="25"/>
      <c r="N61" s="25"/>
      <c r="O61" s="25"/>
      <c r="P61" s="25"/>
      <c r="Q61" s="129">
        <f t="shared" ref="Q61:Q68" si="18">SUM(F61,G61,J61,K61,L61,M61,N61,O61,P61)</f>
        <v>0.99980000000000002</v>
      </c>
      <c r="R61" s="37"/>
    </row>
    <row r="62" spans="1:18">
      <c r="A62" s="130" t="s">
        <v>51</v>
      </c>
      <c r="B62" s="528"/>
      <c r="C62" s="131" t="s">
        <v>13</v>
      </c>
      <c r="D62" s="43">
        <v>9.6119999878065521</v>
      </c>
      <c r="E62" s="43"/>
      <c r="F62" s="132">
        <f t="shared" si="17"/>
        <v>9.6119999878065521</v>
      </c>
      <c r="G62" s="388">
        <v>2.4620000000000002</v>
      </c>
      <c r="H62" s="66">
        <v>21.541</v>
      </c>
      <c r="I62" s="133"/>
      <c r="J62" s="132">
        <f t="shared" si="2"/>
        <v>21.541</v>
      </c>
      <c r="K62" s="66"/>
      <c r="L62" s="44">
        <v>13.557</v>
      </c>
      <c r="M62" s="44"/>
      <c r="N62" s="44"/>
      <c r="O62" s="44"/>
      <c r="P62" s="44"/>
      <c r="Q62" s="134">
        <f t="shared" si="18"/>
        <v>47.171999987806558</v>
      </c>
      <c r="R62" s="37"/>
    </row>
    <row r="63" spans="1:18">
      <c r="A63" s="130" t="s">
        <v>0</v>
      </c>
      <c r="B63" s="36" t="s">
        <v>52</v>
      </c>
      <c r="C63" s="38" t="s">
        <v>11</v>
      </c>
      <c r="D63" s="42">
        <v>57.91</v>
      </c>
      <c r="E63" s="42">
        <v>68.5</v>
      </c>
      <c r="F63" s="135">
        <f t="shared" si="17"/>
        <v>126.41</v>
      </c>
      <c r="G63" s="389">
        <v>559.55399999999997</v>
      </c>
      <c r="H63" s="65"/>
      <c r="I63" s="128"/>
      <c r="J63" s="135">
        <f t="shared" si="2"/>
        <v>0</v>
      </c>
      <c r="K63" s="65"/>
      <c r="L63" s="25"/>
      <c r="M63" s="25"/>
      <c r="N63" s="25"/>
      <c r="O63" s="25"/>
      <c r="P63" s="25"/>
      <c r="Q63" s="129">
        <f t="shared" si="18"/>
        <v>685.96399999999994</v>
      </c>
      <c r="R63" s="37"/>
    </row>
    <row r="64" spans="1:18">
      <c r="A64" s="130" t="s">
        <v>53</v>
      </c>
      <c r="B64" s="131" t="s">
        <v>54</v>
      </c>
      <c r="C64" s="131" t="s">
        <v>13</v>
      </c>
      <c r="D64" s="43">
        <v>6040.5479923371722</v>
      </c>
      <c r="E64" s="43">
        <v>6555.6</v>
      </c>
      <c r="F64" s="132">
        <f t="shared" si="17"/>
        <v>12596.147992337173</v>
      </c>
      <c r="G64" s="388">
        <v>95833.638999999996</v>
      </c>
      <c r="H64" s="66"/>
      <c r="I64" s="133"/>
      <c r="J64" s="132">
        <f t="shared" si="2"/>
        <v>0</v>
      </c>
      <c r="K64" s="66"/>
      <c r="L64" s="44"/>
      <c r="M64" s="44"/>
      <c r="N64" s="44"/>
      <c r="O64" s="44"/>
      <c r="P64" s="44"/>
      <c r="Q64" s="134">
        <f t="shared" si="18"/>
        <v>108429.78699233718</v>
      </c>
      <c r="R64" s="37"/>
    </row>
    <row r="65" spans="1:18">
      <c r="A65" s="130" t="s">
        <v>0</v>
      </c>
      <c r="B65" s="527" t="s">
        <v>55</v>
      </c>
      <c r="C65" s="38" t="s">
        <v>11</v>
      </c>
      <c r="D65" s="42">
        <v>0.11600000000000001</v>
      </c>
      <c r="E65" s="42"/>
      <c r="F65" s="135">
        <f t="shared" si="17"/>
        <v>0.11600000000000001</v>
      </c>
      <c r="G65" s="389">
        <v>305.63799999999998</v>
      </c>
      <c r="H65" s="65"/>
      <c r="I65" s="128"/>
      <c r="J65" s="135">
        <f t="shared" si="2"/>
        <v>0</v>
      </c>
      <c r="K65" s="65"/>
      <c r="L65" s="25"/>
      <c r="M65" s="25"/>
      <c r="N65" s="25"/>
      <c r="O65" s="25"/>
      <c r="P65" s="25"/>
      <c r="Q65" s="129">
        <f t="shared" si="18"/>
        <v>305.75399999999996</v>
      </c>
      <c r="R65" s="37"/>
    </row>
    <row r="66" spans="1:18">
      <c r="A66" s="130" t="s">
        <v>18</v>
      </c>
      <c r="B66" s="528"/>
      <c r="C66" s="131" t="s">
        <v>13</v>
      </c>
      <c r="D66" s="43">
        <v>2.0735999973695032</v>
      </c>
      <c r="E66" s="43"/>
      <c r="F66" s="132">
        <f t="shared" si="17"/>
        <v>2.0735999973695032</v>
      </c>
      <c r="G66" s="388">
        <v>30047.917000000001</v>
      </c>
      <c r="H66" s="66"/>
      <c r="I66" s="133"/>
      <c r="J66" s="132">
        <f t="shared" si="2"/>
        <v>0</v>
      </c>
      <c r="K66" s="66"/>
      <c r="L66" s="44"/>
      <c r="M66" s="44"/>
      <c r="N66" s="44"/>
      <c r="O66" s="44"/>
      <c r="P66" s="44"/>
      <c r="Q66" s="134">
        <f t="shared" si="18"/>
        <v>30049.990599997371</v>
      </c>
      <c r="R66" s="37"/>
    </row>
    <row r="67" spans="1:18">
      <c r="A67" s="19"/>
      <c r="B67" s="36" t="s">
        <v>15</v>
      </c>
      <c r="C67" s="38" t="s">
        <v>11</v>
      </c>
      <c r="D67" s="42">
        <v>0.49299999999999999</v>
      </c>
      <c r="E67" s="42">
        <v>0.68899999999999995</v>
      </c>
      <c r="F67" s="135">
        <f t="shared" si="17"/>
        <v>1.1819999999999999</v>
      </c>
      <c r="G67" s="389">
        <v>78.919499999999999</v>
      </c>
      <c r="H67" s="65"/>
      <c r="I67" s="128"/>
      <c r="J67" s="135">
        <f t="shared" si="2"/>
        <v>0</v>
      </c>
      <c r="K67" s="65">
        <v>0.1115</v>
      </c>
      <c r="L67" s="25">
        <v>4.0000000000000001E-3</v>
      </c>
      <c r="M67" s="25"/>
      <c r="N67" s="25"/>
      <c r="O67" s="25"/>
      <c r="P67" s="25"/>
      <c r="Q67" s="129">
        <f t="shared" si="18"/>
        <v>80.217000000000013</v>
      </c>
      <c r="R67" s="37"/>
    </row>
    <row r="68" spans="1:18" ht="19.5" thickBot="1">
      <c r="A68" s="138" t="s">
        <v>0</v>
      </c>
      <c r="B68" s="41" t="s">
        <v>54</v>
      </c>
      <c r="C68" s="41" t="s">
        <v>13</v>
      </c>
      <c r="D68" s="46">
        <v>20.044799974571866</v>
      </c>
      <c r="E68" s="46">
        <v>32.161999999999999</v>
      </c>
      <c r="F68" s="139">
        <f t="shared" si="17"/>
        <v>52.206799974571865</v>
      </c>
      <c r="G68" s="391">
        <v>11745.751</v>
      </c>
      <c r="H68" s="78"/>
      <c r="I68" s="140"/>
      <c r="J68" s="139">
        <f t="shared" si="2"/>
        <v>0</v>
      </c>
      <c r="K68" s="78">
        <v>3.6930000000000001</v>
      </c>
      <c r="L68" s="29">
        <v>0.81</v>
      </c>
      <c r="M68" s="29"/>
      <c r="N68" s="29"/>
      <c r="O68" s="29"/>
      <c r="P68" s="29"/>
      <c r="Q68" s="141">
        <f t="shared" si="18"/>
        <v>11802.460799974571</v>
      </c>
      <c r="R68" s="37"/>
    </row>
    <row r="69" spans="1:18">
      <c r="A69" s="157"/>
      <c r="B69" s="152"/>
      <c r="C69" s="152"/>
      <c r="D69" s="487"/>
      <c r="E69" s="487"/>
      <c r="F69" s="91"/>
      <c r="G69" s="478"/>
      <c r="H69" s="154"/>
      <c r="I69" s="154"/>
      <c r="J69" s="91"/>
      <c r="K69" s="154"/>
      <c r="L69" s="37"/>
      <c r="M69" s="37"/>
      <c r="N69" s="37"/>
      <c r="O69" s="37"/>
      <c r="P69" s="37"/>
      <c r="Q69" s="37"/>
      <c r="R69" s="37"/>
    </row>
    <row r="70" spans="1:18">
      <c r="A70" s="157"/>
      <c r="B70" s="152"/>
      <c r="C70" s="152"/>
      <c r="D70" s="487"/>
      <c r="E70" s="487"/>
      <c r="F70" s="91"/>
      <c r="G70" s="478"/>
      <c r="H70" s="154"/>
      <c r="I70" s="154"/>
      <c r="J70" s="91"/>
      <c r="K70" s="154"/>
      <c r="L70" s="37"/>
      <c r="M70" s="37"/>
      <c r="N70" s="37"/>
      <c r="O70" s="37"/>
      <c r="P70" s="37"/>
      <c r="Q70" s="37"/>
      <c r="R70" s="37"/>
    </row>
    <row r="71" spans="1:18">
      <c r="A71" s="157"/>
      <c r="B71" s="152"/>
      <c r="C71" s="152"/>
      <c r="D71" s="487"/>
      <c r="E71" s="487"/>
      <c r="F71" s="91"/>
      <c r="G71" s="478"/>
      <c r="H71" s="154"/>
      <c r="I71" s="154"/>
      <c r="J71" s="91"/>
      <c r="K71" s="154"/>
      <c r="L71" s="37"/>
      <c r="M71" s="37"/>
      <c r="N71" s="37"/>
      <c r="O71" s="37"/>
      <c r="P71" s="37"/>
      <c r="Q71" s="37"/>
      <c r="R71" s="37"/>
    </row>
    <row r="72" spans="1:18">
      <c r="A72" s="157"/>
      <c r="B72" s="152"/>
      <c r="C72" s="152"/>
      <c r="D72" s="487"/>
      <c r="E72" s="487"/>
      <c r="F72" s="91"/>
      <c r="G72" s="478"/>
      <c r="H72" s="154"/>
      <c r="I72" s="154"/>
      <c r="J72" s="91"/>
      <c r="K72" s="154"/>
      <c r="L72" s="37"/>
      <c r="M72" s="37"/>
      <c r="N72" s="37"/>
      <c r="O72" s="37"/>
      <c r="P72" s="37"/>
      <c r="Q72" s="37"/>
      <c r="R72" s="37"/>
    </row>
    <row r="73" spans="1:18">
      <c r="D73" s="47"/>
      <c r="E73" s="47"/>
      <c r="F73" s="91"/>
      <c r="G73" s="54"/>
      <c r="H73" s="99"/>
      <c r="I73" s="54"/>
      <c r="J73" s="91"/>
      <c r="K73" s="99"/>
      <c r="Q73" s="57"/>
    </row>
    <row r="74" spans="1:18" ht="19.5" thickBot="1">
      <c r="A74" s="27"/>
      <c r="B74" s="118" t="s">
        <v>110</v>
      </c>
      <c r="C74" s="27"/>
      <c r="D74" s="48"/>
      <c r="E74" s="48"/>
      <c r="F74" s="142"/>
      <c r="G74" s="55"/>
      <c r="H74" s="100"/>
      <c r="I74" s="55"/>
      <c r="J74" s="142"/>
      <c r="K74" s="56"/>
      <c r="L74" s="27" t="s">
        <v>128</v>
      </c>
      <c r="M74" s="27"/>
      <c r="N74" s="27"/>
      <c r="O74" s="27"/>
      <c r="P74" s="27"/>
      <c r="Q74" s="27"/>
    </row>
    <row r="75" spans="1:18">
      <c r="A75" s="137"/>
      <c r="B75" s="53"/>
      <c r="C75" s="144"/>
      <c r="D75" s="122" t="s">
        <v>1</v>
      </c>
      <c r="E75" s="81" t="s">
        <v>97</v>
      </c>
      <c r="F75" s="123" t="s">
        <v>2</v>
      </c>
      <c r="G75" s="81" t="s">
        <v>98</v>
      </c>
      <c r="H75" s="124" t="s">
        <v>3</v>
      </c>
      <c r="I75" s="124" t="s">
        <v>4</v>
      </c>
      <c r="J75" s="122" t="s">
        <v>99</v>
      </c>
      <c r="K75" s="124" t="s">
        <v>125</v>
      </c>
      <c r="L75" s="122" t="s">
        <v>125</v>
      </c>
      <c r="M75" s="122" t="s">
        <v>125</v>
      </c>
      <c r="N75" s="122" t="s">
        <v>138</v>
      </c>
      <c r="O75" s="122" t="s">
        <v>125</v>
      </c>
      <c r="P75" s="81" t="s">
        <v>125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25">
        <f t="shared" ref="D76:Q76" si="19">SUM(D61,D63,D65,D67)</f>
        <v>58.607999999999997</v>
      </c>
      <c r="E76" s="25">
        <f t="shared" si="19"/>
        <v>69.188999999999993</v>
      </c>
      <c r="F76" s="145">
        <f t="shared" si="19"/>
        <v>127.797</v>
      </c>
      <c r="G76" s="40">
        <f t="shared" si="19"/>
        <v>944.16869999999994</v>
      </c>
      <c r="H76" s="39">
        <f t="shared" si="19"/>
        <v>0.69079999999999997</v>
      </c>
      <c r="I76" s="40">
        <f t="shared" si="19"/>
        <v>0</v>
      </c>
      <c r="J76" s="145">
        <f t="shared" si="19"/>
        <v>0.69079999999999997</v>
      </c>
      <c r="K76" s="39">
        <f t="shared" si="19"/>
        <v>0.1115</v>
      </c>
      <c r="L76" s="25">
        <f t="shared" si="19"/>
        <v>0.1668</v>
      </c>
      <c r="M76" s="25">
        <f t="shared" si="19"/>
        <v>0</v>
      </c>
      <c r="N76" s="25">
        <f t="shared" si="19"/>
        <v>0</v>
      </c>
      <c r="O76" s="25">
        <f t="shared" si="19"/>
        <v>0</v>
      </c>
      <c r="P76" s="25">
        <f t="shared" si="19"/>
        <v>0</v>
      </c>
      <c r="Q76" s="129">
        <f t="shared" si="19"/>
        <v>1072.9348</v>
      </c>
      <c r="R76" s="19"/>
    </row>
    <row r="77" spans="1:18">
      <c r="A77" s="120" t="s">
        <v>53</v>
      </c>
      <c r="B77" s="530"/>
      <c r="C77" s="146" t="s">
        <v>13</v>
      </c>
      <c r="D77" s="49">
        <f t="shared" ref="D77:Q77" si="20">SUM(D62,D64,D66,D68)</f>
        <v>6072.2783922969202</v>
      </c>
      <c r="E77" s="49">
        <f t="shared" si="20"/>
        <v>6587.7620000000006</v>
      </c>
      <c r="F77" s="147">
        <f t="shared" si="20"/>
        <v>12660.040392296922</v>
      </c>
      <c r="G77" s="397">
        <f t="shared" si="20"/>
        <v>137629.769</v>
      </c>
      <c r="H77" s="49">
        <f t="shared" si="20"/>
        <v>21.541</v>
      </c>
      <c r="I77" s="53">
        <f t="shared" si="20"/>
        <v>0</v>
      </c>
      <c r="J77" s="147">
        <f t="shared" si="20"/>
        <v>21.541</v>
      </c>
      <c r="K77" s="49">
        <f t="shared" si="20"/>
        <v>3.6930000000000001</v>
      </c>
      <c r="L77" s="22">
        <f t="shared" si="20"/>
        <v>14.367000000000001</v>
      </c>
      <c r="M77" s="44">
        <f t="shared" si="20"/>
        <v>0</v>
      </c>
      <c r="N77" s="44">
        <f t="shared" si="20"/>
        <v>0</v>
      </c>
      <c r="O77" s="49">
        <f t="shared" si="20"/>
        <v>0</v>
      </c>
      <c r="P77" s="22">
        <f t="shared" si="20"/>
        <v>0</v>
      </c>
      <c r="Q77" s="134">
        <f t="shared" si="20"/>
        <v>150329.41039229691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42">
        <v>0.79520000000000002</v>
      </c>
      <c r="E78" s="42">
        <v>1.4147000000000001</v>
      </c>
      <c r="F78" s="145">
        <f t="shared" ref="F78:F87" si="21">SUM(D78,E78)</f>
        <v>2.2099000000000002</v>
      </c>
      <c r="G78" s="389">
        <v>3.8632</v>
      </c>
      <c r="H78" s="65">
        <v>27.719200000000001</v>
      </c>
      <c r="I78" s="128"/>
      <c r="J78" s="145">
        <f t="shared" ref="J78:J133" si="22">SUM(H78:I78)</f>
        <v>27.719200000000001</v>
      </c>
      <c r="K78" s="65">
        <v>1.3884000000000001</v>
      </c>
      <c r="L78" s="45">
        <v>3.9152</v>
      </c>
      <c r="M78" s="25">
        <v>0.2319</v>
      </c>
      <c r="N78" s="25">
        <v>10.007999999999999</v>
      </c>
      <c r="O78" s="25">
        <v>0.68200000000000005</v>
      </c>
      <c r="P78" s="45">
        <v>2.5653999999999999</v>
      </c>
      <c r="Q78" s="129">
        <f t="shared" ref="Q78:Q87" si="23">SUM(F78,G78,J78,K78,L78,M78,N78,O78,P78)</f>
        <v>52.583199999999991</v>
      </c>
      <c r="R78" s="19"/>
    </row>
    <row r="79" spans="1:18">
      <c r="A79" s="130" t="s">
        <v>31</v>
      </c>
      <c r="B79" s="528"/>
      <c r="C79" s="146" t="s">
        <v>13</v>
      </c>
      <c r="D79" s="43">
        <v>1308.8681983396154</v>
      </c>
      <c r="E79" s="43">
        <v>2075.2750000000001</v>
      </c>
      <c r="F79" s="147">
        <f t="shared" si="21"/>
        <v>3384.1431983396155</v>
      </c>
      <c r="G79" s="388">
        <v>6144.59</v>
      </c>
      <c r="H79" s="66">
        <v>25494.916000000001</v>
      </c>
      <c r="I79" s="133"/>
      <c r="J79" s="147">
        <f t="shared" si="22"/>
        <v>25494.916000000001</v>
      </c>
      <c r="K79" s="66">
        <v>1403.816</v>
      </c>
      <c r="L79" s="44">
        <v>4137.6779999999999</v>
      </c>
      <c r="M79" s="44">
        <v>156.02500000000001</v>
      </c>
      <c r="N79" s="44">
        <v>14084.752</v>
      </c>
      <c r="O79" s="44">
        <v>595.83199999999999</v>
      </c>
      <c r="P79" s="44">
        <v>4791.4579999999996</v>
      </c>
      <c r="Q79" s="134">
        <f t="shared" si="23"/>
        <v>60193.210198339621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42" t="s">
        <v>0</v>
      </c>
      <c r="E80" s="42"/>
      <c r="F80" s="145">
        <f t="shared" si="21"/>
        <v>0</v>
      </c>
      <c r="G80" s="389"/>
      <c r="H80" s="65">
        <v>1.8200000000000001E-2</v>
      </c>
      <c r="I80" s="128"/>
      <c r="J80" s="145">
        <f t="shared" si="22"/>
        <v>1.8200000000000001E-2</v>
      </c>
      <c r="K80" s="65"/>
      <c r="L80" s="25" t="s">
        <v>0</v>
      </c>
      <c r="M80" s="25"/>
      <c r="N80" s="25"/>
      <c r="O80" s="25"/>
      <c r="P80" s="25"/>
      <c r="Q80" s="129">
        <f t="shared" si="23"/>
        <v>1.8200000000000001E-2</v>
      </c>
      <c r="R80" s="19"/>
    </row>
    <row r="81" spans="1:18">
      <c r="A81" s="130" t="s">
        <v>0</v>
      </c>
      <c r="B81" s="528"/>
      <c r="C81" s="146" t="s">
        <v>13</v>
      </c>
      <c r="D81" s="43" t="s">
        <v>0</v>
      </c>
      <c r="E81" s="43"/>
      <c r="F81" s="147">
        <f t="shared" si="21"/>
        <v>0</v>
      </c>
      <c r="G81" s="388"/>
      <c r="H81" s="66">
        <v>2.851</v>
      </c>
      <c r="I81" s="133"/>
      <c r="J81" s="147">
        <f t="shared" si="22"/>
        <v>2.851</v>
      </c>
      <c r="K81" s="66"/>
      <c r="L81" s="44" t="s">
        <v>0</v>
      </c>
      <c r="M81" s="44"/>
      <c r="N81" s="44"/>
      <c r="O81" s="44"/>
      <c r="P81" s="44"/>
      <c r="Q81" s="134">
        <f t="shared" si="23"/>
        <v>2.851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42" t="s">
        <v>0</v>
      </c>
      <c r="E82" s="42"/>
      <c r="F82" s="145">
        <f t="shared" si="21"/>
        <v>0</v>
      </c>
      <c r="G82" s="389"/>
      <c r="H82" s="65"/>
      <c r="I82" s="128"/>
      <c r="J82" s="145">
        <f t="shared" si="22"/>
        <v>0</v>
      </c>
      <c r="K82" s="65">
        <v>1.409</v>
      </c>
      <c r="L82" s="25" t="s">
        <v>0</v>
      </c>
      <c r="M82" s="25"/>
      <c r="N82" s="25"/>
      <c r="O82" s="25"/>
      <c r="P82" s="25"/>
      <c r="Q82" s="129">
        <f t="shared" si="23"/>
        <v>1.409</v>
      </c>
      <c r="R82" s="19"/>
    </row>
    <row r="83" spans="1:18">
      <c r="A83" s="130"/>
      <c r="B83" s="131" t="s">
        <v>61</v>
      </c>
      <c r="C83" s="146" t="s">
        <v>13</v>
      </c>
      <c r="D83" s="43" t="s">
        <v>0</v>
      </c>
      <c r="E83" s="43"/>
      <c r="F83" s="147">
        <f t="shared" si="21"/>
        <v>0</v>
      </c>
      <c r="G83" s="388"/>
      <c r="H83" s="66"/>
      <c r="I83" s="133"/>
      <c r="J83" s="147">
        <f t="shared" si="22"/>
        <v>0</v>
      </c>
      <c r="K83" s="66">
        <v>1382.3309999999999</v>
      </c>
      <c r="L83" s="44" t="s">
        <v>0</v>
      </c>
      <c r="M83" s="44"/>
      <c r="N83" s="44"/>
      <c r="O83" s="44"/>
      <c r="P83" s="44"/>
      <c r="Q83" s="134">
        <f t="shared" si="23"/>
        <v>1382.3309999999999</v>
      </c>
      <c r="R83" s="19"/>
    </row>
    <row r="84" spans="1:18">
      <c r="A84" s="130"/>
      <c r="B84" s="527" t="s">
        <v>62</v>
      </c>
      <c r="C84" s="24" t="s">
        <v>11</v>
      </c>
      <c r="D84" s="42" t="s">
        <v>0</v>
      </c>
      <c r="E84" s="42"/>
      <c r="F84" s="145">
        <f t="shared" si="21"/>
        <v>0</v>
      </c>
      <c r="G84" s="389"/>
      <c r="H84" s="65"/>
      <c r="I84" s="128"/>
      <c r="J84" s="145">
        <f t="shared" si="22"/>
        <v>0</v>
      </c>
      <c r="K84" s="65"/>
      <c r="L84" s="25" t="s">
        <v>0</v>
      </c>
      <c r="M84" s="25"/>
      <c r="N84" s="25"/>
      <c r="O84" s="25"/>
      <c r="P84" s="25"/>
      <c r="Q84" s="129">
        <f t="shared" si="23"/>
        <v>0</v>
      </c>
      <c r="R84" s="19"/>
    </row>
    <row r="85" spans="1:18">
      <c r="A85" s="130" t="s">
        <v>12</v>
      </c>
      <c r="B85" s="528"/>
      <c r="C85" s="146" t="s">
        <v>13</v>
      </c>
      <c r="D85" s="43" t="s">
        <v>0</v>
      </c>
      <c r="E85" s="43"/>
      <c r="F85" s="147">
        <f t="shared" si="21"/>
        <v>0</v>
      </c>
      <c r="G85" s="388"/>
      <c r="H85" s="66"/>
      <c r="I85" s="133"/>
      <c r="J85" s="147">
        <f t="shared" si="22"/>
        <v>0</v>
      </c>
      <c r="K85" s="66"/>
      <c r="L85" s="44" t="s">
        <v>0</v>
      </c>
      <c r="M85" s="44"/>
      <c r="N85" s="44"/>
      <c r="O85" s="44"/>
      <c r="P85" s="44"/>
      <c r="Q85" s="134">
        <f t="shared" si="23"/>
        <v>0</v>
      </c>
      <c r="R85" s="19"/>
    </row>
    <row r="86" spans="1:18">
      <c r="A86" s="130"/>
      <c r="B86" s="36" t="s">
        <v>15</v>
      </c>
      <c r="C86" s="24" t="s">
        <v>11</v>
      </c>
      <c r="D86" s="42">
        <v>2.6351</v>
      </c>
      <c r="E86" s="42">
        <v>2.4348000000000001</v>
      </c>
      <c r="F86" s="145">
        <f t="shared" si="21"/>
        <v>5.0699000000000005</v>
      </c>
      <c r="G86" s="389">
        <v>0.27189999999999998</v>
      </c>
      <c r="H86" s="65">
        <v>127.1773</v>
      </c>
      <c r="I86" s="128"/>
      <c r="J86" s="145">
        <f t="shared" si="22"/>
        <v>127.1773</v>
      </c>
      <c r="K86" s="65">
        <v>0.74409999999999998</v>
      </c>
      <c r="L86" s="25">
        <v>1.0146999999999999</v>
      </c>
      <c r="M86" s="25">
        <v>2.2499999999999999E-2</v>
      </c>
      <c r="N86" s="25">
        <v>8.6374999999999993</v>
      </c>
      <c r="O86" s="25">
        <v>0.47270000000000001</v>
      </c>
      <c r="P86" s="25">
        <v>0.59250000000000003</v>
      </c>
      <c r="Q86" s="129">
        <f t="shared" si="23"/>
        <v>144.00310000000002</v>
      </c>
      <c r="R86" s="19"/>
    </row>
    <row r="87" spans="1:18">
      <c r="A87" s="130"/>
      <c r="B87" s="131" t="s">
        <v>63</v>
      </c>
      <c r="C87" s="146" t="s">
        <v>13</v>
      </c>
      <c r="D87" s="43">
        <v>1592.1748779802226</v>
      </c>
      <c r="E87" s="43">
        <v>1157.921</v>
      </c>
      <c r="F87" s="147">
        <f t="shared" si="21"/>
        <v>2750.0958779802227</v>
      </c>
      <c r="G87" s="388">
        <v>649.23900000000003</v>
      </c>
      <c r="H87" s="66">
        <v>41134.771999999997</v>
      </c>
      <c r="I87" s="133"/>
      <c r="J87" s="147">
        <f t="shared" si="22"/>
        <v>41134.771999999997</v>
      </c>
      <c r="K87" s="110">
        <v>369.30700000000002</v>
      </c>
      <c r="L87" s="44">
        <v>839.18899999999996</v>
      </c>
      <c r="M87" s="44">
        <v>6.6680000000000001</v>
      </c>
      <c r="N87" s="44">
        <v>4879.3829999999998</v>
      </c>
      <c r="O87" s="44">
        <v>527.71</v>
      </c>
      <c r="P87" s="44">
        <v>1128.95</v>
      </c>
      <c r="Q87" s="134">
        <f t="shared" si="23"/>
        <v>52285.313877980218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25">
        <f>SUM(D78,D80,D82,D84,D86)</f>
        <v>3.4302999999999999</v>
      </c>
      <c r="E88" s="25">
        <f t="shared" ref="E88:Q89" si="24">SUM(E78,E80,E82,E84,E86)</f>
        <v>3.8494999999999999</v>
      </c>
      <c r="F88" s="145">
        <f t="shared" si="24"/>
        <v>7.2798000000000007</v>
      </c>
      <c r="G88" s="40">
        <f t="shared" si="24"/>
        <v>4.1350999999999996</v>
      </c>
      <c r="H88" s="39">
        <f t="shared" si="24"/>
        <v>154.91470000000001</v>
      </c>
      <c r="I88" s="40">
        <f t="shared" si="24"/>
        <v>0</v>
      </c>
      <c r="J88" s="145">
        <f t="shared" si="24"/>
        <v>154.91470000000001</v>
      </c>
      <c r="K88" s="39">
        <f t="shared" si="24"/>
        <v>3.5415000000000001</v>
      </c>
      <c r="L88" s="25">
        <f t="shared" si="24"/>
        <v>4.9298999999999999</v>
      </c>
      <c r="M88" s="25">
        <f t="shared" si="24"/>
        <v>0.25440000000000002</v>
      </c>
      <c r="N88" s="25">
        <f t="shared" si="24"/>
        <v>18.645499999999998</v>
      </c>
      <c r="O88" s="25">
        <f t="shared" si="24"/>
        <v>1.1547000000000001</v>
      </c>
      <c r="P88" s="25">
        <f t="shared" si="24"/>
        <v>3.1578999999999997</v>
      </c>
      <c r="Q88" s="129">
        <f t="shared" si="24"/>
        <v>198.01350000000002</v>
      </c>
      <c r="R88" s="19"/>
    </row>
    <row r="89" spans="1:18">
      <c r="A89" s="137"/>
      <c r="B89" s="530"/>
      <c r="C89" s="146" t="s">
        <v>13</v>
      </c>
      <c r="D89" s="44">
        <f>SUM(D79,D81,D83,D85,D87)</f>
        <v>2901.0430763198383</v>
      </c>
      <c r="E89" s="44">
        <f t="shared" si="24"/>
        <v>3233.1959999999999</v>
      </c>
      <c r="F89" s="147">
        <f t="shared" si="24"/>
        <v>6134.2390763198382</v>
      </c>
      <c r="G89" s="53">
        <f t="shared" si="24"/>
        <v>6793.8289999999997</v>
      </c>
      <c r="H89" s="58">
        <f t="shared" si="24"/>
        <v>66632.53899999999</v>
      </c>
      <c r="I89" s="53">
        <f t="shared" si="24"/>
        <v>0</v>
      </c>
      <c r="J89" s="147">
        <f t="shared" si="24"/>
        <v>66632.53899999999</v>
      </c>
      <c r="K89" s="58">
        <f t="shared" si="24"/>
        <v>3155.4539999999997</v>
      </c>
      <c r="L89" s="44">
        <f t="shared" si="24"/>
        <v>4976.8670000000002</v>
      </c>
      <c r="M89" s="44">
        <f t="shared" si="24"/>
        <v>162.69300000000001</v>
      </c>
      <c r="N89" s="44">
        <f t="shared" si="24"/>
        <v>18964.135000000002</v>
      </c>
      <c r="O89" s="44">
        <f t="shared" si="24"/>
        <v>1123.5419999999999</v>
      </c>
      <c r="P89" s="44">
        <f t="shared" si="24"/>
        <v>5920.4079999999994</v>
      </c>
      <c r="Q89" s="134">
        <f t="shared" si="24"/>
        <v>113863.70607631984</v>
      </c>
      <c r="R89" s="19"/>
    </row>
    <row r="90" spans="1:18">
      <c r="A90" s="531" t="s">
        <v>64</v>
      </c>
      <c r="B90" s="532"/>
      <c r="C90" s="24" t="s">
        <v>11</v>
      </c>
      <c r="D90" s="42">
        <v>0.86539999999999995</v>
      </c>
      <c r="E90" s="42">
        <v>1.4722999999999999</v>
      </c>
      <c r="F90" s="145">
        <f t="shared" ref="F90:F103" si="25">SUM(D90,E90)</f>
        <v>2.3376999999999999</v>
      </c>
      <c r="G90" s="389">
        <v>6.6980000000000004</v>
      </c>
      <c r="H90" s="65">
        <v>24.18</v>
      </c>
      <c r="I90" s="128"/>
      <c r="J90" s="145">
        <f t="shared" si="22"/>
        <v>24.18</v>
      </c>
      <c r="K90" s="65">
        <v>2.4714999999999998</v>
      </c>
      <c r="L90" s="25">
        <v>2.3391999999999999</v>
      </c>
      <c r="M90" s="25"/>
      <c r="N90" s="25">
        <v>0.40600000000000003</v>
      </c>
      <c r="O90" s="25">
        <v>0.26300000000000001</v>
      </c>
      <c r="P90" s="25">
        <v>1.3067</v>
      </c>
      <c r="Q90" s="129">
        <f t="shared" ref="Q90:Q103" si="26">SUM(F90,G90,J90,K90,L90,M90,N90,O90,P90)</f>
        <v>40.002099999999992</v>
      </c>
      <c r="R90" s="19"/>
    </row>
    <row r="91" spans="1:18">
      <c r="A91" s="533"/>
      <c r="B91" s="534"/>
      <c r="C91" s="146" t="s">
        <v>13</v>
      </c>
      <c r="D91" s="43">
        <v>1283.5853983716886</v>
      </c>
      <c r="E91" s="43">
        <v>1641.444</v>
      </c>
      <c r="F91" s="147">
        <f t="shared" si="25"/>
        <v>2925.0293983716883</v>
      </c>
      <c r="G91" s="388">
        <v>9219.0759999999991</v>
      </c>
      <c r="H91" s="66">
        <v>28141.297999999999</v>
      </c>
      <c r="I91" s="133"/>
      <c r="J91" s="147">
        <f t="shared" si="22"/>
        <v>28141.297999999999</v>
      </c>
      <c r="K91" s="66">
        <v>2248.1210000000001</v>
      </c>
      <c r="L91" s="44">
        <v>2811.6019999999999</v>
      </c>
      <c r="M91" s="44"/>
      <c r="N91" s="44">
        <v>433.55</v>
      </c>
      <c r="O91" s="44">
        <v>168.03700000000001</v>
      </c>
      <c r="P91" s="44">
        <v>1604.3510000000001</v>
      </c>
      <c r="Q91" s="134">
        <f t="shared" si="26"/>
        <v>47551.064398371687</v>
      </c>
      <c r="R91" s="19"/>
    </row>
    <row r="92" spans="1:18">
      <c r="A92" s="531" t="s">
        <v>65</v>
      </c>
      <c r="B92" s="532"/>
      <c r="C92" s="24" t="s">
        <v>11</v>
      </c>
      <c r="D92" s="42" t="s">
        <v>0</v>
      </c>
      <c r="E92" s="42"/>
      <c r="F92" s="145">
        <f t="shared" si="25"/>
        <v>0</v>
      </c>
      <c r="G92" s="389"/>
      <c r="H92" s="65"/>
      <c r="I92" s="128"/>
      <c r="J92" s="145">
        <f t="shared" si="22"/>
        <v>0</v>
      </c>
      <c r="K92" s="65">
        <v>0.01</v>
      </c>
      <c r="L92" s="25">
        <v>0.17499999999999999</v>
      </c>
      <c r="M92" s="25"/>
      <c r="N92" s="25"/>
      <c r="O92" s="25"/>
      <c r="P92" s="25"/>
      <c r="Q92" s="129">
        <f t="shared" si="26"/>
        <v>0.185</v>
      </c>
      <c r="R92" s="19"/>
    </row>
    <row r="93" spans="1:18">
      <c r="A93" s="533"/>
      <c r="B93" s="534"/>
      <c r="C93" s="146" t="s">
        <v>13</v>
      </c>
      <c r="D93" s="43" t="s">
        <v>0</v>
      </c>
      <c r="E93" s="43"/>
      <c r="F93" s="147">
        <f t="shared" si="25"/>
        <v>0</v>
      </c>
      <c r="G93" s="388"/>
      <c r="H93" s="66"/>
      <c r="I93" s="133"/>
      <c r="J93" s="147">
        <f t="shared" si="22"/>
        <v>0</v>
      </c>
      <c r="K93" s="66">
        <v>21.6</v>
      </c>
      <c r="L93" s="44">
        <v>98.28</v>
      </c>
      <c r="M93" s="44"/>
      <c r="N93" s="44"/>
      <c r="O93" s="44"/>
      <c r="P93" s="44"/>
      <c r="Q93" s="134">
        <f t="shared" si="26"/>
        <v>119.88</v>
      </c>
      <c r="R93" s="19"/>
    </row>
    <row r="94" spans="1:18">
      <c r="A94" s="531" t="s">
        <v>66</v>
      </c>
      <c r="B94" s="532"/>
      <c r="C94" s="24" t="s">
        <v>11</v>
      </c>
      <c r="D94" s="42" t="s">
        <v>0</v>
      </c>
      <c r="E94" s="42">
        <v>0.15049999999999999</v>
      </c>
      <c r="F94" s="145">
        <f t="shared" si="25"/>
        <v>0.15049999999999999</v>
      </c>
      <c r="G94" s="389"/>
      <c r="H94" s="65">
        <v>6.0000000000000001E-3</v>
      </c>
      <c r="I94" s="128"/>
      <c r="J94" s="145">
        <f t="shared" si="22"/>
        <v>6.0000000000000001E-3</v>
      </c>
      <c r="K94" s="65"/>
      <c r="L94" s="25" t="s">
        <v>0</v>
      </c>
      <c r="M94" s="25"/>
      <c r="N94" s="25"/>
      <c r="O94" s="25"/>
      <c r="P94" s="25"/>
      <c r="Q94" s="129">
        <f t="shared" si="26"/>
        <v>0.1565</v>
      </c>
      <c r="R94" s="19"/>
    </row>
    <row r="95" spans="1:18">
      <c r="A95" s="533"/>
      <c r="B95" s="534"/>
      <c r="C95" s="146" t="s">
        <v>13</v>
      </c>
      <c r="D95" s="43" t="s">
        <v>0</v>
      </c>
      <c r="E95" s="43">
        <v>44.171999999999997</v>
      </c>
      <c r="F95" s="147">
        <f t="shared" si="25"/>
        <v>44.171999999999997</v>
      </c>
      <c r="G95" s="388"/>
      <c r="H95" s="66">
        <v>38.880000000000003</v>
      </c>
      <c r="I95" s="133"/>
      <c r="J95" s="147">
        <f t="shared" si="22"/>
        <v>38.880000000000003</v>
      </c>
      <c r="K95" s="66"/>
      <c r="L95" s="44" t="s">
        <v>0</v>
      </c>
      <c r="M95" s="44"/>
      <c r="N95" s="44"/>
      <c r="O95" s="44"/>
      <c r="P95" s="44"/>
      <c r="Q95" s="134">
        <f t="shared" si="26"/>
        <v>83.051999999999992</v>
      </c>
      <c r="R95" s="19"/>
    </row>
    <row r="96" spans="1:18">
      <c r="A96" s="531" t="s">
        <v>67</v>
      </c>
      <c r="B96" s="532"/>
      <c r="C96" s="24" t="s">
        <v>11</v>
      </c>
      <c r="D96" s="42" t="s">
        <v>0</v>
      </c>
      <c r="E96" s="42"/>
      <c r="F96" s="145">
        <f t="shared" si="25"/>
        <v>0</v>
      </c>
      <c r="G96" s="389"/>
      <c r="H96" s="65">
        <v>0.69599999999999995</v>
      </c>
      <c r="I96" s="128"/>
      <c r="J96" s="145">
        <f t="shared" si="22"/>
        <v>0.69599999999999995</v>
      </c>
      <c r="K96" s="65"/>
      <c r="L96" s="25" t="s">
        <v>0</v>
      </c>
      <c r="M96" s="25"/>
      <c r="N96" s="25"/>
      <c r="O96" s="25"/>
      <c r="P96" s="25"/>
      <c r="Q96" s="129">
        <f t="shared" si="26"/>
        <v>0.69599999999999995</v>
      </c>
      <c r="R96" s="19"/>
    </row>
    <row r="97" spans="1:18">
      <c r="A97" s="533"/>
      <c r="B97" s="534"/>
      <c r="C97" s="146" t="s">
        <v>13</v>
      </c>
      <c r="D97" s="43" t="s">
        <v>0</v>
      </c>
      <c r="E97" s="43"/>
      <c r="F97" s="147">
        <f t="shared" si="25"/>
        <v>0</v>
      </c>
      <c r="G97" s="388"/>
      <c r="H97" s="66">
        <v>1038.0640000000001</v>
      </c>
      <c r="I97" s="133"/>
      <c r="J97" s="147">
        <f t="shared" si="22"/>
        <v>1038.0640000000001</v>
      </c>
      <c r="K97" s="66"/>
      <c r="L97" s="44" t="s">
        <v>0</v>
      </c>
      <c r="M97" s="44"/>
      <c r="N97" s="44"/>
      <c r="O97" s="44"/>
      <c r="P97" s="44"/>
      <c r="Q97" s="134">
        <f t="shared" si="26"/>
        <v>1038.0640000000001</v>
      </c>
      <c r="R97" s="19"/>
    </row>
    <row r="98" spans="1:18">
      <c r="A98" s="531" t="s">
        <v>68</v>
      </c>
      <c r="B98" s="532"/>
      <c r="C98" s="24" t="s">
        <v>11</v>
      </c>
      <c r="D98" s="42" t="s">
        <v>0</v>
      </c>
      <c r="E98" s="42"/>
      <c r="F98" s="145">
        <f t="shared" si="25"/>
        <v>0</v>
      </c>
      <c r="G98" s="389"/>
      <c r="H98" s="65"/>
      <c r="I98" s="128"/>
      <c r="J98" s="145">
        <f t="shared" si="22"/>
        <v>0</v>
      </c>
      <c r="K98" s="65"/>
      <c r="L98" s="25">
        <v>7.0000000000000001E-3</v>
      </c>
      <c r="M98" s="25"/>
      <c r="N98" s="25"/>
      <c r="O98" s="25"/>
      <c r="P98" s="25"/>
      <c r="Q98" s="129">
        <f t="shared" si="26"/>
        <v>7.0000000000000001E-3</v>
      </c>
      <c r="R98" s="19"/>
    </row>
    <row r="99" spans="1:18">
      <c r="A99" s="533"/>
      <c r="B99" s="534"/>
      <c r="C99" s="146" t="s">
        <v>13</v>
      </c>
      <c r="D99" s="43" t="s">
        <v>0</v>
      </c>
      <c r="E99" s="43"/>
      <c r="F99" s="147">
        <f t="shared" si="25"/>
        <v>0</v>
      </c>
      <c r="G99" s="388"/>
      <c r="H99" s="66"/>
      <c r="I99" s="133"/>
      <c r="J99" s="147">
        <f t="shared" si="22"/>
        <v>0</v>
      </c>
      <c r="K99" s="66"/>
      <c r="L99" s="44">
        <v>5.8970000000000002</v>
      </c>
      <c r="M99" s="44"/>
      <c r="N99" s="44"/>
      <c r="O99" s="44"/>
      <c r="P99" s="44"/>
      <c r="Q99" s="134">
        <f t="shared" si="26"/>
        <v>5.8970000000000002</v>
      </c>
      <c r="R99" s="19"/>
    </row>
    <row r="100" spans="1:18">
      <c r="A100" s="531" t="s">
        <v>69</v>
      </c>
      <c r="B100" s="532"/>
      <c r="C100" s="24" t="s">
        <v>11</v>
      </c>
      <c r="D100" s="42">
        <v>2.9000000000000001E-2</v>
      </c>
      <c r="E100" s="42">
        <v>0.4572</v>
      </c>
      <c r="F100" s="145">
        <f t="shared" si="25"/>
        <v>0.48620000000000002</v>
      </c>
      <c r="G100" s="389">
        <v>0.76839999999999997</v>
      </c>
      <c r="H100" s="65">
        <v>13.3863</v>
      </c>
      <c r="I100" s="128"/>
      <c r="J100" s="145">
        <f t="shared" si="22"/>
        <v>13.3863</v>
      </c>
      <c r="K100" s="65">
        <v>1.0628</v>
      </c>
      <c r="L100" s="25">
        <v>1.9955000000000001</v>
      </c>
      <c r="M100" s="25">
        <v>8.3000000000000001E-3</v>
      </c>
      <c r="N100" s="25">
        <v>4.8589000000000002</v>
      </c>
      <c r="O100" s="25">
        <v>0.1162</v>
      </c>
      <c r="P100" s="25">
        <v>1.6074999999999999</v>
      </c>
      <c r="Q100" s="129">
        <f t="shared" si="26"/>
        <v>24.290100000000002</v>
      </c>
      <c r="R100" s="19"/>
    </row>
    <row r="101" spans="1:18">
      <c r="A101" s="533"/>
      <c r="B101" s="534"/>
      <c r="C101" s="146" t="s">
        <v>13</v>
      </c>
      <c r="D101" s="43">
        <v>14.439599981682427</v>
      </c>
      <c r="E101" s="43">
        <v>208.90700000000001</v>
      </c>
      <c r="F101" s="147">
        <f t="shared" si="25"/>
        <v>223.34659998168243</v>
      </c>
      <c r="G101" s="388">
        <v>821.85900000000004</v>
      </c>
      <c r="H101" s="66">
        <v>9956.9779999999992</v>
      </c>
      <c r="I101" s="133"/>
      <c r="J101" s="147">
        <f t="shared" si="22"/>
        <v>9956.9779999999992</v>
      </c>
      <c r="K101" s="66">
        <v>727.048</v>
      </c>
      <c r="L101" s="44">
        <v>1063.912</v>
      </c>
      <c r="M101" s="44">
        <v>3.2829999999999999</v>
      </c>
      <c r="N101" s="44">
        <v>1715.0930000000001</v>
      </c>
      <c r="O101" s="44">
        <v>102.40300000000001</v>
      </c>
      <c r="P101" s="44">
        <v>1173.452</v>
      </c>
      <c r="Q101" s="134">
        <f t="shared" si="26"/>
        <v>15787.374599981682</v>
      </c>
      <c r="R101" s="19"/>
    </row>
    <row r="102" spans="1:18">
      <c r="A102" s="531" t="s">
        <v>70</v>
      </c>
      <c r="B102" s="532"/>
      <c r="C102" s="24" t="s">
        <v>11</v>
      </c>
      <c r="D102" s="42">
        <v>4.6701300000000003</v>
      </c>
      <c r="E102" s="42">
        <v>1325.9195999999999</v>
      </c>
      <c r="F102" s="145">
        <f t="shared" si="25"/>
        <v>1330.5897299999999</v>
      </c>
      <c r="G102" s="389">
        <v>24.222999999999999</v>
      </c>
      <c r="H102" s="65">
        <v>628.71939999999995</v>
      </c>
      <c r="I102" s="128"/>
      <c r="J102" s="145">
        <f t="shared" si="22"/>
        <v>628.71939999999995</v>
      </c>
      <c r="K102" s="65">
        <v>22.308499999999999</v>
      </c>
      <c r="L102" s="25">
        <v>5.4325000000000001</v>
      </c>
      <c r="M102" s="25">
        <v>0.39190000000000003</v>
      </c>
      <c r="N102" s="25">
        <v>27.023900000000001</v>
      </c>
      <c r="O102" s="25">
        <v>1.2899</v>
      </c>
      <c r="P102" s="25">
        <v>6.1879999999999997</v>
      </c>
      <c r="Q102" s="129">
        <f t="shared" si="26"/>
        <v>2046.1668299999999</v>
      </c>
      <c r="R102" s="19"/>
    </row>
    <row r="103" spans="1:18">
      <c r="A103" s="533"/>
      <c r="B103" s="534"/>
      <c r="C103" s="146" t="s">
        <v>13</v>
      </c>
      <c r="D103" s="43">
        <v>6034.0021123454753</v>
      </c>
      <c r="E103" s="43">
        <v>380452.43599999999</v>
      </c>
      <c r="F103" s="147">
        <f t="shared" si="25"/>
        <v>386486.43811234547</v>
      </c>
      <c r="G103" s="388">
        <v>6475.192</v>
      </c>
      <c r="H103" s="66">
        <v>125738.573</v>
      </c>
      <c r="I103" s="133"/>
      <c r="J103" s="147">
        <f t="shared" si="22"/>
        <v>125738.573</v>
      </c>
      <c r="K103" s="66">
        <v>19027.560000000001</v>
      </c>
      <c r="L103" s="44">
        <v>3762.4650000000001</v>
      </c>
      <c r="M103" s="44">
        <v>126.901</v>
      </c>
      <c r="N103" s="44">
        <v>9039.9969999999994</v>
      </c>
      <c r="O103" s="44">
        <v>2428.6379999999999</v>
      </c>
      <c r="P103" s="44">
        <v>7092.5010000000002</v>
      </c>
      <c r="Q103" s="134">
        <f t="shared" si="26"/>
        <v>560178.26511234546</v>
      </c>
      <c r="R103" s="19"/>
    </row>
    <row r="104" spans="1:18">
      <c r="A104" s="535" t="s">
        <v>71</v>
      </c>
      <c r="B104" s="536"/>
      <c r="C104" s="24" t="s">
        <v>11</v>
      </c>
      <c r="D104" s="25">
        <f t="shared" ref="D104:Q104" si="27">SUM(D9,D11,D23,D29,D37,D39,D41,D43,D45,D47,D49,D51,D53,D59,D76,D88,D90,D92,D94,D96,D98,D100,D102)</f>
        <v>553.60162999999989</v>
      </c>
      <c r="E104" s="25">
        <f t="shared" si="27"/>
        <v>1644.9006999999999</v>
      </c>
      <c r="F104" s="145">
        <f t="shared" si="27"/>
        <v>2198.5023299999998</v>
      </c>
      <c r="G104" s="40">
        <f t="shared" si="27"/>
        <v>8196.869200000001</v>
      </c>
      <c r="H104" s="39">
        <f t="shared" si="27"/>
        <v>7390.2714000000024</v>
      </c>
      <c r="I104" s="40">
        <f t="shared" si="27"/>
        <v>0</v>
      </c>
      <c r="J104" s="145">
        <f t="shared" si="27"/>
        <v>7390.2714000000024</v>
      </c>
      <c r="K104" s="39">
        <f t="shared" si="27"/>
        <v>4618.3669999999993</v>
      </c>
      <c r="L104" s="25">
        <f t="shared" si="27"/>
        <v>526.71659999999997</v>
      </c>
      <c r="M104" s="25">
        <f t="shared" si="27"/>
        <v>12.5069</v>
      </c>
      <c r="N104" s="25">
        <f t="shared" si="27"/>
        <v>129.03410000000002</v>
      </c>
      <c r="O104" s="25">
        <f t="shared" si="27"/>
        <v>2.9845000000000006</v>
      </c>
      <c r="P104" s="25">
        <f t="shared" si="27"/>
        <v>20.5853</v>
      </c>
      <c r="Q104" s="129">
        <f t="shared" si="27"/>
        <v>23095.837330000002</v>
      </c>
      <c r="R104" s="19"/>
    </row>
    <row r="105" spans="1:18">
      <c r="A105" s="537"/>
      <c r="B105" s="538"/>
      <c r="C105" s="146" t="s">
        <v>13</v>
      </c>
      <c r="D105" s="44">
        <f t="shared" ref="D105:Q105" si="28">SUM(D10,D12,D24,D30,D38,D40,D42,D44,D46,D48,D50,D52,D54,D60,D77,D89,D91,D93,D95,D97,D99,D101,D103)</f>
        <v>497677.05116866436</v>
      </c>
      <c r="E105" s="44">
        <f t="shared" si="28"/>
        <v>720340.522</v>
      </c>
      <c r="F105" s="147">
        <f t="shared" si="28"/>
        <v>1218017.5731686645</v>
      </c>
      <c r="G105" s="53">
        <f t="shared" si="28"/>
        <v>2130520.9319999996</v>
      </c>
      <c r="H105" s="58">
        <f t="shared" si="28"/>
        <v>1492847.5369999998</v>
      </c>
      <c r="I105" s="53">
        <f t="shared" si="28"/>
        <v>0</v>
      </c>
      <c r="J105" s="147">
        <f t="shared" si="28"/>
        <v>1492847.5369999998</v>
      </c>
      <c r="K105" s="58">
        <f t="shared" si="28"/>
        <v>1207929.4450000001</v>
      </c>
      <c r="L105" s="44">
        <f t="shared" si="28"/>
        <v>397922.31100000016</v>
      </c>
      <c r="M105" s="44">
        <f t="shared" si="28"/>
        <v>4524.4340000000002</v>
      </c>
      <c r="N105" s="44">
        <f t="shared" si="28"/>
        <v>94767.884999999995</v>
      </c>
      <c r="O105" s="44">
        <f t="shared" si="28"/>
        <v>3925.4380000000001</v>
      </c>
      <c r="P105" s="44">
        <f t="shared" si="28"/>
        <v>19666.89</v>
      </c>
      <c r="Q105" s="134">
        <f t="shared" si="28"/>
        <v>6570122.4451686647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42" t="s">
        <v>0</v>
      </c>
      <c r="E106" s="42"/>
      <c r="F106" s="145">
        <f t="shared" ref="F106:F127" si="29">SUM(D106,E106)</f>
        <v>0</v>
      </c>
      <c r="G106" s="389"/>
      <c r="H106" s="65">
        <v>8.8499999999999995E-2</v>
      </c>
      <c r="I106" s="128"/>
      <c r="J106" s="145">
        <f t="shared" si="22"/>
        <v>8.8499999999999995E-2</v>
      </c>
      <c r="K106" s="65">
        <v>1.6899999999999998E-2</v>
      </c>
      <c r="L106" s="25" t="s">
        <v>0</v>
      </c>
      <c r="M106" s="25"/>
      <c r="N106" s="25"/>
      <c r="O106" s="25"/>
      <c r="P106" s="25"/>
      <c r="Q106" s="129">
        <f t="shared" ref="Q106:Q127" si="30">SUM(F106,G106,J106,K106,L106,M106,N106,O106,P106)</f>
        <v>0.10539999999999999</v>
      </c>
      <c r="R106" s="19"/>
    </row>
    <row r="107" spans="1:18">
      <c r="A107" s="126" t="s">
        <v>0</v>
      </c>
      <c r="B107" s="528"/>
      <c r="C107" s="146" t="s">
        <v>13</v>
      </c>
      <c r="D107" s="43" t="s">
        <v>0</v>
      </c>
      <c r="E107" s="43"/>
      <c r="F107" s="147">
        <f t="shared" si="29"/>
        <v>0</v>
      </c>
      <c r="G107" s="388"/>
      <c r="H107" s="66">
        <v>370.60199999999998</v>
      </c>
      <c r="I107" s="133"/>
      <c r="J107" s="147">
        <f t="shared" si="22"/>
        <v>370.60199999999998</v>
      </c>
      <c r="K107" s="66">
        <v>72.36</v>
      </c>
      <c r="L107" s="44" t="s">
        <v>0</v>
      </c>
      <c r="M107" s="44"/>
      <c r="N107" s="44"/>
      <c r="O107" s="44"/>
      <c r="P107" s="44"/>
      <c r="Q107" s="134">
        <f t="shared" si="30"/>
        <v>442.96199999999999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42">
        <v>2.8776999999999999</v>
      </c>
      <c r="E108" s="42">
        <v>0.73499999999999999</v>
      </c>
      <c r="F108" s="145">
        <f t="shared" si="29"/>
        <v>3.6126999999999998</v>
      </c>
      <c r="G108" s="389">
        <v>62.668100000000003</v>
      </c>
      <c r="H108" s="65">
        <v>145.3451</v>
      </c>
      <c r="I108" s="128"/>
      <c r="J108" s="145">
        <f t="shared" si="22"/>
        <v>145.3451</v>
      </c>
      <c r="K108" s="65">
        <v>23.719000000000001</v>
      </c>
      <c r="L108" s="25">
        <v>116.50660000000001</v>
      </c>
      <c r="M108" s="25">
        <v>3.0000000000000001E-3</v>
      </c>
      <c r="N108" s="25">
        <v>0.94479999999999997</v>
      </c>
      <c r="O108" s="25">
        <v>13.1768</v>
      </c>
      <c r="P108" s="25">
        <v>2.7197</v>
      </c>
      <c r="Q108" s="129">
        <f t="shared" si="30"/>
        <v>368.69579999999996</v>
      </c>
      <c r="R108" s="19"/>
    </row>
    <row r="109" spans="1:18">
      <c r="A109" s="130" t="s">
        <v>0</v>
      </c>
      <c r="B109" s="528"/>
      <c r="C109" s="146" t="s">
        <v>13</v>
      </c>
      <c r="D109" s="43">
        <v>1119.8606385793837</v>
      </c>
      <c r="E109" s="43">
        <v>405.66</v>
      </c>
      <c r="F109" s="147">
        <f t="shared" si="29"/>
        <v>1525.5206385793838</v>
      </c>
      <c r="G109" s="388">
        <v>57389.864000000001</v>
      </c>
      <c r="H109" s="66">
        <v>117674.61900000001</v>
      </c>
      <c r="I109" s="133"/>
      <c r="J109" s="147">
        <f t="shared" si="22"/>
        <v>117674.61900000001</v>
      </c>
      <c r="K109" s="66">
        <v>21914.027999999998</v>
      </c>
      <c r="L109" s="44">
        <v>107368.08500000001</v>
      </c>
      <c r="M109" s="44">
        <v>2.2679999999999998</v>
      </c>
      <c r="N109" s="44">
        <v>621.84400000000005</v>
      </c>
      <c r="O109" s="44">
        <v>11117.378000000001</v>
      </c>
      <c r="P109" s="44">
        <v>1900.374</v>
      </c>
      <c r="Q109" s="134">
        <f t="shared" si="30"/>
        <v>319513.98063857941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42">
        <v>2.3464</v>
      </c>
      <c r="E110" s="42">
        <v>272.62090000000001</v>
      </c>
      <c r="F110" s="145">
        <f t="shared" si="29"/>
        <v>274.96730000000002</v>
      </c>
      <c r="G110" s="389">
        <v>7.8425000000000002</v>
      </c>
      <c r="H110" s="65">
        <v>1150.7038</v>
      </c>
      <c r="I110" s="128"/>
      <c r="J110" s="145">
        <f t="shared" si="22"/>
        <v>1150.7038</v>
      </c>
      <c r="K110" s="65">
        <v>79.128</v>
      </c>
      <c r="L110" s="25">
        <v>0.80689999999999995</v>
      </c>
      <c r="M110" s="25"/>
      <c r="N110" s="25">
        <v>2.23E-2</v>
      </c>
      <c r="O110" s="25"/>
      <c r="P110" s="25"/>
      <c r="Q110" s="129">
        <f t="shared" si="30"/>
        <v>1513.4708000000001</v>
      </c>
      <c r="R110" s="19"/>
    </row>
    <row r="111" spans="1:18">
      <c r="A111" s="130"/>
      <c r="B111" s="528"/>
      <c r="C111" s="146" t="s">
        <v>13</v>
      </c>
      <c r="D111" s="43">
        <v>1186.028998495445</v>
      </c>
      <c r="E111" s="43">
        <v>133120.74600000001</v>
      </c>
      <c r="F111" s="147">
        <f t="shared" si="29"/>
        <v>134306.77499849547</v>
      </c>
      <c r="G111" s="388">
        <v>5039.5349999999999</v>
      </c>
      <c r="H111" s="66">
        <v>521568.848</v>
      </c>
      <c r="I111" s="133"/>
      <c r="J111" s="147">
        <f t="shared" si="22"/>
        <v>521568.848</v>
      </c>
      <c r="K111" s="66">
        <v>37796.739000000001</v>
      </c>
      <c r="L111" s="44">
        <v>440.42500000000001</v>
      </c>
      <c r="M111" s="44"/>
      <c r="N111" s="44">
        <v>1.204</v>
      </c>
      <c r="O111" s="44"/>
      <c r="P111" s="44"/>
      <c r="Q111" s="134">
        <f t="shared" si="30"/>
        <v>699153.52599849564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42">
        <v>2.5000000000000001E-2</v>
      </c>
      <c r="E112" s="42">
        <v>3.7100000000000001E-2</v>
      </c>
      <c r="F112" s="145">
        <f t="shared" si="29"/>
        <v>6.2100000000000002E-2</v>
      </c>
      <c r="G112" s="389">
        <v>1.52E-2</v>
      </c>
      <c r="H112" s="65">
        <v>0.67830000000000001</v>
      </c>
      <c r="I112" s="128"/>
      <c r="J112" s="145">
        <f t="shared" si="22"/>
        <v>0.67830000000000001</v>
      </c>
      <c r="K112" s="65">
        <v>2.9999999999999997E-4</v>
      </c>
      <c r="L112" s="25">
        <v>6.6E-3</v>
      </c>
      <c r="M112" s="25">
        <v>1.5E-3</v>
      </c>
      <c r="N112" s="25">
        <v>2.1999999999999999E-2</v>
      </c>
      <c r="O112" s="25"/>
      <c r="P112" s="25">
        <v>0.47320000000000001</v>
      </c>
      <c r="Q112" s="129">
        <f t="shared" si="30"/>
        <v>1.2592000000000001</v>
      </c>
      <c r="R112" s="19"/>
    </row>
    <row r="113" spans="1:18">
      <c r="A113" s="130"/>
      <c r="B113" s="528"/>
      <c r="C113" s="146" t="s">
        <v>13</v>
      </c>
      <c r="D113" s="43">
        <v>27.647999964926715</v>
      </c>
      <c r="E113" s="43">
        <v>43.070999999999998</v>
      </c>
      <c r="F113" s="147">
        <f t="shared" si="29"/>
        <v>70.718999964926709</v>
      </c>
      <c r="G113" s="388">
        <v>34.463000000000001</v>
      </c>
      <c r="H113" s="66">
        <v>592.35500000000002</v>
      </c>
      <c r="I113" s="133"/>
      <c r="J113" s="147">
        <f t="shared" si="22"/>
        <v>592.35500000000002</v>
      </c>
      <c r="K113" s="66">
        <v>1.296</v>
      </c>
      <c r="L113" s="44">
        <v>7.1280000000000001</v>
      </c>
      <c r="M113" s="44">
        <v>0.51800000000000002</v>
      </c>
      <c r="N113" s="44">
        <v>11.144</v>
      </c>
      <c r="O113" s="44"/>
      <c r="P113" s="44">
        <v>1213.865</v>
      </c>
      <c r="Q113" s="134">
        <f t="shared" si="30"/>
        <v>1931.487999964927</v>
      </c>
      <c r="R113" s="19"/>
    </row>
    <row r="114" spans="1:18">
      <c r="A114" s="130"/>
      <c r="B114" s="527" t="s">
        <v>78</v>
      </c>
      <c r="C114" s="24" t="s">
        <v>11</v>
      </c>
      <c r="D114" s="42">
        <v>0.75739999999999996</v>
      </c>
      <c r="E114" s="42">
        <v>0.87270000000000003</v>
      </c>
      <c r="F114" s="145">
        <f t="shared" si="29"/>
        <v>1.6301000000000001</v>
      </c>
      <c r="G114" s="389">
        <v>0.41489999999999999</v>
      </c>
      <c r="H114" s="65">
        <v>72.802400000000006</v>
      </c>
      <c r="I114" s="128"/>
      <c r="J114" s="145">
        <f t="shared" si="22"/>
        <v>72.802400000000006</v>
      </c>
      <c r="K114" s="65">
        <v>7.0499999999999993E-2</v>
      </c>
      <c r="L114" s="25">
        <v>9.9000000000000008E-3</v>
      </c>
      <c r="M114" s="25">
        <v>2.8371</v>
      </c>
      <c r="N114" s="25">
        <v>15.4993</v>
      </c>
      <c r="O114" s="25">
        <v>0.30399999999999999</v>
      </c>
      <c r="P114" s="25">
        <v>26.496099999999998</v>
      </c>
      <c r="Q114" s="129">
        <f t="shared" si="30"/>
        <v>120.06430000000002</v>
      </c>
      <c r="R114" s="19"/>
    </row>
    <row r="115" spans="1:18">
      <c r="A115" s="130"/>
      <c r="B115" s="528"/>
      <c r="C115" s="146" t="s">
        <v>13</v>
      </c>
      <c r="D115" s="43">
        <v>340.98299956744091</v>
      </c>
      <c r="E115" s="43">
        <v>367.822</v>
      </c>
      <c r="F115" s="147">
        <f t="shared" si="29"/>
        <v>708.80499956744097</v>
      </c>
      <c r="G115" s="388">
        <v>571.67399999999998</v>
      </c>
      <c r="H115" s="66">
        <v>46772.47</v>
      </c>
      <c r="I115" s="133"/>
      <c r="J115" s="147">
        <f t="shared" si="22"/>
        <v>46772.47</v>
      </c>
      <c r="K115" s="66">
        <v>96.525000000000006</v>
      </c>
      <c r="L115" s="44">
        <v>5.7130000000000001</v>
      </c>
      <c r="M115" s="44">
        <v>821.24300000000005</v>
      </c>
      <c r="N115" s="44">
        <v>7232.732</v>
      </c>
      <c r="O115" s="44">
        <v>145.15299999999999</v>
      </c>
      <c r="P115" s="44">
        <v>15654.142</v>
      </c>
      <c r="Q115" s="134">
        <f t="shared" si="30"/>
        <v>72008.456999567454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42" t="s">
        <v>0</v>
      </c>
      <c r="E116" s="42"/>
      <c r="F116" s="145">
        <f t="shared" si="29"/>
        <v>0</v>
      </c>
      <c r="G116" s="389"/>
      <c r="H116" s="65"/>
      <c r="I116" s="128"/>
      <c r="J116" s="145">
        <f t="shared" si="22"/>
        <v>0</v>
      </c>
      <c r="K116" s="65"/>
      <c r="L116" s="25"/>
      <c r="M116" s="25"/>
      <c r="N116" s="25"/>
      <c r="O116" s="25"/>
      <c r="P116" s="25"/>
      <c r="Q116" s="129">
        <f t="shared" si="30"/>
        <v>0</v>
      </c>
      <c r="R116" s="19"/>
    </row>
    <row r="117" spans="1:18">
      <c r="A117" s="130"/>
      <c r="B117" s="528"/>
      <c r="C117" s="146" t="s">
        <v>13</v>
      </c>
      <c r="D117" s="43" t="s">
        <v>0</v>
      </c>
      <c r="E117" s="43"/>
      <c r="F117" s="147">
        <f t="shared" si="29"/>
        <v>0</v>
      </c>
      <c r="G117" s="388"/>
      <c r="H117" s="66"/>
      <c r="I117" s="133"/>
      <c r="J117" s="147">
        <f t="shared" si="22"/>
        <v>0</v>
      </c>
      <c r="K117" s="66"/>
      <c r="L117" s="44"/>
      <c r="M117" s="44"/>
      <c r="N117" s="44"/>
      <c r="O117" s="44"/>
      <c r="P117" s="44"/>
      <c r="Q117" s="134">
        <f t="shared" si="30"/>
        <v>0</v>
      </c>
      <c r="R117" s="19"/>
    </row>
    <row r="118" spans="1:18">
      <c r="A118" s="130"/>
      <c r="B118" s="527" t="s">
        <v>81</v>
      </c>
      <c r="C118" s="24" t="s">
        <v>11</v>
      </c>
      <c r="D118" s="42">
        <v>1E-3</v>
      </c>
      <c r="E118" s="42"/>
      <c r="F118" s="145">
        <f t="shared" si="29"/>
        <v>1E-3</v>
      </c>
      <c r="G118" s="389"/>
      <c r="H118" s="65"/>
      <c r="I118" s="128"/>
      <c r="J118" s="145">
        <f t="shared" si="22"/>
        <v>0</v>
      </c>
      <c r="K118" s="65"/>
      <c r="L118" s="25"/>
      <c r="M118" s="25"/>
      <c r="N118" s="25"/>
      <c r="O118" s="25"/>
      <c r="P118" s="25"/>
      <c r="Q118" s="129">
        <f t="shared" si="30"/>
        <v>1E-3</v>
      </c>
      <c r="R118" s="19"/>
    </row>
    <row r="119" spans="1:18">
      <c r="A119" s="130"/>
      <c r="B119" s="528"/>
      <c r="C119" s="146" t="s">
        <v>13</v>
      </c>
      <c r="D119" s="43">
        <v>0.3239999995889849</v>
      </c>
      <c r="E119" s="43"/>
      <c r="F119" s="147">
        <f t="shared" si="29"/>
        <v>0.3239999995889849</v>
      </c>
      <c r="G119" s="388"/>
      <c r="H119" s="66"/>
      <c r="I119" s="133"/>
      <c r="J119" s="147">
        <f t="shared" si="22"/>
        <v>0</v>
      </c>
      <c r="K119" s="66"/>
      <c r="L119" s="44"/>
      <c r="M119" s="44"/>
      <c r="N119" s="44"/>
      <c r="O119" s="44"/>
      <c r="P119" s="44"/>
      <c r="Q119" s="134">
        <f t="shared" si="30"/>
        <v>0.3239999995889849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42">
        <v>6.0000000000000001E-3</v>
      </c>
      <c r="E120" s="42">
        <v>0.26400000000000001</v>
      </c>
      <c r="F120" s="145">
        <f t="shared" si="29"/>
        <v>0.27</v>
      </c>
      <c r="G120" s="389">
        <v>0.31929999999999997</v>
      </c>
      <c r="H120" s="65">
        <v>1.0079</v>
      </c>
      <c r="I120" s="128"/>
      <c r="J120" s="145">
        <f t="shared" si="22"/>
        <v>1.0079</v>
      </c>
      <c r="K120" s="65">
        <v>0.51</v>
      </c>
      <c r="L120" s="25">
        <v>0.13800000000000001</v>
      </c>
      <c r="M120" s="25"/>
      <c r="N120" s="25"/>
      <c r="O120" s="25"/>
      <c r="P120" s="25"/>
      <c r="Q120" s="129">
        <f t="shared" si="30"/>
        <v>2.2451999999999996</v>
      </c>
      <c r="R120" s="19"/>
    </row>
    <row r="121" spans="1:18">
      <c r="A121" s="130"/>
      <c r="B121" s="528"/>
      <c r="C121" s="146" t="s">
        <v>13</v>
      </c>
      <c r="D121" s="43">
        <v>1.6199999979449244</v>
      </c>
      <c r="E121" s="43">
        <v>114.048</v>
      </c>
      <c r="F121" s="147">
        <f t="shared" si="29"/>
        <v>115.66799999794493</v>
      </c>
      <c r="G121" s="388">
        <v>638.00199999999995</v>
      </c>
      <c r="H121" s="66">
        <v>1877.2860000000001</v>
      </c>
      <c r="I121" s="133"/>
      <c r="J121" s="147">
        <f t="shared" si="22"/>
        <v>1877.2860000000001</v>
      </c>
      <c r="K121" s="66">
        <v>55.08</v>
      </c>
      <c r="L121" s="44">
        <v>129.6</v>
      </c>
      <c r="M121" s="44"/>
      <c r="N121" s="44"/>
      <c r="O121" s="44"/>
      <c r="P121" s="44"/>
      <c r="Q121" s="134">
        <f t="shared" si="30"/>
        <v>2815.6359999979445</v>
      </c>
      <c r="R121" s="19"/>
    </row>
    <row r="122" spans="1:18">
      <c r="A122" s="130"/>
      <c r="B122" s="527" t="s">
        <v>84</v>
      </c>
      <c r="C122" s="24" t="s">
        <v>11</v>
      </c>
      <c r="D122" s="42">
        <v>3.9472</v>
      </c>
      <c r="E122" s="42"/>
      <c r="F122" s="145">
        <f t="shared" si="29"/>
        <v>3.9472</v>
      </c>
      <c r="G122" s="389">
        <v>0.30659999999999998</v>
      </c>
      <c r="H122" s="65">
        <v>1.8911</v>
      </c>
      <c r="I122" s="128"/>
      <c r="J122" s="145">
        <f t="shared" si="22"/>
        <v>1.8911</v>
      </c>
      <c r="K122" s="65"/>
      <c r="L122" s="25">
        <v>3.3685</v>
      </c>
      <c r="M122" s="25">
        <v>5.1277999999999997</v>
      </c>
      <c r="N122" s="25">
        <v>0.81899999999999995</v>
      </c>
      <c r="O122" s="25"/>
      <c r="P122" s="25"/>
      <c r="Q122" s="129">
        <f t="shared" si="30"/>
        <v>15.4602</v>
      </c>
      <c r="R122" s="19"/>
    </row>
    <row r="123" spans="1:18">
      <c r="A123" s="130"/>
      <c r="B123" s="528"/>
      <c r="C123" s="146" t="s">
        <v>13</v>
      </c>
      <c r="D123" s="43">
        <v>2976.7391962238125</v>
      </c>
      <c r="E123" s="43"/>
      <c r="F123" s="147">
        <f t="shared" si="29"/>
        <v>2976.7391962238125</v>
      </c>
      <c r="G123" s="388">
        <v>638.49900000000002</v>
      </c>
      <c r="H123" s="66">
        <v>3460.998</v>
      </c>
      <c r="I123" s="133"/>
      <c r="J123" s="147">
        <f t="shared" si="22"/>
        <v>3460.998</v>
      </c>
      <c r="K123" s="66"/>
      <c r="L123" s="44">
        <v>1520.7619999999999</v>
      </c>
      <c r="M123" s="44">
        <v>9523.7929999999997</v>
      </c>
      <c r="N123" s="44">
        <v>1586.2070000000001</v>
      </c>
      <c r="O123" s="44"/>
      <c r="P123" s="44"/>
      <c r="Q123" s="134">
        <f t="shared" si="30"/>
        <v>19706.998196223813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42">
        <v>0.22600000000000001</v>
      </c>
      <c r="E124" s="42">
        <v>3.9899999999999998E-2</v>
      </c>
      <c r="F124" s="145">
        <f t="shared" si="29"/>
        <v>0.26590000000000003</v>
      </c>
      <c r="G124" s="389">
        <v>0.36559999999999998</v>
      </c>
      <c r="H124" s="65">
        <v>3.0350000000000001</v>
      </c>
      <c r="I124" s="128"/>
      <c r="J124" s="145">
        <f t="shared" si="22"/>
        <v>3.0350000000000001</v>
      </c>
      <c r="K124" s="65">
        <v>0.42170000000000002</v>
      </c>
      <c r="L124" s="25">
        <v>0.49430000000000002</v>
      </c>
      <c r="M124" s="25">
        <v>3.2099999999999997E-2</v>
      </c>
      <c r="N124" s="25">
        <v>0.14369999999999999</v>
      </c>
      <c r="O124" s="25">
        <v>0.156</v>
      </c>
      <c r="P124" s="25">
        <v>0.57720000000000005</v>
      </c>
      <c r="Q124" s="129">
        <f t="shared" si="30"/>
        <v>5.4915000000000003</v>
      </c>
      <c r="R124" s="19"/>
    </row>
    <row r="125" spans="1:18">
      <c r="A125" s="19"/>
      <c r="B125" s="528"/>
      <c r="C125" s="146" t="s">
        <v>13</v>
      </c>
      <c r="D125" s="43">
        <v>1162.7279985250038</v>
      </c>
      <c r="E125" s="43">
        <v>26.087</v>
      </c>
      <c r="F125" s="147">
        <f t="shared" si="29"/>
        <v>1188.8149985250038</v>
      </c>
      <c r="G125" s="388">
        <v>183.90100000000001</v>
      </c>
      <c r="H125" s="66">
        <v>1051.058</v>
      </c>
      <c r="I125" s="133"/>
      <c r="J125" s="147">
        <f t="shared" si="22"/>
        <v>1051.058</v>
      </c>
      <c r="K125" s="66">
        <v>127.30500000000001</v>
      </c>
      <c r="L125" s="44">
        <v>182.011</v>
      </c>
      <c r="M125" s="44">
        <v>15.307</v>
      </c>
      <c r="N125" s="44">
        <v>28.725999999999999</v>
      </c>
      <c r="O125" s="44">
        <v>16.847999999999999</v>
      </c>
      <c r="P125" s="44">
        <v>190.76900000000001</v>
      </c>
      <c r="Q125" s="134">
        <f t="shared" si="30"/>
        <v>2984.7399985250031</v>
      </c>
      <c r="R125" s="19"/>
    </row>
    <row r="126" spans="1:18">
      <c r="A126" s="19"/>
      <c r="B126" s="36" t="s">
        <v>15</v>
      </c>
      <c r="C126" s="24" t="s">
        <v>11</v>
      </c>
      <c r="D126" s="42" t="s">
        <v>0</v>
      </c>
      <c r="E126" s="42"/>
      <c r="F126" s="145">
        <f t="shared" si="29"/>
        <v>0</v>
      </c>
      <c r="G126" s="389">
        <v>0</v>
      </c>
      <c r="H126" s="65">
        <v>0.113</v>
      </c>
      <c r="I126" s="128"/>
      <c r="J126" s="145">
        <f t="shared" si="22"/>
        <v>0.113</v>
      </c>
      <c r="K126" s="65"/>
      <c r="L126" s="25"/>
      <c r="M126" s="25"/>
      <c r="N126" s="25"/>
      <c r="O126" s="25"/>
      <c r="P126" s="25"/>
      <c r="Q126" s="129">
        <f t="shared" si="30"/>
        <v>0.113</v>
      </c>
      <c r="R126" s="19"/>
    </row>
    <row r="127" spans="1:18">
      <c r="A127" s="19"/>
      <c r="B127" s="131" t="s">
        <v>86</v>
      </c>
      <c r="C127" s="146" t="s">
        <v>13</v>
      </c>
      <c r="D127" s="43" t="s">
        <v>0</v>
      </c>
      <c r="E127" s="43"/>
      <c r="F127" s="147">
        <f t="shared" si="29"/>
        <v>0</v>
      </c>
      <c r="G127" s="388">
        <v>9.7200000000000006</v>
      </c>
      <c r="H127" s="66">
        <v>231.768</v>
      </c>
      <c r="I127" s="133"/>
      <c r="J127" s="147">
        <f t="shared" si="22"/>
        <v>231.768</v>
      </c>
      <c r="K127" s="66"/>
      <c r="L127" s="44"/>
      <c r="M127" s="44"/>
      <c r="N127" s="44"/>
      <c r="O127" s="44"/>
      <c r="P127" s="44"/>
      <c r="Q127" s="134">
        <f t="shared" si="30"/>
        <v>241.488</v>
      </c>
      <c r="R127" s="19"/>
    </row>
    <row r="128" spans="1:18">
      <c r="A128" s="19"/>
      <c r="B128" s="529" t="s">
        <v>19</v>
      </c>
      <c r="C128" s="24" t="s">
        <v>11</v>
      </c>
      <c r="D128" s="45">
        <f>SUM(D106,D108,D110,D112,D114,D116,D118,D120,D122,D124,D126)</f>
        <v>10.186700000000002</v>
      </c>
      <c r="E128" s="45">
        <f t="shared" ref="E128:Q129" si="31">SUM(E106,E108,E110,E112,E114,E116,E118,E120,E122,E124,E126)</f>
        <v>274.56960000000004</v>
      </c>
      <c r="F128" s="145">
        <f t="shared" si="31"/>
        <v>284.75630000000001</v>
      </c>
      <c r="G128" s="398">
        <f t="shared" si="31"/>
        <v>71.932199999999995</v>
      </c>
      <c r="H128" s="45">
        <f t="shared" si="31"/>
        <v>1375.6651000000004</v>
      </c>
      <c r="I128" s="40">
        <f t="shared" si="31"/>
        <v>0</v>
      </c>
      <c r="J128" s="145">
        <f t="shared" si="31"/>
        <v>1375.6651000000004</v>
      </c>
      <c r="K128" s="45">
        <f t="shared" si="31"/>
        <v>103.8664</v>
      </c>
      <c r="L128" s="45">
        <f t="shared" si="31"/>
        <v>121.33080000000001</v>
      </c>
      <c r="M128" s="25">
        <f t="shared" si="31"/>
        <v>8.0015000000000001</v>
      </c>
      <c r="N128" s="25">
        <f t="shared" si="31"/>
        <v>17.451099999999997</v>
      </c>
      <c r="O128" s="45">
        <f t="shared" si="31"/>
        <v>13.636800000000001</v>
      </c>
      <c r="P128" s="45">
        <f t="shared" si="31"/>
        <v>30.266200000000001</v>
      </c>
      <c r="Q128" s="129">
        <f t="shared" si="31"/>
        <v>2026.9064000000001</v>
      </c>
      <c r="R128" s="19"/>
    </row>
    <row r="129" spans="1:18">
      <c r="A129" s="137"/>
      <c r="B129" s="530"/>
      <c r="C129" s="146" t="s">
        <v>13</v>
      </c>
      <c r="D129" s="44">
        <f>SUM(D107,D109,D111,D113,D115,D117,D119,D121,D123,D125,D127)</f>
        <v>6815.9318313535478</v>
      </c>
      <c r="E129" s="44">
        <f t="shared" si="31"/>
        <v>134077.43400000001</v>
      </c>
      <c r="F129" s="147">
        <f t="shared" si="31"/>
        <v>140893.36583135356</v>
      </c>
      <c r="G129" s="53">
        <f t="shared" si="31"/>
        <v>64505.65800000001</v>
      </c>
      <c r="H129" s="58">
        <f t="shared" si="31"/>
        <v>693600.00399999996</v>
      </c>
      <c r="I129" s="53">
        <f t="shared" si="31"/>
        <v>0</v>
      </c>
      <c r="J129" s="147">
        <f t="shared" si="31"/>
        <v>693600.00399999996</v>
      </c>
      <c r="K129" s="58">
        <f t="shared" si="31"/>
        <v>60063.333000000006</v>
      </c>
      <c r="L129" s="44">
        <f t="shared" si="31"/>
        <v>109653.72400000002</v>
      </c>
      <c r="M129" s="44">
        <f t="shared" si="31"/>
        <v>10363.129000000001</v>
      </c>
      <c r="N129" s="44">
        <f t="shared" si="31"/>
        <v>9481.857</v>
      </c>
      <c r="O129" s="44">
        <f t="shared" si="31"/>
        <v>11279.379000000001</v>
      </c>
      <c r="P129" s="44">
        <f t="shared" si="31"/>
        <v>18959.150000000001</v>
      </c>
      <c r="Q129" s="134">
        <f t="shared" si="31"/>
        <v>1118799.5998313536</v>
      </c>
      <c r="R129" s="19"/>
    </row>
    <row r="130" spans="1:18">
      <c r="A130" s="130" t="s">
        <v>0</v>
      </c>
      <c r="B130" s="527" t="s">
        <v>87</v>
      </c>
      <c r="C130" s="24" t="s">
        <v>11</v>
      </c>
      <c r="D130" s="42" t="s">
        <v>0</v>
      </c>
      <c r="E130" s="42"/>
      <c r="F130" s="145">
        <f t="shared" ref="F130:F136" si="32">SUM(D130,E130)</f>
        <v>0</v>
      </c>
      <c r="G130" s="389"/>
      <c r="H130" s="65"/>
      <c r="I130" s="128"/>
      <c r="J130" s="145">
        <f t="shared" si="22"/>
        <v>0</v>
      </c>
      <c r="K130" s="65"/>
      <c r="L130" s="25" t="s">
        <v>0</v>
      </c>
      <c r="M130" s="25"/>
      <c r="N130" s="25"/>
      <c r="O130" s="25"/>
      <c r="P130" s="25"/>
      <c r="Q130" s="129">
        <f t="shared" ref="Q130:Q136" si="33">SUM(F130,G130,J130,K130,L130,M130,N130,O130,P130)</f>
        <v>0</v>
      </c>
      <c r="R130" s="19"/>
    </row>
    <row r="131" spans="1:18">
      <c r="A131" s="130" t="s">
        <v>0</v>
      </c>
      <c r="B131" s="528"/>
      <c r="C131" s="146" t="s">
        <v>13</v>
      </c>
      <c r="D131" s="43" t="s">
        <v>0</v>
      </c>
      <c r="E131" s="43"/>
      <c r="F131" s="147">
        <f t="shared" si="32"/>
        <v>0</v>
      </c>
      <c r="G131" s="388"/>
      <c r="H131" s="66"/>
      <c r="I131" s="133"/>
      <c r="J131" s="147">
        <f t="shared" si="22"/>
        <v>0</v>
      </c>
      <c r="K131" s="66"/>
      <c r="L131" s="44" t="s">
        <v>0</v>
      </c>
      <c r="M131" s="44"/>
      <c r="N131" s="44"/>
      <c r="O131" s="44"/>
      <c r="P131" s="44"/>
      <c r="Q131" s="134">
        <f t="shared" si="33"/>
        <v>0</v>
      </c>
      <c r="R131" s="19"/>
    </row>
    <row r="132" spans="1:18">
      <c r="A132" s="130" t="s">
        <v>88</v>
      </c>
      <c r="B132" s="527" t="s">
        <v>89</v>
      </c>
      <c r="C132" s="24" t="s">
        <v>11</v>
      </c>
      <c r="D132" s="42">
        <v>1.2999999999999999E-2</v>
      </c>
      <c r="E132" s="42"/>
      <c r="F132" s="145">
        <f t="shared" si="32"/>
        <v>1.2999999999999999E-2</v>
      </c>
      <c r="G132" s="389">
        <v>3.9E-2</v>
      </c>
      <c r="H132" s="65"/>
      <c r="I132" s="128"/>
      <c r="J132" s="145">
        <f t="shared" si="22"/>
        <v>0</v>
      </c>
      <c r="K132" s="65"/>
      <c r="L132" s="25" t="s">
        <v>0</v>
      </c>
      <c r="M132" s="25"/>
      <c r="N132" s="25"/>
      <c r="O132" s="25"/>
      <c r="P132" s="25"/>
      <c r="Q132" s="129">
        <f t="shared" si="33"/>
        <v>5.1999999999999998E-2</v>
      </c>
      <c r="R132" s="19"/>
    </row>
    <row r="133" spans="1:18">
      <c r="A133" s="130"/>
      <c r="B133" s="528"/>
      <c r="C133" s="146" t="s">
        <v>13</v>
      </c>
      <c r="D133" s="43">
        <v>14.039999982189347</v>
      </c>
      <c r="E133" s="43"/>
      <c r="F133" s="147">
        <f t="shared" si="32"/>
        <v>14.039999982189347</v>
      </c>
      <c r="G133" s="388">
        <v>50.457999999999998</v>
      </c>
      <c r="H133" s="66"/>
      <c r="I133" s="133"/>
      <c r="J133" s="147">
        <f t="shared" si="22"/>
        <v>0</v>
      </c>
      <c r="K133" s="66"/>
      <c r="L133" s="44" t="s">
        <v>0</v>
      </c>
      <c r="M133" s="44"/>
      <c r="N133" s="44"/>
      <c r="O133" s="44"/>
      <c r="P133" s="44"/>
      <c r="Q133" s="151">
        <f t="shared" si="33"/>
        <v>64.497999982189341</v>
      </c>
      <c r="R133" s="19"/>
    </row>
    <row r="134" spans="1:18">
      <c r="A134" s="130" t="s">
        <v>90</v>
      </c>
      <c r="B134" s="36" t="s">
        <v>15</v>
      </c>
      <c r="C134" s="21" t="s">
        <v>11</v>
      </c>
      <c r="D134" s="85" t="s">
        <v>0</v>
      </c>
      <c r="E134" s="85"/>
      <c r="F134" s="153">
        <f t="shared" si="32"/>
        <v>0</v>
      </c>
      <c r="G134" s="392">
        <v>0</v>
      </c>
      <c r="H134" s="93">
        <v>1.4999999999999999E-2</v>
      </c>
      <c r="I134" s="154"/>
      <c r="J134" s="153">
        <f t="shared" ref="J134:J136" si="34">SUM(H134:I134)</f>
        <v>1.4999999999999999E-2</v>
      </c>
      <c r="K134" s="93"/>
      <c r="L134" s="69"/>
      <c r="M134" s="69"/>
      <c r="N134" s="69"/>
      <c r="O134" s="69"/>
      <c r="P134" s="69"/>
      <c r="Q134" s="129">
        <f t="shared" si="33"/>
        <v>1.4999999999999999E-2</v>
      </c>
      <c r="R134" s="19"/>
    </row>
    <row r="135" spans="1:18">
      <c r="A135" s="130"/>
      <c r="B135" s="36" t="s">
        <v>91</v>
      </c>
      <c r="C135" s="24" t="s">
        <v>92</v>
      </c>
      <c r="D135" s="42" t="s">
        <v>0</v>
      </c>
      <c r="E135" s="42"/>
      <c r="F135" s="155">
        <f t="shared" si="32"/>
        <v>0</v>
      </c>
      <c r="G135" s="389"/>
      <c r="H135" s="65"/>
      <c r="I135" s="128"/>
      <c r="J135" s="155">
        <f t="shared" si="34"/>
        <v>0</v>
      </c>
      <c r="K135" s="65"/>
      <c r="L135" s="25"/>
      <c r="M135" s="39"/>
      <c r="N135" s="25"/>
      <c r="O135" s="25"/>
      <c r="P135" s="25"/>
      <c r="Q135" s="129">
        <f t="shared" si="33"/>
        <v>0</v>
      </c>
      <c r="R135" s="19"/>
    </row>
    <row r="136" spans="1:18">
      <c r="A136" s="126" t="s">
        <v>142</v>
      </c>
      <c r="B136" s="44"/>
      <c r="C136" s="146" t="s">
        <v>13</v>
      </c>
      <c r="D136" s="43" t="s">
        <v>0</v>
      </c>
      <c r="E136" s="43"/>
      <c r="F136" s="156">
        <f t="shared" si="32"/>
        <v>0</v>
      </c>
      <c r="G136" s="388">
        <v>161.73599999999999</v>
      </c>
      <c r="H136" s="77">
        <v>31.59</v>
      </c>
      <c r="I136" s="133"/>
      <c r="J136" s="156">
        <f t="shared" si="34"/>
        <v>31.59</v>
      </c>
      <c r="K136" s="77"/>
      <c r="L136" s="44"/>
      <c r="M136" s="68"/>
      <c r="N136" s="44"/>
      <c r="O136" s="44"/>
      <c r="P136" s="44"/>
      <c r="Q136" s="151">
        <f t="shared" si="33"/>
        <v>193.32599999999999</v>
      </c>
      <c r="R136" s="19"/>
    </row>
    <row r="137" spans="1:18">
      <c r="A137" s="130"/>
      <c r="B137" s="164" t="s">
        <v>0</v>
      </c>
      <c r="C137" s="21" t="s">
        <v>11</v>
      </c>
      <c r="D137" s="22">
        <f>SUM(D130,D132,D134)</f>
        <v>1.2999999999999999E-2</v>
      </c>
      <c r="E137" s="25">
        <f t="shared" ref="E137:P137" si="35">SUM(E130,E132,E134)</f>
        <v>0</v>
      </c>
      <c r="F137" s="153">
        <f t="shared" si="35"/>
        <v>1.2999999999999999E-2</v>
      </c>
      <c r="G137" s="40">
        <f t="shared" si="35"/>
        <v>3.9E-2</v>
      </c>
      <c r="H137" s="39">
        <f t="shared" si="35"/>
        <v>1.4999999999999999E-2</v>
      </c>
      <c r="I137" s="37">
        <f t="shared" si="35"/>
        <v>0</v>
      </c>
      <c r="J137" s="153">
        <f t="shared" si="35"/>
        <v>1.4999999999999999E-2</v>
      </c>
      <c r="K137" s="39">
        <f t="shared" si="35"/>
        <v>0</v>
      </c>
      <c r="L137" s="25">
        <f t="shared" si="35"/>
        <v>0</v>
      </c>
      <c r="M137" s="73">
        <f t="shared" si="35"/>
        <v>0</v>
      </c>
      <c r="N137" s="114">
        <f t="shared" si="35"/>
        <v>0</v>
      </c>
      <c r="O137" s="69">
        <f t="shared" si="35"/>
        <v>0</v>
      </c>
      <c r="P137" s="69">
        <f t="shared" si="35"/>
        <v>0</v>
      </c>
      <c r="Q137" s="129">
        <f>SUM(Q130,Q132,Q134)</f>
        <v>6.7000000000000004E-2</v>
      </c>
      <c r="R137" s="19"/>
    </row>
    <row r="138" spans="1:18">
      <c r="A138" s="130"/>
      <c r="B138" s="165" t="s">
        <v>19</v>
      </c>
      <c r="C138" s="24" t="s">
        <v>92</v>
      </c>
      <c r="D138" s="74"/>
      <c r="E138" s="25"/>
      <c r="F138" s="155"/>
      <c r="G138" s="70"/>
      <c r="H138" s="39"/>
      <c r="I138" s="40"/>
      <c r="J138" s="155"/>
      <c r="K138" s="39"/>
      <c r="L138" s="25"/>
      <c r="M138" s="59"/>
      <c r="N138" s="59"/>
      <c r="O138" s="25"/>
      <c r="P138" s="25"/>
      <c r="Q138" s="129"/>
      <c r="R138" s="19"/>
    </row>
    <row r="139" spans="1:18">
      <c r="A139" s="120"/>
      <c r="B139" s="44"/>
      <c r="C139" s="146" t="s">
        <v>13</v>
      </c>
      <c r="D139" s="44">
        <f>SUM(D131,D133,D136)</f>
        <v>14.039999982189347</v>
      </c>
      <c r="E139" s="44">
        <f t="shared" ref="E139:P139" si="36">SUM(E131,E133,E136)</f>
        <v>0</v>
      </c>
      <c r="F139" s="156">
        <f t="shared" si="36"/>
        <v>14.039999982189347</v>
      </c>
      <c r="G139" s="53">
        <f t="shared" si="36"/>
        <v>212.19399999999999</v>
      </c>
      <c r="H139" s="58">
        <f t="shared" si="36"/>
        <v>31.59</v>
      </c>
      <c r="I139" s="53">
        <f t="shared" si="36"/>
        <v>0</v>
      </c>
      <c r="J139" s="156">
        <f t="shared" si="36"/>
        <v>31.59</v>
      </c>
      <c r="K139" s="58">
        <f t="shared" si="36"/>
        <v>0</v>
      </c>
      <c r="L139" s="44">
        <f t="shared" si="36"/>
        <v>0</v>
      </c>
      <c r="M139" s="60">
        <f t="shared" si="36"/>
        <v>0</v>
      </c>
      <c r="N139" s="60">
        <f t="shared" si="36"/>
        <v>0</v>
      </c>
      <c r="O139" s="44">
        <f t="shared" si="36"/>
        <v>0</v>
      </c>
      <c r="P139" s="44">
        <f t="shared" si="36"/>
        <v>0</v>
      </c>
      <c r="Q139" s="151">
        <f>SUM(Q131,Q133,Q136)</f>
        <v>257.82399998218932</v>
      </c>
      <c r="R139" s="19"/>
    </row>
    <row r="140" spans="1:18">
      <c r="A140" s="19"/>
      <c r="B140" s="20" t="s">
        <v>0</v>
      </c>
      <c r="C140" s="21" t="s">
        <v>11</v>
      </c>
      <c r="D140" s="307">
        <f>SUM(D104,D128,D137)</f>
        <v>563.80132999999989</v>
      </c>
      <c r="E140" s="320">
        <f t="shared" ref="E140:P140" si="37">SUM(E104,E128,E137)</f>
        <v>1919.4703</v>
      </c>
      <c r="F140" s="153">
        <f t="shared" si="37"/>
        <v>2483.2716299999997</v>
      </c>
      <c r="G140" s="394">
        <f t="shared" si="37"/>
        <v>8268.840400000001</v>
      </c>
      <c r="H140" s="106">
        <f t="shared" si="37"/>
        <v>8765.9515000000029</v>
      </c>
      <c r="I140" s="47">
        <f t="shared" si="37"/>
        <v>0</v>
      </c>
      <c r="J140" s="153">
        <f t="shared" si="37"/>
        <v>8765.9515000000029</v>
      </c>
      <c r="K140" s="109">
        <f t="shared" si="37"/>
        <v>4722.2333999999992</v>
      </c>
      <c r="L140" s="69">
        <f t="shared" si="37"/>
        <v>648.04739999999993</v>
      </c>
      <c r="M140" s="73">
        <f t="shared" si="37"/>
        <v>20.508400000000002</v>
      </c>
      <c r="N140" s="73">
        <f t="shared" si="37"/>
        <v>146.48520000000002</v>
      </c>
      <c r="O140" s="69">
        <f t="shared" si="37"/>
        <v>16.621300000000002</v>
      </c>
      <c r="P140" s="69">
        <f t="shared" si="37"/>
        <v>50.851500000000001</v>
      </c>
      <c r="Q140" s="129">
        <f>SUM(Q104,Q128,Q137)</f>
        <v>25122.810730000001</v>
      </c>
      <c r="R140" s="19"/>
    </row>
    <row r="141" spans="1:18">
      <c r="A141" s="19"/>
      <c r="B141" s="23" t="s">
        <v>93</v>
      </c>
      <c r="C141" s="24" t="s">
        <v>92</v>
      </c>
      <c r="D141" s="201"/>
      <c r="E141" s="201"/>
      <c r="F141" s="155"/>
      <c r="G141" s="395"/>
      <c r="H141" s="98"/>
      <c r="I141" s="160"/>
      <c r="J141" s="155"/>
      <c r="K141" s="102"/>
      <c r="L141" s="25"/>
      <c r="M141" s="59"/>
      <c r="N141" s="59"/>
      <c r="O141" s="25"/>
      <c r="P141" s="25"/>
      <c r="Q141" s="129"/>
      <c r="R141" s="19"/>
    </row>
    <row r="142" spans="1:18" ht="19.5" thickBot="1">
      <c r="A142" s="26"/>
      <c r="B142" s="27"/>
      <c r="C142" s="28" t="s">
        <v>13</v>
      </c>
      <c r="D142" s="204">
        <f>SUM(D105,D129,D139)</f>
        <v>504507.0230000001</v>
      </c>
      <c r="E142" s="204">
        <f t="shared" ref="E142:Q142" si="38">SUM(E105,E129,E139)</f>
        <v>854417.95600000001</v>
      </c>
      <c r="F142" s="161">
        <f t="shared" si="38"/>
        <v>1358924.9790000001</v>
      </c>
      <c r="G142" s="387">
        <f t="shared" si="38"/>
        <v>2195238.7839999995</v>
      </c>
      <c r="H142" s="107">
        <f t="shared" si="38"/>
        <v>2186479.1309999996</v>
      </c>
      <c r="I142" s="48">
        <f t="shared" si="38"/>
        <v>0</v>
      </c>
      <c r="J142" s="161">
        <f t="shared" si="38"/>
        <v>2186479.1309999996</v>
      </c>
      <c r="K142" s="90">
        <f t="shared" si="38"/>
        <v>1267992.7780000002</v>
      </c>
      <c r="L142" s="29">
        <f t="shared" si="38"/>
        <v>507576.03500000015</v>
      </c>
      <c r="M142" s="61">
        <f t="shared" si="38"/>
        <v>14887.563000000002</v>
      </c>
      <c r="N142" s="61">
        <f t="shared" si="38"/>
        <v>104249.742</v>
      </c>
      <c r="O142" s="29">
        <f t="shared" si="38"/>
        <v>15204.817000000001</v>
      </c>
      <c r="P142" s="29">
        <f t="shared" si="38"/>
        <v>38626.04</v>
      </c>
      <c r="Q142" s="141">
        <f t="shared" si="38"/>
        <v>7689179.8690000009</v>
      </c>
      <c r="R142" s="19"/>
    </row>
    <row r="143" spans="1:18">
      <c r="Q143" s="162" t="s">
        <v>94</v>
      </c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2"/>
  <sheetViews>
    <sheetView zoomScale="70" zoomScaleNormal="70" zoomScaleSheetLayoutView="50" workbookViewId="0">
      <pane xSplit="3" ySplit="4" topLeftCell="J128" activePane="bottomRight" state="frozen"/>
      <selection activeCell="Y106" sqref="Y106"/>
      <selection pane="topRight" activeCell="Y106" sqref="Y106"/>
      <selection pane="bottomLeft" activeCell="Y106" sqref="Y106"/>
      <selection pane="bottomRight" activeCell="L138" sqref="L138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111</v>
      </c>
      <c r="C3" s="27"/>
      <c r="F3" s="27"/>
      <c r="I3" s="27"/>
      <c r="J3" s="27"/>
      <c r="N3" s="27"/>
    </row>
    <row r="4" spans="1:18">
      <c r="A4" s="120"/>
      <c r="B4" s="121"/>
      <c r="C4" s="121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38" t="s">
        <v>11</v>
      </c>
      <c r="D5" s="308">
        <v>2.4E-2</v>
      </c>
      <c r="E5" s="42"/>
      <c r="F5" s="127">
        <f>SUM(D5,E5)</f>
        <v>2.4E-2</v>
      </c>
      <c r="G5" s="399">
        <v>1037.7987000000001</v>
      </c>
      <c r="H5" s="65">
        <v>3846.0704999999998</v>
      </c>
      <c r="I5" s="128"/>
      <c r="J5" s="127">
        <f>SUM(H5:I5)</f>
        <v>3846.0704999999998</v>
      </c>
      <c r="K5" s="65">
        <v>933.96849999999995</v>
      </c>
      <c r="L5" s="25">
        <v>8.2910000000000004</v>
      </c>
      <c r="M5" s="25"/>
      <c r="N5" s="25"/>
      <c r="O5" s="25"/>
      <c r="P5" s="25"/>
      <c r="Q5" s="129">
        <f>SUM(F5,G5,J5,K5,L5,M5,N5,O5,P5)</f>
        <v>5826.1526999999996</v>
      </c>
      <c r="R5" s="37"/>
    </row>
    <row r="6" spans="1:18">
      <c r="A6" s="130" t="s">
        <v>12</v>
      </c>
      <c r="B6" s="528"/>
      <c r="C6" s="131" t="s">
        <v>13</v>
      </c>
      <c r="D6" s="309">
        <v>12.527999858889521</v>
      </c>
      <c r="E6" s="43"/>
      <c r="F6" s="132">
        <f t="shared" ref="F6:F8" si="0">SUM(D6,E6)</f>
        <v>12.527999858889521</v>
      </c>
      <c r="G6" s="400">
        <v>41105.493000000002</v>
      </c>
      <c r="H6" s="66">
        <v>167270.20300000001</v>
      </c>
      <c r="I6" s="133"/>
      <c r="J6" s="132">
        <f>SUM(H6:I6)</f>
        <v>167270.20300000001</v>
      </c>
      <c r="K6" s="66">
        <v>33539.735999999997</v>
      </c>
      <c r="L6" s="44">
        <v>93.57</v>
      </c>
      <c r="M6" s="44"/>
      <c r="N6" s="44"/>
      <c r="O6" s="44"/>
      <c r="P6" s="44"/>
      <c r="Q6" s="134">
        <f t="shared" ref="Q6:Q8" si="1">SUM(F6,G6,J6,K6,L6,M6,N6,O6,P6)</f>
        <v>242021.5299998589</v>
      </c>
      <c r="R6" s="37"/>
    </row>
    <row r="7" spans="1:18">
      <c r="A7" s="130" t="s">
        <v>14</v>
      </c>
      <c r="B7" s="36" t="s">
        <v>15</v>
      </c>
      <c r="C7" s="38" t="s">
        <v>11</v>
      </c>
      <c r="D7" s="308"/>
      <c r="E7" s="42">
        <v>2.8000000000000001E-2</v>
      </c>
      <c r="F7" s="135">
        <f t="shared" si="0"/>
        <v>2.8000000000000001E-2</v>
      </c>
      <c r="G7" s="399">
        <v>3.2187000000000001</v>
      </c>
      <c r="H7" s="65">
        <v>43.976999999999997</v>
      </c>
      <c r="I7" s="128"/>
      <c r="J7" s="135">
        <f t="shared" ref="J7:J68" si="2">SUM(H7:I7)</f>
        <v>43.976999999999997</v>
      </c>
      <c r="K7" s="65">
        <v>29.606000000000002</v>
      </c>
      <c r="L7" s="25"/>
      <c r="M7" s="25">
        <v>0.33260000000000001</v>
      </c>
      <c r="N7" s="25"/>
      <c r="O7" s="25"/>
      <c r="P7" s="25"/>
      <c r="Q7" s="129">
        <f t="shared" si="1"/>
        <v>77.162300000000002</v>
      </c>
      <c r="R7" s="37"/>
    </row>
    <row r="8" spans="1:18">
      <c r="A8" s="130" t="s">
        <v>16</v>
      </c>
      <c r="B8" s="131" t="s">
        <v>17</v>
      </c>
      <c r="C8" s="131" t="s">
        <v>13</v>
      </c>
      <c r="D8" s="309"/>
      <c r="E8" s="43">
        <v>13.608000000000001</v>
      </c>
      <c r="F8" s="132">
        <f t="shared" si="0"/>
        <v>13.608000000000001</v>
      </c>
      <c r="G8" s="400">
        <v>37.048000000000002</v>
      </c>
      <c r="H8" s="66">
        <v>1264.5129999999999</v>
      </c>
      <c r="I8" s="133"/>
      <c r="J8" s="132">
        <f t="shared" si="2"/>
        <v>1264.5129999999999</v>
      </c>
      <c r="K8" s="66">
        <v>768.11699999999996</v>
      </c>
      <c r="L8" s="44"/>
      <c r="M8" s="44">
        <v>127.53700000000001</v>
      </c>
      <c r="N8" s="44"/>
      <c r="O8" s="44"/>
      <c r="P8" s="44"/>
      <c r="Q8" s="134">
        <f t="shared" si="1"/>
        <v>2210.8229999999999</v>
      </c>
      <c r="R8" s="37"/>
    </row>
    <row r="9" spans="1:18">
      <c r="A9" s="130" t="s">
        <v>18</v>
      </c>
      <c r="B9" s="529" t="s">
        <v>19</v>
      </c>
      <c r="C9" s="38" t="s">
        <v>11</v>
      </c>
      <c r="D9" s="25">
        <f>SUM(D5,D7)</f>
        <v>2.4E-2</v>
      </c>
      <c r="E9" s="25">
        <f t="shared" ref="E9:P10" si="3">SUM(E5,E7)</f>
        <v>2.8000000000000001E-2</v>
      </c>
      <c r="F9" s="135">
        <f t="shared" si="3"/>
        <v>5.2000000000000005E-2</v>
      </c>
      <c r="G9" s="401">
        <f t="shared" si="3"/>
        <v>1041.0174</v>
      </c>
      <c r="H9" s="39">
        <f t="shared" si="3"/>
        <v>3890.0474999999997</v>
      </c>
      <c r="I9" s="40">
        <f t="shared" si="3"/>
        <v>0</v>
      </c>
      <c r="J9" s="135">
        <f t="shared" si="3"/>
        <v>3890.0474999999997</v>
      </c>
      <c r="K9" s="39">
        <f t="shared" si="3"/>
        <v>963.57449999999994</v>
      </c>
      <c r="L9" s="25">
        <f t="shared" si="3"/>
        <v>8.2910000000000004</v>
      </c>
      <c r="M9" s="25">
        <f t="shared" si="3"/>
        <v>0.33260000000000001</v>
      </c>
      <c r="N9" s="25">
        <f t="shared" si="3"/>
        <v>0</v>
      </c>
      <c r="O9" s="25">
        <f t="shared" si="3"/>
        <v>0</v>
      </c>
      <c r="P9" s="25">
        <f t="shared" si="3"/>
        <v>0</v>
      </c>
      <c r="Q9" s="129">
        <f t="shared" ref="Q9:Q10" si="4">SUM(F9:G9,J9:P9)</f>
        <v>5903.3149999999987</v>
      </c>
      <c r="R9" s="37"/>
    </row>
    <row r="10" spans="1:18">
      <c r="A10" s="137"/>
      <c r="B10" s="530"/>
      <c r="C10" s="131" t="s">
        <v>13</v>
      </c>
      <c r="D10" s="44">
        <f>SUM(D6,D8)</f>
        <v>12.527999858889521</v>
      </c>
      <c r="E10" s="44">
        <f t="shared" si="3"/>
        <v>13.608000000000001</v>
      </c>
      <c r="F10" s="132">
        <f t="shared" si="3"/>
        <v>26.135999858889519</v>
      </c>
      <c r="G10" s="396">
        <f t="shared" si="3"/>
        <v>41142.541000000005</v>
      </c>
      <c r="H10" s="58">
        <f t="shared" si="3"/>
        <v>168534.71600000001</v>
      </c>
      <c r="I10" s="53">
        <f t="shared" si="3"/>
        <v>0</v>
      </c>
      <c r="J10" s="132">
        <f t="shared" si="3"/>
        <v>168534.71600000001</v>
      </c>
      <c r="K10" s="58">
        <f t="shared" si="3"/>
        <v>34307.852999999996</v>
      </c>
      <c r="L10" s="44">
        <f t="shared" si="3"/>
        <v>93.57</v>
      </c>
      <c r="M10" s="44">
        <f t="shared" si="3"/>
        <v>127.53700000000001</v>
      </c>
      <c r="N10" s="44">
        <f t="shared" si="3"/>
        <v>0</v>
      </c>
      <c r="O10" s="44">
        <f t="shared" si="3"/>
        <v>0</v>
      </c>
      <c r="P10" s="44">
        <f t="shared" si="3"/>
        <v>0</v>
      </c>
      <c r="Q10" s="134">
        <f t="shared" si="4"/>
        <v>244232.35299985894</v>
      </c>
      <c r="R10" s="37"/>
    </row>
    <row r="11" spans="1:18">
      <c r="A11" s="531" t="s">
        <v>20</v>
      </c>
      <c r="B11" s="532"/>
      <c r="C11" s="38" t="s">
        <v>11</v>
      </c>
      <c r="D11" s="308">
        <v>1.2E-2</v>
      </c>
      <c r="E11" s="42"/>
      <c r="F11" s="135">
        <f t="shared" ref="F11:F22" si="5">SUM(D11,E11)</f>
        <v>1.2E-2</v>
      </c>
      <c r="G11" s="399">
        <v>0.72670000000000001</v>
      </c>
      <c r="H11" s="65"/>
      <c r="I11" s="128"/>
      <c r="J11" s="135">
        <f t="shared" si="2"/>
        <v>0</v>
      </c>
      <c r="K11" s="65">
        <v>7.0000000000000001E-3</v>
      </c>
      <c r="L11" s="25">
        <v>9.6799999999999997E-2</v>
      </c>
      <c r="M11" s="25"/>
      <c r="N11" s="25"/>
      <c r="O11" s="25"/>
      <c r="P11" s="25"/>
      <c r="Q11" s="129">
        <f t="shared" ref="Q11:Q22" si="6">SUM(F11,G11,J11,K11,L11,M11,N11,O11,P11)</f>
        <v>0.84250000000000003</v>
      </c>
      <c r="R11" s="37"/>
    </row>
    <row r="12" spans="1:18">
      <c r="A12" s="533"/>
      <c r="B12" s="534"/>
      <c r="C12" s="131" t="s">
        <v>13</v>
      </c>
      <c r="D12" s="310">
        <v>2.5919999708047285</v>
      </c>
      <c r="E12" s="50"/>
      <c r="F12" s="132">
        <f t="shared" si="5"/>
        <v>2.5919999708047285</v>
      </c>
      <c r="G12" s="400">
        <v>528.47799999999995</v>
      </c>
      <c r="H12" s="66"/>
      <c r="I12" s="133"/>
      <c r="J12" s="132">
        <f t="shared" si="2"/>
        <v>0</v>
      </c>
      <c r="K12" s="66">
        <v>2.2679999999999998</v>
      </c>
      <c r="L12" s="44">
        <v>81.522999999999996</v>
      </c>
      <c r="M12" s="44"/>
      <c r="N12" s="44"/>
      <c r="O12" s="44"/>
      <c r="P12" s="44"/>
      <c r="Q12" s="134">
        <f t="shared" si="6"/>
        <v>614.86099997080476</v>
      </c>
      <c r="R12" s="37"/>
    </row>
    <row r="13" spans="1:18">
      <c r="A13" s="19"/>
      <c r="B13" s="527" t="s">
        <v>21</v>
      </c>
      <c r="C13" s="38" t="s">
        <v>11</v>
      </c>
      <c r="D13" s="308">
        <v>1.2334000000000001</v>
      </c>
      <c r="E13" s="42">
        <v>4.3792</v>
      </c>
      <c r="F13" s="135">
        <f t="shared" si="5"/>
        <v>5.6126000000000005</v>
      </c>
      <c r="G13" s="399">
        <v>0.31859999999999999</v>
      </c>
      <c r="H13" s="65">
        <v>7.4999999999999997E-2</v>
      </c>
      <c r="I13" s="128"/>
      <c r="J13" s="135">
        <f t="shared" si="2"/>
        <v>7.4999999999999997E-2</v>
      </c>
      <c r="K13" s="65">
        <v>0.106</v>
      </c>
      <c r="L13" s="25"/>
      <c r="M13" s="25"/>
      <c r="N13" s="25"/>
      <c r="O13" s="25"/>
      <c r="P13" s="25"/>
      <c r="Q13" s="129">
        <f t="shared" si="6"/>
        <v>6.1122000000000005</v>
      </c>
      <c r="R13" s="37"/>
    </row>
    <row r="14" spans="1:18">
      <c r="A14" s="126" t="s">
        <v>0</v>
      </c>
      <c r="B14" s="528"/>
      <c r="C14" s="131" t="s">
        <v>13</v>
      </c>
      <c r="D14" s="310">
        <v>4404.9959503838527</v>
      </c>
      <c r="E14" s="43">
        <v>14085.591</v>
      </c>
      <c r="F14" s="132">
        <f t="shared" si="5"/>
        <v>18490.586950383855</v>
      </c>
      <c r="G14" s="400">
        <v>870.41</v>
      </c>
      <c r="H14" s="66">
        <v>176.94200000000001</v>
      </c>
      <c r="I14" s="133"/>
      <c r="J14" s="132">
        <f t="shared" si="2"/>
        <v>176.94200000000001</v>
      </c>
      <c r="K14" s="66">
        <v>202.88900000000001</v>
      </c>
      <c r="L14" s="44"/>
      <c r="M14" s="44"/>
      <c r="N14" s="44"/>
      <c r="O14" s="44"/>
      <c r="P14" s="44"/>
      <c r="Q14" s="134">
        <f t="shared" si="6"/>
        <v>19740.827950383853</v>
      </c>
      <c r="R14" s="37"/>
    </row>
    <row r="15" spans="1:18">
      <c r="A15" s="130" t="s">
        <v>22</v>
      </c>
      <c r="B15" s="527" t="s">
        <v>23</v>
      </c>
      <c r="C15" s="38" t="s">
        <v>11</v>
      </c>
      <c r="D15" s="308">
        <v>0.14879999999999999</v>
      </c>
      <c r="E15" s="42">
        <v>1.7999999999999999E-2</v>
      </c>
      <c r="F15" s="135">
        <f t="shared" si="5"/>
        <v>0.16679999999999998</v>
      </c>
      <c r="G15" s="399">
        <v>0.4365</v>
      </c>
      <c r="H15" s="65">
        <v>5.9799999999999999E-2</v>
      </c>
      <c r="I15" s="128"/>
      <c r="J15" s="135">
        <f t="shared" si="2"/>
        <v>5.9799999999999999E-2</v>
      </c>
      <c r="K15" s="65">
        <v>0.49049999999999999</v>
      </c>
      <c r="L15" s="25">
        <v>7.0000000000000001E-3</v>
      </c>
      <c r="M15" s="25"/>
      <c r="N15" s="25"/>
      <c r="O15" s="25"/>
      <c r="P15" s="25">
        <v>3.1899999999999998E-2</v>
      </c>
      <c r="Q15" s="129">
        <f t="shared" si="6"/>
        <v>1.1924999999999999</v>
      </c>
      <c r="R15" s="37"/>
    </row>
    <row r="16" spans="1:18">
      <c r="A16" s="130" t="s">
        <v>0</v>
      </c>
      <c r="B16" s="528"/>
      <c r="C16" s="131" t="s">
        <v>13</v>
      </c>
      <c r="D16" s="310">
        <v>73.731599169516173</v>
      </c>
      <c r="E16" s="50">
        <v>25.271999999999998</v>
      </c>
      <c r="F16" s="132">
        <f t="shared" si="5"/>
        <v>99.003599169516178</v>
      </c>
      <c r="G16" s="400">
        <v>894.83</v>
      </c>
      <c r="H16" s="66">
        <v>112.089</v>
      </c>
      <c r="I16" s="133"/>
      <c r="J16" s="132">
        <f t="shared" si="2"/>
        <v>112.089</v>
      </c>
      <c r="K16" s="66">
        <v>935.01099999999997</v>
      </c>
      <c r="L16" s="44">
        <v>13.23</v>
      </c>
      <c r="M16" s="44"/>
      <c r="N16" s="44"/>
      <c r="O16" s="44"/>
      <c r="P16" s="44">
        <v>27.562000000000001</v>
      </c>
      <c r="Q16" s="134">
        <f t="shared" si="6"/>
        <v>2081.725599169516</v>
      </c>
      <c r="R16" s="37"/>
    </row>
    <row r="17" spans="1:18">
      <c r="A17" s="130" t="s">
        <v>24</v>
      </c>
      <c r="B17" s="527" t="s">
        <v>25</v>
      </c>
      <c r="C17" s="38" t="s">
        <v>11</v>
      </c>
      <c r="D17" s="308">
        <v>149.5668</v>
      </c>
      <c r="E17" s="42">
        <v>99.906000000000006</v>
      </c>
      <c r="F17" s="135">
        <f t="shared" si="5"/>
        <v>249.47280000000001</v>
      </c>
      <c r="G17" s="399">
        <v>26.090299999999999</v>
      </c>
      <c r="H17" s="65"/>
      <c r="I17" s="128"/>
      <c r="J17" s="135">
        <f t="shared" si="2"/>
        <v>0</v>
      </c>
      <c r="K17" s="65"/>
      <c r="L17" s="25">
        <v>8.0500000000000002E-2</v>
      </c>
      <c r="M17" s="25"/>
      <c r="N17" s="25"/>
      <c r="O17" s="25"/>
      <c r="P17" s="25"/>
      <c r="Q17" s="129">
        <f t="shared" si="6"/>
        <v>275.64359999999999</v>
      </c>
      <c r="R17" s="37"/>
    </row>
    <row r="18" spans="1:18">
      <c r="A18" s="130"/>
      <c r="B18" s="528"/>
      <c r="C18" s="131" t="s">
        <v>13</v>
      </c>
      <c r="D18" s="310">
        <v>252462.75843635848</v>
      </c>
      <c r="E18" s="50">
        <v>159853.853</v>
      </c>
      <c r="F18" s="132">
        <f t="shared" si="5"/>
        <v>412316.61143635848</v>
      </c>
      <c r="G18" s="400">
        <v>31594.807000000001</v>
      </c>
      <c r="H18" s="66"/>
      <c r="I18" s="133"/>
      <c r="J18" s="132">
        <f t="shared" si="2"/>
        <v>0</v>
      </c>
      <c r="K18" s="66"/>
      <c r="L18" s="44">
        <v>125.496</v>
      </c>
      <c r="M18" s="44"/>
      <c r="N18" s="44"/>
      <c r="O18" s="44"/>
      <c r="P18" s="44"/>
      <c r="Q18" s="134">
        <f t="shared" si="6"/>
        <v>444036.91443635843</v>
      </c>
      <c r="R18" s="37"/>
    </row>
    <row r="19" spans="1:18">
      <c r="A19" s="130" t="s">
        <v>26</v>
      </c>
      <c r="B19" s="36" t="s">
        <v>27</v>
      </c>
      <c r="C19" s="38" t="s">
        <v>11</v>
      </c>
      <c r="D19" s="308">
        <v>0.91779999999999995</v>
      </c>
      <c r="E19" s="42">
        <v>0.58360000000000001</v>
      </c>
      <c r="F19" s="135">
        <f t="shared" si="5"/>
        <v>1.5013999999999998</v>
      </c>
      <c r="G19" s="399">
        <v>2.66</v>
      </c>
      <c r="H19" s="65"/>
      <c r="I19" s="128"/>
      <c r="J19" s="135">
        <f t="shared" si="2"/>
        <v>0</v>
      </c>
      <c r="K19" s="65"/>
      <c r="L19" s="25"/>
      <c r="M19" s="25"/>
      <c r="N19" s="25"/>
      <c r="O19" s="25"/>
      <c r="P19" s="25"/>
      <c r="Q19" s="129">
        <f t="shared" si="6"/>
        <v>4.1614000000000004</v>
      </c>
      <c r="R19" s="37"/>
    </row>
    <row r="20" spans="1:18">
      <c r="A20" s="130"/>
      <c r="B20" s="131" t="s">
        <v>28</v>
      </c>
      <c r="C20" s="131" t="s">
        <v>13</v>
      </c>
      <c r="D20" s="310">
        <v>1135.6847872080918</v>
      </c>
      <c r="E20" s="50">
        <v>592.56399999999996</v>
      </c>
      <c r="F20" s="132">
        <f t="shared" si="5"/>
        <v>1728.2487872080919</v>
      </c>
      <c r="G20" s="400">
        <v>2578.04</v>
      </c>
      <c r="H20" s="66"/>
      <c r="I20" s="133"/>
      <c r="J20" s="132">
        <f t="shared" si="2"/>
        <v>0</v>
      </c>
      <c r="K20" s="66"/>
      <c r="L20" s="44"/>
      <c r="M20" s="44"/>
      <c r="N20" s="44"/>
      <c r="O20" s="44"/>
      <c r="P20" s="44"/>
      <c r="Q20" s="134">
        <f t="shared" si="6"/>
        <v>4306.2887872080919</v>
      </c>
      <c r="R20" s="37"/>
    </row>
    <row r="21" spans="1:18">
      <c r="A21" s="130" t="s">
        <v>18</v>
      </c>
      <c r="B21" s="527" t="s">
        <v>29</v>
      </c>
      <c r="C21" s="38" t="s">
        <v>11</v>
      </c>
      <c r="D21" s="308">
        <v>96.340900000000005</v>
      </c>
      <c r="E21" s="42">
        <v>36.9084</v>
      </c>
      <c r="F21" s="135">
        <f t="shared" si="5"/>
        <v>133.24930000000001</v>
      </c>
      <c r="G21" s="399">
        <v>10.501200000000001</v>
      </c>
      <c r="H21" s="65"/>
      <c r="I21" s="128"/>
      <c r="J21" s="135">
        <f t="shared" si="2"/>
        <v>0</v>
      </c>
      <c r="K21" s="65"/>
      <c r="L21" s="25"/>
      <c r="M21" s="25"/>
      <c r="N21" s="25"/>
      <c r="O21" s="25"/>
      <c r="P21" s="25"/>
      <c r="Q21" s="129">
        <f t="shared" si="6"/>
        <v>143.75050000000002</v>
      </c>
      <c r="R21" s="37"/>
    </row>
    <row r="22" spans="1:18">
      <c r="A22" s="19"/>
      <c r="B22" s="528"/>
      <c r="C22" s="131" t="s">
        <v>13</v>
      </c>
      <c r="D22" s="311">
        <v>46470.092596579096</v>
      </c>
      <c r="E22" s="50">
        <v>19762.38</v>
      </c>
      <c r="F22" s="132">
        <f t="shared" si="5"/>
        <v>66232.4725965791</v>
      </c>
      <c r="G22" s="400">
        <v>5248.7790000000005</v>
      </c>
      <c r="H22" s="66"/>
      <c r="I22" s="133"/>
      <c r="J22" s="132">
        <f t="shared" si="2"/>
        <v>0</v>
      </c>
      <c r="K22" s="66"/>
      <c r="L22" s="44"/>
      <c r="M22" s="44"/>
      <c r="N22" s="44"/>
      <c r="O22" s="44"/>
      <c r="P22" s="44"/>
      <c r="Q22" s="134">
        <f t="shared" si="6"/>
        <v>71481.251596579095</v>
      </c>
      <c r="R22" s="37"/>
    </row>
    <row r="23" spans="1:18">
      <c r="A23" s="19"/>
      <c r="B23" s="529" t="s">
        <v>19</v>
      </c>
      <c r="C23" s="38" t="s">
        <v>11</v>
      </c>
      <c r="D23" s="25">
        <f>SUM(D13,D15,D17,D19,D21)</f>
        <v>248.20770000000002</v>
      </c>
      <c r="E23" s="25">
        <f t="shared" ref="E23:Q24" si="7">SUM(E13,E15,E17,E19,E21)</f>
        <v>141.79520000000002</v>
      </c>
      <c r="F23" s="135">
        <f t="shared" si="7"/>
        <v>390.00290000000001</v>
      </c>
      <c r="G23" s="401">
        <f t="shared" si="7"/>
        <v>40.006599999999999</v>
      </c>
      <c r="H23" s="39">
        <f t="shared" si="7"/>
        <v>0.1348</v>
      </c>
      <c r="I23" s="40">
        <f t="shared" si="7"/>
        <v>0</v>
      </c>
      <c r="J23" s="135">
        <f t="shared" si="7"/>
        <v>0.1348</v>
      </c>
      <c r="K23" s="39">
        <f t="shared" si="7"/>
        <v>0.59650000000000003</v>
      </c>
      <c r="L23" s="25">
        <f t="shared" si="7"/>
        <v>8.7500000000000008E-2</v>
      </c>
      <c r="M23" s="25">
        <f t="shared" si="7"/>
        <v>0</v>
      </c>
      <c r="N23" s="25">
        <f t="shared" si="7"/>
        <v>0</v>
      </c>
      <c r="O23" s="25">
        <f t="shared" si="7"/>
        <v>0</v>
      </c>
      <c r="P23" s="25">
        <f t="shared" si="7"/>
        <v>3.1899999999999998E-2</v>
      </c>
      <c r="Q23" s="129">
        <f>SUM(Q13,Q15,Q17,Q19,Q21)</f>
        <v>430.86020000000008</v>
      </c>
      <c r="R23" s="37"/>
    </row>
    <row r="24" spans="1:18">
      <c r="A24" s="137"/>
      <c r="B24" s="530"/>
      <c r="C24" s="131" t="s">
        <v>13</v>
      </c>
      <c r="D24" s="44">
        <f>SUM(D14,D16,D18,D20,D22)</f>
        <v>304547.26336969907</v>
      </c>
      <c r="E24" s="44">
        <f t="shared" si="7"/>
        <v>194319.66000000003</v>
      </c>
      <c r="F24" s="132">
        <f t="shared" si="7"/>
        <v>498866.9233696991</v>
      </c>
      <c r="G24" s="396">
        <f t="shared" si="7"/>
        <v>41186.866000000002</v>
      </c>
      <c r="H24" s="58">
        <f t="shared" si="7"/>
        <v>289.03100000000001</v>
      </c>
      <c r="I24" s="53">
        <f t="shared" si="7"/>
        <v>0</v>
      </c>
      <c r="J24" s="132">
        <f t="shared" si="7"/>
        <v>289.03100000000001</v>
      </c>
      <c r="K24" s="58">
        <f t="shared" si="7"/>
        <v>1137.9000000000001</v>
      </c>
      <c r="L24" s="44">
        <f t="shared" si="7"/>
        <v>138.726</v>
      </c>
      <c r="M24" s="44">
        <f t="shared" si="7"/>
        <v>0</v>
      </c>
      <c r="N24" s="44">
        <f t="shared" si="7"/>
        <v>0</v>
      </c>
      <c r="O24" s="44">
        <f t="shared" si="7"/>
        <v>0</v>
      </c>
      <c r="P24" s="44">
        <f t="shared" si="7"/>
        <v>27.562000000000001</v>
      </c>
      <c r="Q24" s="134">
        <f t="shared" si="7"/>
        <v>541647.008369699</v>
      </c>
      <c r="R24" s="37"/>
    </row>
    <row r="25" spans="1:18">
      <c r="A25" s="126" t="s">
        <v>0</v>
      </c>
      <c r="B25" s="527" t="s">
        <v>30</v>
      </c>
      <c r="C25" s="38" t="s">
        <v>11</v>
      </c>
      <c r="D25" s="308">
        <v>35.506</v>
      </c>
      <c r="E25" s="42">
        <v>22.507999999999999</v>
      </c>
      <c r="F25" s="135">
        <f t="shared" ref="F25:F28" si="8">SUM(D25,E25)</f>
        <v>58.013999999999996</v>
      </c>
      <c r="G25" s="399">
        <v>233.61539999999999</v>
      </c>
      <c r="H25" s="65"/>
      <c r="I25" s="128"/>
      <c r="J25" s="135">
        <f t="shared" si="2"/>
        <v>0</v>
      </c>
      <c r="K25" s="65"/>
      <c r="L25" s="25">
        <v>1.7250000000000001E-2</v>
      </c>
      <c r="M25" s="25"/>
      <c r="N25" s="25"/>
      <c r="O25" s="25"/>
      <c r="P25" s="25"/>
      <c r="Q25" s="129">
        <f t="shared" ref="Q25:Q28" si="9">SUM(F25,G25,J25,K25,L25,M25,N25,O25,P25)</f>
        <v>291.64664999999997</v>
      </c>
      <c r="R25" s="37"/>
    </row>
    <row r="26" spans="1:18">
      <c r="A26" s="130" t="s">
        <v>31</v>
      </c>
      <c r="B26" s="528"/>
      <c r="C26" s="131" t="s">
        <v>13</v>
      </c>
      <c r="D26" s="311">
        <v>33301.119224909249</v>
      </c>
      <c r="E26" s="50">
        <v>22307.055</v>
      </c>
      <c r="F26" s="132">
        <f t="shared" si="8"/>
        <v>55608.174224909249</v>
      </c>
      <c r="G26" s="400">
        <v>233598.739</v>
      </c>
      <c r="H26" s="66"/>
      <c r="I26" s="133"/>
      <c r="J26" s="132">
        <f t="shared" si="2"/>
        <v>0</v>
      </c>
      <c r="K26" s="66"/>
      <c r="L26" s="44">
        <v>26.082000000000001</v>
      </c>
      <c r="M26" s="44"/>
      <c r="N26" s="44"/>
      <c r="O26" s="44"/>
      <c r="P26" s="44"/>
      <c r="Q26" s="134">
        <f t="shared" si="9"/>
        <v>289232.99522490922</v>
      </c>
      <c r="R26" s="37"/>
    </row>
    <row r="27" spans="1:18">
      <c r="A27" s="130" t="s">
        <v>32</v>
      </c>
      <c r="B27" s="36" t="s">
        <v>15</v>
      </c>
      <c r="C27" s="38" t="s">
        <v>11</v>
      </c>
      <c r="D27" s="308">
        <v>13.997</v>
      </c>
      <c r="E27" s="42">
        <v>8.3889999999999993</v>
      </c>
      <c r="F27" s="135">
        <f t="shared" si="8"/>
        <v>22.385999999999999</v>
      </c>
      <c r="G27" s="399">
        <v>3.1802000000000001</v>
      </c>
      <c r="H27" s="65"/>
      <c r="I27" s="128"/>
      <c r="J27" s="135">
        <f t="shared" si="2"/>
        <v>0</v>
      </c>
      <c r="K27" s="65"/>
      <c r="L27" s="25"/>
      <c r="M27" s="25"/>
      <c r="N27" s="25"/>
      <c r="O27" s="25"/>
      <c r="P27" s="25"/>
      <c r="Q27" s="129">
        <f t="shared" si="9"/>
        <v>25.566199999999998</v>
      </c>
      <c r="R27" s="37"/>
    </row>
    <row r="28" spans="1:18">
      <c r="A28" s="130" t="s">
        <v>33</v>
      </c>
      <c r="B28" s="131" t="s">
        <v>34</v>
      </c>
      <c r="C28" s="131" t="s">
        <v>13</v>
      </c>
      <c r="D28" s="311">
        <v>6709.0355244320535</v>
      </c>
      <c r="E28" s="43">
        <v>3547.4540000000002</v>
      </c>
      <c r="F28" s="132">
        <f t="shared" si="8"/>
        <v>10256.489524432054</v>
      </c>
      <c r="G28" s="400">
        <v>3535.4859999999999</v>
      </c>
      <c r="H28" s="77"/>
      <c r="I28" s="133"/>
      <c r="J28" s="132">
        <f t="shared" si="2"/>
        <v>0</v>
      </c>
      <c r="K28" s="66"/>
      <c r="L28" s="44"/>
      <c r="M28" s="44"/>
      <c r="N28" s="44"/>
      <c r="O28" s="44"/>
      <c r="P28" s="44"/>
      <c r="Q28" s="134">
        <f t="shared" si="9"/>
        <v>13791.975524432055</v>
      </c>
      <c r="R28" s="37"/>
    </row>
    <row r="29" spans="1:18">
      <c r="A29" s="130" t="s">
        <v>18</v>
      </c>
      <c r="B29" s="529" t="s">
        <v>19</v>
      </c>
      <c r="C29" s="38" t="s">
        <v>11</v>
      </c>
      <c r="D29" s="25">
        <f>SUM(D25,D27)</f>
        <v>49.503</v>
      </c>
      <c r="E29" s="25">
        <f t="shared" ref="E29:Q30" si="10">SUM(E25,E27)</f>
        <v>30.896999999999998</v>
      </c>
      <c r="F29" s="135">
        <f t="shared" si="10"/>
        <v>80.399999999999991</v>
      </c>
      <c r="G29" s="401">
        <f t="shared" si="10"/>
        <v>236.79560000000001</v>
      </c>
      <c r="H29" s="39">
        <f t="shared" si="10"/>
        <v>0</v>
      </c>
      <c r="I29" s="40">
        <f t="shared" si="10"/>
        <v>0</v>
      </c>
      <c r="J29" s="135">
        <f t="shared" si="10"/>
        <v>0</v>
      </c>
      <c r="K29" s="39">
        <f t="shared" si="10"/>
        <v>0</v>
      </c>
      <c r="L29" s="25">
        <f t="shared" si="10"/>
        <v>1.7250000000000001E-2</v>
      </c>
      <c r="M29" s="4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129">
        <f t="shared" si="10"/>
        <v>317.21284999999995</v>
      </c>
      <c r="R29" s="37"/>
    </row>
    <row r="30" spans="1:18">
      <c r="A30" s="137"/>
      <c r="B30" s="530"/>
      <c r="C30" s="131" t="s">
        <v>13</v>
      </c>
      <c r="D30" s="44">
        <f>SUM(D26,D28)</f>
        <v>40010.154749341302</v>
      </c>
      <c r="E30" s="44">
        <f t="shared" si="10"/>
        <v>25854.509000000002</v>
      </c>
      <c r="F30" s="132">
        <f t="shared" si="10"/>
        <v>65864.6637493413</v>
      </c>
      <c r="G30" s="396">
        <f t="shared" si="10"/>
        <v>237134.22500000001</v>
      </c>
      <c r="H30" s="58">
        <f t="shared" si="10"/>
        <v>0</v>
      </c>
      <c r="I30" s="53">
        <f t="shared" si="10"/>
        <v>0</v>
      </c>
      <c r="J30" s="132">
        <f t="shared" si="10"/>
        <v>0</v>
      </c>
      <c r="K30" s="58">
        <f t="shared" si="10"/>
        <v>0</v>
      </c>
      <c r="L30" s="44">
        <f t="shared" si="10"/>
        <v>26.082000000000001</v>
      </c>
      <c r="M30" s="58">
        <f t="shared" si="10"/>
        <v>0</v>
      </c>
      <c r="N30" s="44">
        <f t="shared" si="10"/>
        <v>0</v>
      </c>
      <c r="O30" s="44">
        <f t="shared" si="10"/>
        <v>0</v>
      </c>
      <c r="P30" s="44">
        <f t="shared" si="10"/>
        <v>0</v>
      </c>
      <c r="Q30" s="134">
        <f t="shared" si="10"/>
        <v>303024.9707493413</v>
      </c>
      <c r="R30" s="37"/>
    </row>
    <row r="31" spans="1:18">
      <c r="A31" s="126" t="s">
        <v>0</v>
      </c>
      <c r="B31" s="527" t="s">
        <v>35</v>
      </c>
      <c r="C31" s="38" t="s">
        <v>11</v>
      </c>
      <c r="D31" s="308">
        <v>5.7999999999999996E-3</v>
      </c>
      <c r="E31" s="42">
        <v>0.1152</v>
      </c>
      <c r="F31" s="135">
        <f t="shared" ref="F31:F36" si="11">SUM(D31,E31)</f>
        <v>0.121</v>
      </c>
      <c r="G31" s="399">
        <v>2.5405000000000002</v>
      </c>
      <c r="H31" s="65">
        <v>58.410699999999999</v>
      </c>
      <c r="I31" s="128"/>
      <c r="J31" s="135">
        <f t="shared" si="2"/>
        <v>58.410699999999999</v>
      </c>
      <c r="K31" s="65">
        <v>6.423</v>
      </c>
      <c r="L31" s="25">
        <v>4.2999999999999997E-2</v>
      </c>
      <c r="M31" s="25"/>
      <c r="N31" s="25">
        <v>5.8999999999999999E-3</v>
      </c>
      <c r="O31" s="25"/>
      <c r="P31" s="25">
        <v>5.8999999999999999E-3</v>
      </c>
      <c r="Q31" s="129">
        <f t="shared" ref="Q31:Q36" si="12">SUM(F31,G31,J31,K31,L31,M31,N31,O31,P31)</f>
        <v>67.55</v>
      </c>
      <c r="R31" s="37"/>
    </row>
    <row r="32" spans="1:18">
      <c r="A32" s="130" t="s">
        <v>36</v>
      </c>
      <c r="B32" s="528"/>
      <c r="C32" s="131" t="s">
        <v>13</v>
      </c>
      <c r="D32" s="311">
        <v>8.4239999051153678</v>
      </c>
      <c r="E32" s="50">
        <v>88.216999999999999</v>
      </c>
      <c r="F32" s="132">
        <f t="shared" si="11"/>
        <v>96.640999905115365</v>
      </c>
      <c r="G32" s="400">
        <v>1766.9739999999999</v>
      </c>
      <c r="H32" s="66">
        <v>32703.641</v>
      </c>
      <c r="I32" s="133"/>
      <c r="J32" s="132">
        <f t="shared" si="2"/>
        <v>32703.641</v>
      </c>
      <c r="K32" s="66">
        <v>427.42700000000002</v>
      </c>
      <c r="L32" s="44">
        <v>27.443999999999999</v>
      </c>
      <c r="M32" s="44"/>
      <c r="N32" s="44">
        <v>4.1260000000000003</v>
      </c>
      <c r="O32" s="44"/>
      <c r="P32" s="44">
        <v>1.9119999999999999</v>
      </c>
      <c r="Q32" s="134">
        <f t="shared" si="12"/>
        <v>35028.164999905115</v>
      </c>
      <c r="R32" s="37"/>
    </row>
    <row r="33" spans="1:18">
      <c r="A33" s="130" t="s">
        <v>0</v>
      </c>
      <c r="B33" s="527" t="s">
        <v>37</v>
      </c>
      <c r="C33" s="38" t="s">
        <v>11</v>
      </c>
      <c r="D33" s="308">
        <v>2E-3</v>
      </c>
      <c r="E33" s="42"/>
      <c r="F33" s="135">
        <f t="shared" si="11"/>
        <v>2E-3</v>
      </c>
      <c r="G33" s="399">
        <v>0.43359999999999999</v>
      </c>
      <c r="H33" s="65">
        <v>15.019399999999999</v>
      </c>
      <c r="I33" s="128"/>
      <c r="J33" s="135">
        <f t="shared" si="2"/>
        <v>15.019399999999999</v>
      </c>
      <c r="K33" s="65">
        <v>4.3007999999999997</v>
      </c>
      <c r="L33" s="25">
        <v>0.11119999999999999</v>
      </c>
      <c r="M33" s="25"/>
      <c r="N33" s="25"/>
      <c r="O33" s="25"/>
      <c r="P33" s="25"/>
      <c r="Q33" s="129">
        <f t="shared" si="12"/>
        <v>19.866999999999997</v>
      </c>
      <c r="R33" s="37"/>
    </row>
    <row r="34" spans="1:18">
      <c r="A34" s="130" t="s">
        <v>38</v>
      </c>
      <c r="B34" s="528"/>
      <c r="C34" s="131" t="s">
        <v>13</v>
      </c>
      <c r="D34" s="311">
        <v>0.32399999635059107</v>
      </c>
      <c r="E34" s="50"/>
      <c r="F34" s="132">
        <f t="shared" si="11"/>
        <v>0.32399999635059107</v>
      </c>
      <c r="G34" s="400">
        <v>269.46100000000001</v>
      </c>
      <c r="H34" s="66">
        <v>2149.806</v>
      </c>
      <c r="I34" s="133"/>
      <c r="J34" s="132">
        <f t="shared" si="2"/>
        <v>2149.806</v>
      </c>
      <c r="K34" s="66">
        <v>315.69499999999999</v>
      </c>
      <c r="L34" s="44">
        <v>46.655000000000001</v>
      </c>
      <c r="M34" s="44"/>
      <c r="N34" s="44"/>
      <c r="O34" s="44"/>
      <c r="P34" s="44"/>
      <c r="Q34" s="134">
        <f t="shared" si="12"/>
        <v>2781.9409999963509</v>
      </c>
      <c r="R34" s="37"/>
    </row>
    <row r="35" spans="1:18">
      <c r="A35" s="130"/>
      <c r="B35" s="36" t="s">
        <v>15</v>
      </c>
      <c r="C35" s="38" t="s">
        <v>11</v>
      </c>
      <c r="D35" s="308" t="s">
        <v>0</v>
      </c>
      <c r="E35" s="42"/>
      <c r="F35" s="135">
        <f t="shared" si="11"/>
        <v>0</v>
      </c>
      <c r="G35" s="399"/>
      <c r="H35" s="65">
        <v>103.93510000000001</v>
      </c>
      <c r="I35" s="128"/>
      <c r="J35" s="135">
        <f t="shared" si="2"/>
        <v>103.93510000000001</v>
      </c>
      <c r="K35" s="65">
        <v>4.2110000000000003</v>
      </c>
      <c r="L35" s="25"/>
      <c r="M35" s="25"/>
      <c r="N35" s="25">
        <v>0.12659999999999999</v>
      </c>
      <c r="O35" s="25"/>
      <c r="P35" s="25"/>
      <c r="Q35" s="129">
        <f t="shared" si="12"/>
        <v>108.2727</v>
      </c>
      <c r="R35" s="37"/>
    </row>
    <row r="36" spans="1:18">
      <c r="A36" s="130" t="s">
        <v>18</v>
      </c>
      <c r="B36" s="131" t="s">
        <v>39</v>
      </c>
      <c r="C36" s="131" t="s">
        <v>13</v>
      </c>
      <c r="D36" s="309" t="s">
        <v>0</v>
      </c>
      <c r="E36" s="43"/>
      <c r="F36" s="132">
        <f t="shared" si="11"/>
        <v>0</v>
      </c>
      <c r="G36" s="400"/>
      <c r="H36" s="66">
        <v>9132.2669999999998</v>
      </c>
      <c r="I36" s="133"/>
      <c r="J36" s="132">
        <f t="shared" si="2"/>
        <v>9132.2669999999998</v>
      </c>
      <c r="K36" s="66">
        <v>186.46299999999999</v>
      </c>
      <c r="L36" s="44"/>
      <c r="M36" s="44"/>
      <c r="N36" s="44">
        <v>35.113</v>
      </c>
      <c r="O36" s="44"/>
      <c r="P36" s="44"/>
      <c r="Q36" s="134">
        <f t="shared" si="12"/>
        <v>9353.8429999999989</v>
      </c>
      <c r="R36" s="37"/>
    </row>
    <row r="37" spans="1:18">
      <c r="A37" s="19"/>
      <c r="B37" s="529" t="s">
        <v>19</v>
      </c>
      <c r="C37" s="38" t="s">
        <v>11</v>
      </c>
      <c r="D37" s="25">
        <f>SUM(D31,D33,D35)</f>
        <v>7.7999999999999996E-3</v>
      </c>
      <c r="E37" s="25">
        <f t="shared" ref="E37:Q38" si="13">SUM(E31,E33,E35)</f>
        <v>0.1152</v>
      </c>
      <c r="F37" s="135">
        <f t="shared" si="13"/>
        <v>0.123</v>
      </c>
      <c r="G37" s="401">
        <f t="shared" si="13"/>
        <v>2.9741</v>
      </c>
      <c r="H37" s="39">
        <f t="shared" si="13"/>
        <v>177.36520000000002</v>
      </c>
      <c r="I37" s="40">
        <f t="shared" si="13"/>
        <v>0</v>
      </c>
      <c r="J37" s="135">
        <f t="shared" si="13"/>
        <v>177.36520000000002</v>
      </c>
      <c r="K37" s="39">
        <f t="shared" si="13"/>
        <v>14.934800000000001</v>
      </c>
      <c r="L37" s="25">
        <f t="shared" si="13"/>
        <v>0.1542</v>
      </c>
      <c r="M37" s="25">
        <f t="shared" si="13"/>
        <v>0</v>
      </c>
      <c r="N37" s="25">
        <f t="shared" si="13"/>
        <v>0.13249999999999998</v>
      </c>
      <c r="O37" s="25">
        <f t="shared" si="13"/>
        <v>0</v>
      </c>
      <c r="P37" s="25">
        <f t="shared" si="13"/>
        <v>5.8999999999999999E-3</v>
      </c>
      <c r="Q37" s="129">
        <f t="shared" si="13"/>
        <v>195.68970000000002</v>
      </c>
      <c r="R37" s="37"/>
    </row>
    <row r="38" spans="1:18">
      <c r="A38" s="137"/>
      <c r="B38" s="530"/>
      <c r="C38" s="131" t="s">
        <v>13</v>
      </c>
      <c r="D38" s="44">
        <f>SUM(D32,D34,D36)</f>
        <v>8.7479999014659597</v>
      </c>
      <c r="E38" s="44">
        <f t="shared" si="13"/>
        <v>88.216999999999999</v>
      </c>
      <c r="F38" s="132">
        <f t="shared" si="13"/>
        <v>96.964999901465958</v>
      </c>
      <c r="G38" s="396">
        <f t="shared" si="13"/>
        <v>2036.4349999999999</v>
      </c>
      <c r="H38" s="58">
        <f t="shared" si="13"/>
        <v>43985.714</v>
      </c>
      <c r="I38" s="53">
        <f t="shared" si="13"/>
        <v>0</v>
      </c>
      <c r="J38" s="132">
        <f t="shared" si="13"/>
        <v>43985.714</v>
      </c>
      <c r="K38" s="58">
        <f t="shared" si="13"/>
        <v>929.58500000000004</v>
      </c>
      <c r="L38" s="44">
        <f t="shared" si="13"/>
        <v>74.099000000000004</v>
      </c>
      <c r="M38" s="44">
        <f t="shared" si="13"/>
        <v>0</v>
      </c>
      <c r="N38" s="44">
        <f t="shared" si="13"/>
        <v>39.238999999999997</v>
      </c>
      <c r="O38" s="44">
        <f t="shared" si="13"/>
        <v>0</v>
      </c>
      <c r="P38" s="44">
        <f t="shared" si="13"/>
        <v>1.9119999999999999</v>
      </c>
      <c r="Q38" s="134">
        <f t="shared" si="13"/>
        <v>47163.94899990147</v>
      </c>
      <c r="R38" s="37"/>
    </row>
    <row r="39" spans="1:18">
      <c r="A39" s="531" t="s">
        <v>40</v>
      </c>
      <c r="B39" s="532"/>
      <c r="C39" s="38" t="s">
        <v>11</v>
      </c>
      <c r="D39" s="308">
        <v>3.6299999999999999E-2</v>
      </c>
      <c r="E39" s="42">
        <v>5.3100000000000001E-2</v>
      </c>
      <c r="F39" s="135">
        <f t="shared" ref="F39:F58" si="14">SUM(D39,E39)</f>
        <v>8.9400000000000007E-2</v>
      </c>
      <c r="G39" s="399">
        <v>1.1702999999999999</v>
      </c>
      <c r="H39" s="65">
        <v>6.6905000000000001</v>
      </c>
      <c r="I39" s="128"/>
      <c r="J39" s="135">
        <f t="shared" si="2"/>
        <v>6.6905000000000001</v>
      </c>
      <c r="K39" s="65">
        <v>4.6430999999999996</v>
      </c>
      <c r="L39" s="25">
        <v>1.6247</v>
      </c>
      <c r="M39" s="25"/>
      <c r="N39" s="25">
        <v>3.5999999999999997E-2</v>
      </c>
      <c r="O39" s="25"/>
      <c r="P39" s="25">
        <v>0.58679999999999999</v>
      </c>
      <c r="Q39" s="129">
        <f t="shared" ref="Q39:Q58" si="15">SUM(F39,G39,J39,K39,L39,M39,N39,O39,P39)</f>
        <v>14.8408</v>
      </c>
      <c r="R39" s="37"/>
    </row>
    <row r="40" spans="1:18">
      <c r="A40" s="533"/>
      <c r="B40" s="534"/>
      <c r="C40" s="131" t="s">
        <v>13</v>
      </c>
      <c r="D40" s="311">
        <v>13.618799846603178</v>
      </c>
      <c r="E40" s="50">
        <v>26.654</v>
      </c>
      <c r="F40" s="132">
        <f t="shared" si="14"/>
        <v>40.272799846603178</v>
      </c>
      <c r="G40" s="400">
        <v>164.077</v>
      </c>
      <c r="H40" s="66">
        <v>2977.3330000000001</v>
      </c>
      <c r="I40" s="133"/>
      <c r="J40" s="132">
        <f t="shared" si="2"/>
        <v>2977.3330000000001</v>
      </c>
      <c r="K40" s="66">
        <v>1374.37</v>
      </c>
      <c r="L40" s="44">
        <v>144.41</v>
      </c>
      <c r="M40" s="44"/>
      <c r="N40" s="44">
        <v>10.276</v>
      </c>
      <c r="O40" s="44"/>
      <c r="P40" s="44">
        <v>188.69300000000001</v>
      </c>
      <c r="Q40" s="134">
        <f t="shared" si="15"/>
        <v>4899.4317998466031</v>
      </c>
      <c r="R40" s="37"/>
    </row>
    <row r="41" spans="1:18">
      <c r="A41" s="531" t="s">
        <v>41</v>
      </c>
      <c r="B41" s="532"/>
      <c r="C41" s="38" t="s">
        <v>11</v>
      </c>
      <c r="D41" s="308">
        <v>1.2002999999999999</v>
      </c>
      <c r="E41" s="42">
        <v>1.6400000000000001E-2</v>
      </c>
      <c r="F41" s="135">
        <f t="shared" si="14"/>
        <v>1.2166999999999999</v>
      </c>
      <c r="G41" s="399">
        <v>323.1336</v>
      </c>
      <c r="H41" s="65">
        <v>79.301299999999998</v>
      </c>
      <c r="I41" s="128"/>
      <c r="J41" s="135">
        <f t="shared" si="2"/>
        <v>79.301299999999998</v>
      </c>
      <c r="K41" s="65">
        <v>879.92870000000005</v>
      </c>
      <c r="L41" s="25">
        <v>20.697800000000001</v>
      </c>
      <c r="M41" s="25"/>
      <c r="N41" s="25">
        <v>1.3466</v>
      </c>
      <c r="O41" s="25"/>
      <c r="P41" s="25">
        <v>2.3447</v>
      </c>
      <c r="Q41" s="129">
        <f t="shared" si="15"/>
        <v>1307.9694000000002</v>
      </c>
      <c r="R41" s="37"/>
    </row>
    <row r="42" spans="1:18">
      <c r="A42" s="533"/>
      <c r="B42" s="534"/>
      <c r="C42" s="131" t="s">
        <v>13</v>
      </c>
      <c r="D42" s="311">
        <v>1219.8394662602066</v>
      </c>
      <c r="E42" s="50">
        <v>15.579000000000001</v>
      </c>
      <c r="F42" s="132">
        <f t="shared" si="14"/>
        <v>1235.4184662602065</v>
      </c>
      <c r="G42" s="400">
        <v>97482.751000000004</v>
      </c>
      <c r="H42" s="66">
        <v>13338.482</v>
      </c>
      <c r="I42" s="133"/>
      <c r="J42" s="132">
        <f t="shared" si="2"/>
        <v>13338.482</v>
      </c>
      <c r="K42" s="66">
        <v>97767.345000000001</v>
      </c>
      <c r="L42" s="44">
        <v>2362.078</v>
      </c>
      <c r="M42" s="44"/>
      <c r="N42" s="44">
        <v>203.97499999999999</v>
      </c>
      <c r="O42" s="44"/>
      <c r="P42" s="44">
        <v>164.93700000000001</v>
      </c>
      <c r="Q42" s="134">
        <f t="shared" si="15"/>
        <v>212554.98646626025</v>
      </c>
      <c r="R42" s="37"/>
    </row>
    <row r="43" spans="1:18">
      <c r="A43" s="531" t="s">
        <v>42</v>
      </c>
      <c r="B43" s="532"/>
      <c r="C43" s="38" t="s">
        <v>11</v>
      </c>
      <c r="D43" s="308" t="s">
        <v>0</v>
      </c>
      <c r="E43" s="42"/>
      <c r="F43" s="135">
        <f t="shared" si="14"/>
        <v>0</v>
      </c>
      <c r="G43" s="399"/>
      <c r="H43" s="65"/>
      <c r="I43" s="128"/>
      <c r="J43" s="135">
        <f t="shared" si="2"/>
        <v>0</v>
      </c>
      <c r="K43" s="65"/>
      <c r="L43" s="25"/>
      <c r="M43" s="25"/>
      <c r="N43" s="25"/>
      <c r="O43" s="25"/>
      <c r="P43" s="25"/>
      <c r="Q43" s="129">
        <f t="shared" si="15"/>
        <v>0</v>
      </c>
      <c r="R43" s="37"/>
    </row>
    <row r="44" spans="1:18">
      <c r="A44" s="533"/>
      <c r="B44" s="534"/>
      <c r="C44" s="131" t="s">
        <v>13</v>
      </c>
      <c r="D44" s="309" t="s">
        <v>0</v>
      </c>
      <c r="E44" s="43"/>
      <c r="F44" s="132">
        <f t="shared" si="14"/>
        <v>0</v>
      </c>
      <c r="G44" s="400"/>
      <c r="H44" s="66"/>
      <c r="I44" s="133"/>
      <c r="J44" s="132">
        <f t="shared" si="2"/>
        <v>0</v>
      </c>
      <c r="K44" s="66"/>
      <c r="L44" s="44"/>
      <c r="M44" s="44"/>
      <c r="N44" s="44"/>
      <c r="O44" s="44"/>
      <c r="P44" s="44"/>
      <c r="Q44" s="134">
        <f t="shared" si="15"/>
        <v>0</v>
      </c>
      <c r="R44" s="37"/>
    </row>
    <row r="45" spans="1:18">
      <c r="A45" s="531" t="s">
        <v>43</v>
      </c>
      <c r="B45" s="532"/>
      <c r="C45" s="38" t="s">
        <v>11</v>
      </c>
      <c r="D45" s="308" t="s">
        <v>0</v>
      </c>
      <c r="E45" s="42"/>
      <c r="F45" s="135">
        <f t="shared" si="14"/>
        <v>0</v>
      </c>
      <c r="G45" s="399"/>
      <c r="H45" s="65">
        <v>5.9999999999999995E-4</v>
      </c>
      <c r="I45" s="128"/>
      <c r="J45" s="135">
        <f t="shared" si="2"/>
        <v>5.9999999999999995E-4</v>
      </c>
      <c r="K45" s="65"/>
      <c r="L45" s="25"/>
      <c r="M45" s="25"/>
      <c r="N45" s="25"/>
      <c r="O45" s="25"/>
      <c r="P45" s="25"/>
      <c r="Q45" s="129">
        <f t="shared" si="15"/>
        <v>5.9999999999999995E-4</v>
      </c>
      <c r="R45" s="37"/>
    </row>
    <row r="46" spans="1:18">
      <c r="A46" s="533"/>
      <c r="B46" s="534"/>
      <c r="C46" s="131" t="s">
        <v>13</v>
      </c>
      <c r="D46" s="311" t="s">
        <v>0</v>
      </c>
      <c r="E46" s="50"/>
      <c r="F46" s="132">
        <f t="shared" si="14"/>
        <v>0</v>
      </c>
      <c r="G46" s="400"/>
      <c r="H46" s="66">
        <v>1.296</v>
      </c>
      <c r="I46" s="133"/>
      <c r="J46" s="132">
        <f t="shared" si="2"/>
        <v>1.296</v>
      </c>
      <c r="K46" s="66"/>
      <c r="L46" s="44"/>
      <c r="M46" s="44"/>
      <c r="N46" s="44"/>
      <c r="O46" s="44"/>
      <c r="P46" s="44"/>
      <c r="Q46" s="134">
        <f t="shared" si="15"/>
        <v>1.296</v>
      </c>
      <c r="R46" s="37"/>
    </row>
    <row r="47" spans="1:18">
      <c r="A47" s="531" t="s">
        <v>44</v>
      </c>
      <c r="B47" s="532"/>
      <c r="C47" s="38" t="s">
        <v>11</v>
      </c>
      <c r="D47" s="308" t="s">
        <v>0</v>
      </c>
      <c r="E47" s="42"/>
      <c r="F47" s="135">
        <f t="shared" si="14"/>
        <v>0</v>
      </c>
      <c r="G47" s="399"/>
      <c r="H47" s="65">
        <v>2.3800000000000002E-2</v>
      </c>
      <c r="I47" s="128"/>
      <c r="J47" s="135">
        <f t="shared" si="2"/>
        <v>2.3800000000000002E-2</v>
      </c>
      <c r="K47" s="65"/>
      <c r="L47" s="25"/>
      <c r="M47" s="25"/>
      <c r="N47" s="25"/>
      <c r="O47" s="25"/>
      <c r="P47" s="25"/>
      <c r="Q47" s="129">
        <f t="shared" si="15"/>
        <v>2.3800000000000002E-2</v>
      </c>
      <c r="R47" s="37"/>
    </row>
    <row r="48" spans="1:18">
      <c r="A48" s="533"/>
      <c r="B48" s="534"/>
      <c r="C48" s="131" t="s">
        <v>13</v>
      </c>
      <c r="D48" s="309" t="s">
        <v>0</v>
      </c>
      <c r="E48" s="43"/>
      <c r="F48" s="132">
        <f t="shared" si="14"/>
        <v>0</v>
      </c>
      <c r="G48" s="400"/>
      <c r="H48" s="66">
        <v>6.5449999999999999</v>
      </c>
      <c r="I48" s="133"/>
      <c r="J48" s="132">
        <f t="shared" si="2"/>
        <v>6.5449999999999999</v>
      </c>
      <c r="K48" s="66"/>
      <c r="L48" s="44"/>
      <c r="M48" s="44"/>
      <c r="N48" s="44"/>
      <c r="O48" s="44"/>
      <c r="P48" s="44"/>
      <c r="Q48" s="134">
        <f t="shared" si="15"/>
        <v>6.5449999999999999</v>
      </c>
      <c r="R48" s="37"/>
    </row>
    <row r="49" spans="1:18">
      <c r="A49" s="531" t="s">
        <v>45</v>
      </c>
      <c r="B49" s="532"/>
      <c r="C49" s="38" t="s">
        <v>11</v>
      </c>
      <c r="D49" s="308">
        <v>1286.5186000000001</v>
      </c>
      <c r="E49" s="42">
        <v>254.17789999999999</v>
      </c>
      <c r="F49" s="135">
        <f t="shared" si="14"/>
        <v>1540.6965</v>
      </c>
      <c r="G49" s="399">
        <v>3109.0079999999998</v>
      </c>
      <c r="H49" s="65">
        <v>8665.5977000000003</v>
      </c>
      <c r="I49" s="128"/>
      <c r="J49" s="135">
        <f t="shared" si="2"/>
        <v>8665.5977000000003</v>
      </c>
      <c r="K49" s="65">
        <v>102.0316</v>
      </c>
      <c r="L49" s="25">
        <v>4.1368</v>
      </c>
      <c r="M49" s="25"/>
      <c r="N49" s="25">
        <v>1.0699999999999999E-2</v>
      </c>
      <c r="O49" s="25"/>
      <c r="P49" s="25">
        <v>5.8731999999999998</v>
      </c>
      <c r="Q49" s="129">
        <f t="shared" si="15"/>
        <v>13427.354500000001</v>
      </c>
      <c r="R49" s="37"/>
    </row>
    <row r="50" spans="1:18">
      <c r="A50" s="533"/>
      <c r="B50" s="534"/>
      <c r="C50" s="131" t="s">
        <v>13</v>
      </c>
      <c r="D50" s="311">
        <v>125710.14206405025</v>
      </c>
      <c r="E50" s="50">
        <v>23371.168000000001</v>
      </c>
      <c r="F50" s="132">
        <f t="shared" si="14"/>
        <v>149081.31006405025</v>
      </c>
      <c r="G50" s="400">
        <v>292218.05900000001</v>
      </c>
      <c r="H50" s="66">
        <v>809860.77099999995</v>
      </c>
      <c r="I50" s="133"/>
      <c r="J50" s="132">
        <f t="shared" si="2"/>
        <v>809860.77099999995</v>
      </c>
      <c r="K50" s="66">
        <v>8531.48</v>
      </c>
      <c r="L50" s="44">
        <v>1313.5170000000001</v>
      </c>
      <c r="M50" s="44"/>
      <c r="N50" s="44">
        <v>1.62</v>
      </c>
      <c r="O50" s="44"/>
      <c r="P50" s="44">
        <v>3352.172</v>
      </c>
      <c r="Q50" s="134">
        <f t="shared" si="15"/>
        <v>1264358.9290640503</v>
      </c>
      <c r="R50" s="37"/>
    </row>
    <row r="51" spans="1:18">
      <c r="A51" s="531" t="s">
        <v>46</v>
      </c>
      <c r="B51" s="532"/>
      <c r="C51" s="38" t="s">
        <v>11</v>
      </c>
      <c r="D51" s="308" t="s">
        <v>0</v>
      </c>
      <c r="E51" s="42">
        <v>0.93100000000000005</v>
      </c>
      <c r="F51" s="135">
        <f t="shared" si="14"/>
        <v>0.93100000000000005</v>
      </c>
      <c r="G51" s="399">
        <v>5133.9740000000002</v>
      </c>
      <c r="H51" s="65">
        <v>0.76670000000000005</v>
      </c>
      <c r="I51" s="128"/>
      <c r="J51" s="135">
        <f t="shared" si="2"/>
        <v>0.76670000000000005</v>
      </c>
      <c r="K51" s="65">
        <v>5726.692</v>
      </c>
      <c r="L51" s="25">
        <v>0.17949999999999999</v>
      </c>
      <c r="M51" s="25"/>
      <c r="N51" s="25"/>
      <c r="O51" s="25"/>
      <c r="P51" s="25"/>
      <c r="Q51" s="129">
        <f t="shared" si="15"/>
        <v>10862.5432</v>
      </c>
      <c r="R51" s="37"/>
    </row>
    <row r="52" spans="1:18">
      <c r="A52" s="533"/>
      <c r="B52" s="534"/>
      <c r="C52" s="131" t="s">
        <v>13</v>
      </c>
      <c r="D52" s="311" t="s">
        <v>0</v>
      </c>
      <c r="E52" s="50">
        <v>736.23599999999999</v>
      </c>
      <c r="F52" s="132">
        <f t="shared" si="14"/>
        <v>736.23599999999999</v>
      </c>
      <c r="G52" s="400">
        <v>962279.93799999997</v>
      </c>
      <c r="H52" s="66">
        <v>641.67100000000005</v>
      </c>
      <c r="I52" s="133"/>
      <c r="J52" s="132">
        <f t="shared" si="2"/>
        <v>641.67100000000005</v>
      </c>
      <c r="K52" s="66">
        <v>1062157.9709999999</v>
      </c>
      <c r="L52" s="44">
        <v>119.675</v>
      </c>
      <c r="M52" s="44"/>
      <c r="N52" s="44"/>
      <c r="O52" s="44"/>
      <c r="P52" s="44"/>
      <c r="Q52" s="134">
        <f t="shared" si="15"/>
        <v>2025935.4909999999</v>
      </c>
      <c r="R52" s="37"/>
    </row>
    <row r="53" spans="1:18">
      <c r="A53" s="531" t="s">
        <v>47</v>
      </c>
      <c r="B53" s="532"/>
      <c r="C53" s="38" t="s">
        <v>11</v>
      </c>
      <c r="D53" s="308">
        <v>0.1396</v>
      </c>
      <c r="E53" s="42"/>
      <c r="F53" s="135">
        <f t="shared" si="14"/>
        <v>0.1396</v>
      </c>
      <c r="G53" s="399">
        <v>209.81710000000001</v>
      </c>
      <c r="H53" s="65">
        <v>194.92570000000001</v>
      </c>
      <c r="I53" s="128"/>
      <c r="J53" s="135">
        <f t="shared" si="2"/>
        <v>194.92570000000001</v>
      </c>
      <c r="K53" s="65">
        <v>32.884399999999999</v>
      </c>
      <c r="L53" s="25">
        <v>130.30009999999999</v>
      </c>
      <c r="M53" s="25"/>
      <c r="N53" s="25">
        <v>41.548200000000001</v>
      </c>
      <c r="O53" s="25">
        <v>7.4200000000000002E-2</v>
      </c>
      <c r="P53" s="25">
        <v>3.32E-2</v>
      </c>
      <c r="Q53" s="129">
        <f t="shared" si="15"/>
        <v>609.72249999999997</v>
      </c>
      <c r="R53" s="37"/>
    </row>
    <row r="54" spans="1:18">
      <c r="A54" s="533"/>
      <c r="B54" s="534"/>
      <c r="C54" s="131" t="s">
        <v>13</v>
      </c>
      <c r="D54" s="311">
        <v>181.76939795262078</v>
      </c>
      <c r="E54" s="50"/>
      <c r="F54" s="132">
        <f t="shared" si="14"/>
        <v>181.76939795262078</v>
      </c>
      <c r="G54" s="400">
        <v>188681.16</v>
      </c>
      <c r="H54" s="66">
        <v>188902.76300000001</v>
      </c>
      <c r="I54" s="133"/>
      <c r="J54" s="132">
        <f t="shared" si="2"/>
        <v>188902.76300000001</v>
      </c>
      <c r="K54" s="66">
        <v>33851.838000000003</v>
      </c>
      <c r="L54" s="44">
        <v>131337.234</v>
      </c>
      <c r="M54" s="44"/>
      <c r="N54" s="44">
        <v>37694.457000000002</v>
      </c>
      <c r="O54" s="44">
        <v>27.195</v>
      </c>
      <c r="P54" s="44">
        <v>25.85</v>
      </c>
      <c r="Q54" s="134">
        <f t="shared" si="15"/>
        <v>580702.26639795268</v>
      </c>
      <c r="R54" s="37"/>
    </row>
    <row r="55" spans="1:18">
      <c r="A55" s="126" t="s">
        <v>0</v>
      </c>
      <c r="B55" s="527" t="s">
        <v>48</v>
      </c>
      <c r="C55" s="38" t="s">
        <v>11</v>
      </c>
      <c r="D55" s="308">
        <v>0.40150000000000002</v>
      </c>
      <c r="E55" s="42"/>
      <c r="F55" s="135">
        <f t="shared" si="14"/>
        <v>0.40150000000000002</v>
      </c>
      <c r="G55" s="399">
        <v>0.94710000000000005</v>
      </c>
      <c r="H55" s="65">
        <v>8.9595000000000002</v>
      </c>
      <c r="I55" s="128"/>
      <c r="J55" s="135">
        <f t="shared" si="2"/>
        <v>8.9595000000000002</v>
      </c>
      <c r="K55" s="65">
        <v>8.3310999999999993</v>
      </c>
      <c r="L55" s="25">
        <v>0.20080000000000001</v>
      </c>
      <c r="M55" s="25"/>
      <c r="N55" s="25">
        <v>0.43480000000000002</v>
      </c>
      <c r="O55" s="25">
        <v>9.2999999999999992E-3</v>
      </c>
      <c r="P55" s="25">
        <v>0.1167</v>
      </c>
      <c r="Q55" s="129">
        <f t="shared" si="15"/>
        <v>19.4008</v>
      </c>
      <c r="R55" s="37"/>
    </row>
    <row r="56" spans="1:18">
      <c r="A56" s="130" t="s">
        <v>36</v>
      </c>
      <c r="B56" s="528"/>
      <c r="C56" s="131" t="s">
        <v>13</v>
      </c>
      <c r="D56" s="311">
        <v>444.4955949933759</v>
      </c>
      <c r="E56" s="50"/>
      <c r="F56" s="132">
        <f t="shared" si="14"/>
        <v>444.4955949933759</v>
      </c>
      <c r="G56" s="400">
        <v>443.137</v>
      </c>
      <c r="H56" s="66">
        <v>6744.5050000000001</v>
      </c>
      <c r="I56" s="133"/>
      <c r="J56" s="132">
        <f t="shared" si="2"/>
        <v>6744.5050000000001</v>
      </c>
      <c r="K56" s="66">
        <v>3258.4110000000001</v>
      </c>
      <c r="L56" s="44">
        <v>234.91300000000001</v>
      </c>
      <c r="M56" s="44"/>
      <c r="N56" s="44">
        <v>263.31900000000002</v>
      </c>
      <c r="O56" s="44">
        <v>8.1440000000000001</v>
      </c>
      <c r="P56" s="44">
        <v>131.79400000000001</v>
      </c>
      <c r="Q56" s="134">
        <f t="shared" si="15"/>
        <v>11528.718594993376</v>
      </c>
      <c r="R56" s="37"/>
    </row>
    <row r="57" spans="1:18">
      <c r="A57" s="130" t="s">
        <v>12</v>
      </c>
      <c r="B57" s="36" t="s">
        <v>15</v>
      </c>
      <c r="C57" s="38" t="s">
        <v>11</v>
      </c>
      <c r="D57" s="308">
        <v>2.6316000000000002</v>
      </c>
      <c r="E57" s="42">
        <v>0.99119999999999997</v>
      </c>
      <c r="F57" s="135">
        <f t="shared" si="14"/>
        <v>3.6228000000000002</v>
      </c>
      <c r="G57" s="399">
        <v>0.44650000000000001</v>
      </c>
      <c r="H57" s="65">
        <v>7.8929999999999998</v>
      </c>
      <c r="I57" s="128"/>
      <c r="J57" s="135">
        <f t="shared" si="2"/>
        <v>7.8929999999999998</v>
      </c>
      <c r="K57" s="65">
        <v>2.2351000000000001</v>
      </c>
      <c r="L57" s="25">
        <v>0.29430000000000001</v>
      </c>
      <c r="M57" s="25"/>
      <c r="N57" s="25"/>
      <c r="O57" s="25"/>
      <c r="P57" s="25">
        <v>6.1899999999999997E-2</v>
      </c>
      <c r="Q57" s="129">
        <f t="shared" si="15"/>
        <v>14.553599999999998</v>
      </c>
      <c r="R57" s="37"/>
    </row>
    <row r="58" spans="1:18">
      <c r="A58" s="130" t="s">
        <v>18</v>
      </c>
      <c r="B58" s="131" t="s">
        <v>49</v>
      </c>
      <c r="C58" s="131" t="s">
        <v>13</v>
      </c>
      <c r="D58" s="311">
        <v>252.77615715282846</v>
      </c>
      <c r="E58" s="50">
        <v>559.16700000000003</v>
      </c>
      <c r="F58" s="132">
        <f t="shared" si="14"/>
        <v>811.94315715282846</v>
      </c>
      <c r="G58" s="400">
        <v>74.152000000000001</v>
      </c>
      <c r="H58" s="66">
        <v>1169.5889999999999</v>
      </c>
      <c r="I58" s="133"/>
      <c r="J58" s="132">
        <f t="shared" si="2"/>
        <v>1169.5889999999999</v>
      </c>
      <c r="K58" s="66">
        <v>337.209</v>
      </c>
      <c r="L58" s="44">
        <v>70.897000000000006</v>
      </c>
      <c r="M58" s="44"/>
      <c r="N58" s="44"/>
      <c r="O58" s="44"/>
      <c r="P58" s="44">
        <v>26.06</v>
      </c>
      <c r="Q58" s="134">
        <f t="shared" si="15"/>
        <v>2489.8501571528282</v>
      </c>
      <c r="R58" s="37"/>
    </row>
    <row r="59" spans="1:18">
      <c r="A59" s="19"/>
      <c r="B59" s="529" t="s">
        <v>19</v>
      </c>
      <c r="C59" s="38" t="s">
        <v>11</v>
      </c>
      <c r="D59" s="25">
        <f>SUM(D55,D57)</f>
        <v>3.0331000000000001</v>
      </c>
      <c r="E59" s="25">
        <f t="shared" ref="E59:Q60" si="16">SUM(E55,E57)</f>
        <v>0.99119999999999997</v>
      </c>
      <c r="F59" s="135">
        <f t="shared" si="16"/>
        <v>4.0243000000000002</v>
      </c>
      <c r="G59" s="401">
        <f t="shared" si="16"/>
        <v>1.3936000000000002</v>
      </c>
      <c r="H59" s="39">
        <f t="shared" si="16"/>
        <v>16.852499999999999</v>
      </c>
      <c r="I59" s="40">
        <f t="shared" si="16"/>
        <v>0</v>
      </c>
      <c r="J59" s="135">
        <f t="shared" si="16"/>
        <v>16.852499999999999</v>
      </c>
      <c r="K59" s="39">
        <f t="shared" si="16"/>
        <v>10.566199999999998</v>
      </c>
      <c r="L59" s="25">
        <f t="shared" si="16"/>
        <v>0.49509999999999998</v>
      </c>
      <c r="M59" s="25">
        <f t="shared" si="16"/>
        <v>0</v>
      </c>
      <c r="N59" s="25">
        <f t="shared" si="16"/>
        <v>0.43480000000000002</v>
      </c>
      <c r="O59" s="25">
        <f t="shared" si="16"/>
        <v>9.2999999999999992E-3</v>
      </c>
      <c r="P59" s="25">
        <f t="shared" si="16"/>
        <v>0.17859999999999998</v>
      </c>
      <c r="Q59" s="129">
        <f t="shared" si="16"/>
        <v>33.9544</v>
      </c>
      <c r="R59" s="37"/>
    </row>
    <row r="60" spans="1:18">
      <c r="A60" s="137"/>
      <c r="B60" s="530"/>
      <c r="C60" s="131" t="s">
        <v>13</v>
      </c>
      <c r="D60" s="44">
        <f>SUM(D56,D58)</f>
        <v>697.27175214620434</v>
      </c>
      <c r="E60" s="44">
        <f t="shared" si="16"/>
        <v>559.16700000000003</v>
      </c>
      <c r="F60" s="132">
        <f t="shared" si="16"/>
        <v>1256.4387521462045</v>
      </c>
      <c r="G60" s="396">
        <f t="shared" si="16"/>
        <v>517.28899999999999</v>
      </c>
      <c r="H60" s="58">
        <f t="shared" si="16"/>
        <v>7914.0940000000001</v>
      </c>
      <c r="I60" s="53">
        <f t="shared" si="16"/>
        <v>0</v>
      </c>
      <c r="J60" s="132">
        <f t="shared" si="16"/>
        <v>7914.0940000000001</v>
      </c>
      <c r="K60" s="58">
        <f t="shared" si="16"/>
        <v>3595.62</v>
      </c>
      <c r="L60" s="44">
        <f t="shared" si="16"/>
        <v>305.81</v>
      </c>
      <c r="M60" s="44">
        <f t="shared" si="16"/>
        <v>0</v>
      </c>
      <c r="N60" s="44">
        <f t="shared" si="16"/>
        <v>263.31900000000002</v>
      </c>
      <c r="O60" s="44">
        <f t="shared" si="16"/>
        <v>8.1440000000000001</v>
      </c>
      <c r="P60" s="44">
        <f t="shared" si="16"/>
        <v>157.85400000000001</v>
      </c>
      <c r="Q60" s="134">
        <f t="shared" si="16"/>
        <v>14018.568752146204</v>
      </c>
      <c r="R60" s="37"/>
    </row>
    <row r="61" spans="1:18">
      <c r="A61" s="126" t="s">
        <v>0</v>
      </c>
      <c r="B61" s="527" t="s">
        <v>50</v>
      </c>
      <c r="C61" s="38" t="s">
        <v>11</v>
      </c>
      <c r="D61" s="308" t="s">
        <v>0</v>
      </c>
      <c r="E61" s="42"/>
      <c r="F61" s="135">
        <f t="shared" ref="F61:F68" si="17">SUM(D61,E61)</f>
        <v>0</v>
      </c>
      <c r="G61" s="399">
        <v>2.1000000000000001E-2</v>
      </c>
      <c r="H61" s="65">
        <v>0.40160000000000001</v>
      </c>
      <c r="I61" s="128"/>
      <c r="J61" s="135">
        <f t="shared" si="2"/>
        <v>0.40160000000000001</v>
      </c>
      <c r="K61" s="65"/>
      <c r="L61" s="25">
        <v>3.5999999999999997E-2</v>
      </c>
      <c r="M61" s="25"/>
      <c r="N61" s="25"/>
      <c r="O61" s="25"/>
      <c r="P61" s="25"/>
      <c r="Q61" s="129">
        <f t="shared" ref="Q61:Q68" si="18">SUM(F61,G61,J61,K61,L61,M61,N61,O61,P61)</f>
        <v>0.45860000000000001</v>
      </c>
      <c r="R61" s="37"/>
    </row>
    <row r="62" spans="1:18">
      <c r="A62" s="130" t="s">
        <v>51</v>
      </c>
      <c r="B62" s="528"/>
      <c r="C62" s="131" t="s">
        <v>13</v>
      </c>
      <c r="D62" s="311" t="s">
        <v>0</v>
      </c>
      <c r="E62" s="50"/>
      <c r="F62" s="132">
        <f t="shared" si="17"/>
        <v>0</v>
      </c>
      <c r="G62" s="400">
        <v>0.68</v>
      </c>
      <c r="H62" s="66">
        <v>12.067</v>
      </c>
      <c r="I62" s="133"/>
      <c r="J62" s="132">
        <f t="shared" si="2"/>
        <v>12.067</v>
      </c>
      <c r="K62" s="66"/>
      <c r="L62" s="44">
        <v>2.2029999999999998</v>
      </c>
      <c r="M62" s="44"/>
      <c r="N62" s="44"/>
      <c r="O62" s="44"/>
      <c r="P62" s="44"/>
      <c r="Q62" s="134">
        <f t="shared" si="18"/>
        <v>14.95</v>
      </c>
      <c r="R62" s="37"/>
    </row>
    <row r="63" spans="1:18">
      <c r="A63" s="130" t="s">
        <v>0</v>
      </c>
      <c r="B63" s="36" t="s">
        <v>52</v>
      </c>
      <c r="C63" s="38" t="s">
        <v>11</v>
      </c>
      <c r="D63" s="308">
        <v>49.054000000000002</v>
      </c>
      <c r="E63" s="42">
        <v>32.76</v>
      </c>
      <c r="F63" s="135">
        <f t="shared" si="17"/>
        <v>81.813999999999993</v>
      </c>
      <c r="G63" s="399">
        <v>573.25099999999998</v>
      </c>
      <c r="H63" s="65"/>
      <c r="I63" s="128"/>
      <c r="J63" s="135">
        <f t="shared" si="2"/>
        <v>0</v>
      </c>
      <c r="K63" s="65"/>
      <c r="L63" s="25"/>
      <c r="M63" s="25"/>
      <c r="N63" s="25"/>
      <c r="O63" s="25"/>
      <c r="P63" s="25"/>
      <c r="Q63" s="129">
        <f t="shared" si="18"/>
        <v>655.06499999999994</v>
      </c>
      <c r="R63" s="37"/>
    </row>
    <row r="64" spans="1:18">
      <c r="A64" s="130" t="s">
        <v>53</v>
      </c>
      <c r="B64" s="131" t="s">
        <v>54</v>
      </c>
      <c r="C64" s="131" t="s">
        <v>13</v>
      </c>
      <c r="D64" s="311">
        <v>4788.395946065385</v>
      </c>
      <c r="E64" s="50">
        <v>3295.5120000000002</v>
      </c>
      <c r="F64" s="132">
        <f t="shared" si="17"/>
        <v>8083.9079460653847</v>
      </c>
      <c r="G64" s="400">
        <v>83771.438999999998</v>
      </c>
      <c r="H64" s="66"/>
      <c r="I64" s="133"/>
      <c r="J64" s="132">
        <f t="shared" si="2"/>
        <v>0</v>
      </c>
      <c r="K64" s="66"/>
      <c r="L64" s="44"/>
      <c r="M64" s="44"/>
      <c r="N64" s="44"/>
      <c r="O64" s="44"/>
      <c r="P64" s="44"/>
      <c r="Q64" s="134">
        <f t="shared" si="18"/>
        <v>91855.346946065387</v>
      </c>
      <c r="R64" s="37"/>
    </row>
    <row r="65" spans="1:18">
      <c r="A65" s="130" t="s">
        <v>0</v>
      </c>
      <c r="B65" s="527" t="s">
        <v>55</v>
      </c>
      <c r="C65" s="38" t="s">
        <v>11</v>
      </c>
      <c r="D65" s="308">
        <v>0.14899999999999999</v>
      </c>
      <c r="E65" s="42"/>
      <c r="F65" s="135">
        <f t="shared" si="17"/>
        <v>0.14899999999999999</v>
      </c>
      <c r="G65" s="399">
        <v>289.12299999999999</v>
      </c>
      <c r="H65" s="65">
        <v>0.02</v>
      </c>
      <c r="I65" s="128"/>
      <c r="J65" s="135">
        <f t="shared" si="2"/>
        <v>0.02</v>
      </c>
      <c r="K65" s="65"/>
      <c r="L65" s="25">
        <v>0.05</v>
      </c>
      <c r="M65" s="25"/>
      <c r="N65" s="25"/>
      <c r="O65" s="25"/>
      <c r="P65" s="25"/>
      <c r="Q65" s="129">
        <f t="shared" si="18"/>
        <v>289.34199999999998</v>
      </c>
      <c r="R65" s="37"/>
    </row>
    <row r="66" spans="1:18">
      <c r="A66" s="130" t="s">
        <v>18</v>
      </c>
      <c r="B66" s="528"/>
      <c r="C66" s="131" t="s">
        <v>13</v>
      </c>
      <c r="D66" s="312">
        <v>4.9139999446506311</v>
      </c>
      <c r="E66" s="43"/>
      <c r="F66" s="132">
        <f t="shared" si="17"/>
        <v>4.9139999446506311</v>
      </c>
      <c r="G66" s="400">
        <v>20947.773000000001</v>
      </c>
      <c r="H66" s="66">
        <v>2.16</v>
      </c>
      <c r="I66" s="133"/>
      <c r="J66" s="132">
        <f t="shared" si="2"/>
        <v>2.16</v>
      </c>
      <c r="K66" s="66"/>
      <c r="L66" s="44">
        <v>2.7</v>
      </c>
      <c r="M66" s="44"/>
      <c r="N66" s="44"/>
      <c r="O66" s="44"/>
      <c r="P66" s="44"/>
      <c r="Q66" s="134">
        <f t="shared" si="18"/>
        <v>20957.54699994465</v>
      </c>
      <c r="R66" s="37"/>
    </row>
    <row r="67" spans="1:18">
      <c r="A67" s="19"/>
      <c r="B67" s="36" t="s">
        <v>15</v>
      </c>
      <c r="C67" s="38" t="s">
        <v>11</v>
      </c>
      <c r="D67" s="308">
        <v>0.79900000000000004</v>
      </c>
      <c r="E67" s="42">
        <v>0.33</v>
      </c>
      <c r="F67" s="135">
        <f t="shared" si="17"/>
        <v>1.129</v>
      </c>
      <c r="G67" s="399">
        <v>51.143900000000002</v>
      </c>
      <c r="H67" s="65"/>
      <c r="I67" s="128"/>
      <c r="J67" s="135">
        <f t="shared" si="2"/>
        <v>0</v>
      </c>
      <c r="K67" s="65"/>
      <c r="L67" s="25">
        <v>2E-3</v>
      </c>
      <c r="M67" s="25"/>
      <c r="N67" s="25"/>
      <c r="O67" s="25"/>
      <c r="P67" s="25"/>
      <c r="Q67" s="129">
        <f t="shared" si="18"/>
        <v>52.274900000000002</v>
      </c>
      <c r="R67" s="37"/>
    </row>
    <row r="68" spans="1:18" ht="19.5" thickBot="1">
      <c r="A68" s="138" t="s">
        <v>0</v>
      </c>
      <c r="B68" s="41" t="s">
        <v>54</v>
      </c>
      <c r="C68" s="41" t="s">
        <v>13</v>
      </c>
      <c r="D68" s="313">
        <v>34.030799616690416</v>
      </c>
      <c r="E68" s="46">
        <v>6.1559999999999997</v>
      </c>
      <c r="F68" s="139">
        <f t="shared" si="17"/>
        <v>40.186799616690415</v>
      </c>
      <c r="G68" s="402">
        <v>8592.8230000000003</v>
      </c>
      <c r="H68" s="67"/>
      <c r="I68" s="140"/>
      <c r="J68" s="139">
        <f t="shared" si="2"/>
        <v>0</v>
      </c>
      <c r="K68" s="67"/>
      <c r="L68" s="29">
        <v>0.216</v>
      </c>
      <c r="M68" s="29"/>
      <c r="N68" s="29"/>
      <c r="O68" s="29"/>
      <c r="P68" s="29"/>
      <c r="Q68" s="141">
        <f t="shared" si="18"/>
        <v>8633.2257996166918</v>
      </c>
      <c r="R68" s="37"/>
    </row>
    <row r="69" spans="1:18">
      <c r="A69" s="157"/>
      <c r="B69" s="152"/>
      <c r="C69" s="152"/>
      <c r="D69" s="486"/>
      <c r="E69" s="487"/>
      <c r="F69" s="91"/>
      <c r="G69" s="478"/>
      <c r="H69" s="154"/>
      <c r="I69" s="154"/>
      <c r="J69" s="91"/>
      <c r="K69" s="154"/>
      <c r="L69" s="37"/>
      <c r="M69" s="37"/>
      <c r="N69" s="37"/>
      <c r="O69" s="37"/>
      <c r="P69" s="37"/>
      <c r="Q69" s="37"/>
      <c r="R69" s="37"/>
    </row>
    <row r="70" spans="1:18">
      <c r="A70" s="157"/>
      <c r="B70" s="152"/>
      <c r="C70" s="152"/>
      <c r="D70" s="486"/>
      <c r="E70" s="487"/>
      <c r="F70" s="91"/>
      <c r="G70" s="478"/>
      <c r="H70" s="154"/>
      <c r="I70" s="154"/>
      <c r="J70" s="91"/>
      <c r="K70" s="154"/>
      <c r="L70" s="37"/>
      <c r="M70" s="37"/>
      <c r="N70" s="37"/>
      <c r="O70" s="37"/>
      <c r="P70" s="37"/>
      <c r="Q70" s="37"/>
      <c r="R70" s="37"/>
    </row>
    <row r="71" spans="1:18">
      <c r="A71" s="157"/>
      <c r="B71" s="152"/>
      <c r="C71" s="152"/>
      <c r="D71" s="486"/>
      <c r="E71" s="487"/>
      <c r="F71" s="91"/>
      <c r="G71" s="478"/>
      <c r="H71" s="154"/>
      <c r="I71" s="154"/>
      <c r="J71" s="91"/>
      <c r="K71" s="154"/>
      <c r="L71" s="37"/>
      <c r="M71" s="37"/>
      <c r="N71" s="37"/>
      <c r="O71" s="37"/>
      <c r="P71" s="37"/>
      <c r="Q71" s="37"/>
      <c r="R71" s="37"/>
    </row>
    <row r="72" spans="1:18">
      <c r="A72" s="157"/>
      <c r="B72" s="152"/>
      <c r="C72" s="152"/>
      <c r="D72" s="486"/>
      <c r="E72" s="487"/>
      <c r="F72" s="91"/>
      <c r="G72" s="478"/>
      <c r="H72" s="154"/>
      <c r="I72" s="154"/>
      <c r="J72" s="91"/>
      <c r="K72" s="154"/>
      <c r="L72" s="37"/>
      <c r="M72" s="37"/>
      <c r="N72" s="37"/>
      <c r="O72" s="37"/>
      <c r="P72" s="37"/>
      <c r="Q72" s="37"/>
      <c r="R72" s="37"/>
    </row>
    <row r="73" spans="1:18">
      <c r="D73" s="208"/>
      <c r="E73" s="47"/>
      <c r="F73" s="91"/>
      <c r="G73" s="54"/>
      <c r="H73" s="99"/>
      <c r="I73" s="54"/>
      <c r="J73" s="91"/>
      <c r="K73" s="99"/>
      <c r="Q73" s="57"/>
    </row>
    <row r="74" spans="1:18" ht="19.5" thickBot="1">
      <c r="A74" s="27"/>
      <c r="B74" s="118" t="s">
        <v>111</v>
      </c>
      <c r="C74" s="27"/>
      <c r="D74" s="209"/>
      <c r="E74" s="48"/>
      <c r="F74" s="142"/>
      <c r="G74" s="54"/>
      <c r="H74" s="99"/>
      <c r="I74" s="55"/>
      <c r="J74" s="142"/>
      <c r="K74" s="56"/>
      <c r="L74" s="27"/>
      <c r="M74" s="27"/>
      <c r="N74" s="27"/>
      <c r="O74" s="27"/>
      <c r="P74" s="27"/>
      <c r="Q74" s="27"/>
    </row>
    <row r="75" spans="1:18">
      <c r="A75" s="137"/>
      <c r="B75" s="53"/>
      <c r="C75" s="144"/>
      <c r="D75" s="122" t="s">
        <v>1</v>
      </c>
      <c r="E75" s="81" t="s">
        <v>97</v>
      </c>
      <c r="F75" s="123" t="s">
        <v>2</v>
      </c>
      <c r="G75" s="81" t="s">
        <v>98</v>
      </c>
      <c r="H75" s="124" t="s">
        <v>3</v>
      </c>
      <c r="I75" s="124" t="s">
        <v>4</v>
      </c>
      <c r="J75" s="122" t="s">
        <v>99</v>
      </c>
      <c r="K75" s="124" t="s">
        <v>126</v>
      </c>
      <c r="L75" s="122" t="s">
        <v>126</v>
      </c>
      <c r="M75" s="122" t="s">
        <v>126</v>
      </c>
      <c r="N75" s="122" t="s">
        <v>139</v>
      </c>
      <c r="O75" s="122" t="s">
        <v>126</v>
      </c>
      <c r="P75" s="81" t="s">
        <v>126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25">
        <f t="shared" ref="D76:Q76" si="19">SUM(D61,D63,D65,D67)</f>
        <v>50.002000000000002</v>
      </c>
      <c r="E76" s="25">
        <f t="shared" si="19"/>
        <v>33.089999999999996</v>
      </c>
      <c r="F76" s="145">
        <f t="shared" si="19"/>
        <v>83.091999999999999</v>
      </c>
      <c r="G76" s="401">
        <f t="shared" si="19"/>
        <v>913.53890000000001</v>
      </c>
      <c r="H76" s="39">
        <f t="shared" si="19"/>
        <v>0.42160000000000003</v>
      </c>
      <c r="I76" s="40">
        <f t="shared" si="19"/>
        <v>0</v>
      </c>
      <c r="J76" s="145">
        <f t="shared" si="19"/>
        <v>0.42160000000000003</v>
      </c>
      <c r="K76" s="39">
        <f t="shared" si="19"/>
        <v>0</v>
      </c>
      <c r="L76" s="25">
        <f t="shared" si="19"/>
        <v>8.7999999999999995E-2</v>
      </c>
      <c r="M76" s="25">
        <f t="shared" si="19"/>
        <v>0</v>
      </c>
      <c r="N76" s="25">
        <f t="shared" si="19"/>
        <v>0</v>
      </c>
      <c r="O76" s="25">
        <f t="shared" si="19"/>
        <v>0</v>
      </c>
      <c r="P76" s="25">
        <f t="shared" si="19"/>
        <v>0</v>
      </c>
      <c r="Q76" s="129">
        <f t="shared" si="19"/>
        <v>997.14049999999997</v>
      </c>
      <c r="R76" s="19"/>
    </row>
    <row r="77" spans="1:18">
      <c r="A77" s="120" t="s">
        <v>53</v>
      </c>
      <c r="B77" s="530"/>
      <c r="C77" s="146" t="s">
        <v>13</v>
      </c>
      <c r="D77" s="44">
        <f t="shared" ref="D77:Q77" si="20">SUM(D62,D64,D66,D68)</f>
        <v>4827.3407456267259</v>
      </c>
      <c r="E77" s="44">
        <f t="shared" si="20"/>
        <v>3301.6680000000001</v>
      </c>
      <c r="F77" s="147">
        <f t="shared" si="20"/>
        <v>8129.0087456267256</v>
      </c>
      <c r="G77" s="396">
        <f t="shared" si="20"/>
        <v>113312.715</v>
      </c>
      <c r="H77" s="58">
        <f t="shared" si="20"/>
        <v>14.227</v>
      </c>
      <c r="I77" s="53">
        <f t="shared" si="20"/>
        <v>0</v>
      </c>
      <c r="J77" s="147">
        <f t="shared" si="20"/>
        <v>14.227</v>
      </c>
      <c r="K77" s="58">
        <f t="shared" si="20"/>
        <v>0</v>
      </c>
      <c r="L77" s="44">
        <f t="shared" si="20"/>
        <v>5.1190000000000007</v>
      </c>
      <c r="M77" s="44">
        <f t="shared" si="20"/>
        <v>0</v>
      </c>
      <c r="N77" s="44">
        <f t="shared" si="20"/>
        <v>0</v>
      </c>
      <c r="O77" s="44">
        <f t="shared" si="20"/>
        <v>0</v>
      </c>
      <c r="P77" s="44">
        <f t="shared" si="20"/>
        <v>0</v>
      </c>
      <c r="Q77" s="134">
        <f t="shared" si="20"/>
        <v>121461.06974562672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308">
        <v>1.7765</v>
      </c>
      <c r="E78" s="42">
        <v>3.3632</v>
      </c>
      <c r="F78" s="145">
        <f t="shared" ref="F78:F87" si="21">SUM(D78,E78)</f>
        <v>5.1396999999999995</v>
      </c>
      <c r="G78" s="399">
        <v>3.7953999999999999</v>
      </c>
      <c r="H78" s="65">
        <v>94.796199999999999</v>
      </c>
      <c r="I78" s="128"/>
      <c r="J78" s="145">
        <f t="shared" ref="J78:J133" si="22">SUM(H78:I78)</f>
        <v>94.796199999999999</v>
      </c>
      <c r="K78" s="65">
        <v>3.9525999999999999</v>
      </c>
      <c r="L78" s="25">
        <v>3.9601999999999999</v>
      </c>
      <c r="M78" s="25">
        <v>0.37590000000000001</v>
      </c>
      <c r="N78" s="25">
        <v>16.918600000000001</v>
      </c>
      <c r="O78" s="25">
        <v>0.32329999999999998</v>
      </c>
      <c r="P78" s="25">
        <v>6.7518000000000002</v>
      </c>
      <c r="Q78" s="129">
        <f t="shared" ref="Q78:Q87" si="23">SUM(F78,G78,J78,K78,L78,M78,N78,O78,P78)</f>
        <v>136.0137</v>
      </c>
      <c r="R78" s="19"/>
    </row>
    <row r="79" spans="1:18">
      <c r="A79" s="130" t="s">
        <v>31</v>
      </c>
      <c r="B79" s="528"/>
      <c r="C79" s="146" t="s">
        <v>13</v>
      </c>
      <c r="D79" s="311">
        <v>2104.2287762987921</v>
      </c>
      <c r="E79" s="50">
        <v>2820.4659999999999</v>
      </c>
      <c r="F79" s="147">
        <f t="shared" si="21"/>
        <v>4924.694776298792</v>
      </c>
      <c r="G79" s="400">
        <v>4666.7449999999999</v>
      </c>
      <c r="H79" s="66">
        <v>57441.805999999997</v>
      </c>
      <c r="I79" s="133"/>
      <c r="J79" s="147">
        <f t="shared" si="22"/>
        <v>57441.805999999997</v>
      </c>
      <c r="K79" s="66">
        <v>2586.346</v>
      </c>
      <c r="L79" s="44">
        <v>3084.0070000000001</v>
      </c>
      <c r="M79" s="44">
        <v>203.321</v>
      </c>
      <c r="N79" s="44">
        <v>22029.627</v>
      </c>
      <c r="O79" s="44">
        <v>284.12900000000002</v>
      </c>
      <c r="P79" s="44">
        <v>9755.4140000000007</v>
      </c>
      <c r="Q79" s="134">
        <f t="shared" si="23"/>
        <v>104976.08977629879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308" t="s">
        <v>0</v>
      </c>
      <c r="E80" s="42"/>
      <c r="F80" s="145">
        <f t="shared" si="21"/>
        <v>0</v>
      </c>
      <c r="G80" s="399"/>
      <c r="H80" s="65">
        <v>7.3200000000000001E-2</v>
      </c>
      <c r="I80" s="128"/>
      <c r="J80" s="145">
        <f t="shared" si="22"/>
        <v>7.3200000000000001E-2</v>
      </c>
      <c r="K80" s="65"/>
      <c r="L80" s="25"/>
      <c r="M80" s="25"/>
      <c r="N80" s="25"/>
      <c r="O80" s="25"/>
      <c r="P80" s="25"/>
      <c r="Q80" s="129">
        <f t="shared" si="23"/>
        <v>7.3200000000000001E-2</v>
      </c>
      <c r="R80" s="19"/>
    </row>
    <row r="81" spans="1:18">
      <c r="A81" s="130" t="s">
        <v>0</v>
      </c>
      <c r="B81" s="528"/>
      <c r="C81" s="146" t="s">
        <v>13</v>
      </c>
      <c r="D81" s="309" t="s">
        <v>0</v>
      </c>
      <c r="E81" s="43"/>
      <c r="F81" s="147">
        <f t="shared" si="21"/>
        <v>0</v>
      </c>
      <c r="G81" s="400"/>
      <c r="H81" s="66">
        <v>6.0049999999999999</v>
      </c>
      <c r="I81" s="133"/>
      <c r="J81" s="147">
        <f t="shared" si="22"/>
        <v>6.0049999999999999</v>
      </c>
      <c r="K81" s="66"/>
      <c r="L81" s="44"/>
      <c r="M81" s="44"/>
      <c r="N81" s="44"/>
      <c r="O81" s="44"/>
      <c r="P81" s="44"/>
      <c r="Q81" s="134">
        <f t="shared" si="23"/>
        <v>6.0049999999999999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308" t="s">
        <v>0</v>
      </c>
      <c r="E82" s="42"/>
      <c r="F82" s="145">
        <f t="shared" si="21"/>
        <v>0</v>
      </c>
      <c r="G82" s="399"/>
      <c r="H82" s="65"/>
      <c r="I82" s="128"/>
      <c r="J82" s="145">
        <f t="shared" si="22"/>
        <v>0</v>
      </c>
      <c r="K82" s="65">
        <v>11.462</v>
      </c>
      <c r="L82" s="25"/>
      <c r="M82" s="25"/>
      <c r="N82" s="25"/>
      <c r="O82" s="25"/>
      <c r="P82" s="25"/>
      <c r="Q82" s="129">
        <f t="shared" si="23"/>
        <v>11.462</v>
      </c>
      <c r="R82" s="19"/>
    </row>
    <row r="83" spans="1:18">
      <c r="A83" s="130"/>
      <c r="B83" s="131" t="s">
        <v>61</v>
      </c>
      <c r="C83" s="146" t="s">
        <v>13</v>
      </c>
      <c r="D83" s="309" t="s">
        <v>0</v>
      </c>
      <c r="E83" s="43"/>
      <c r="F83" s="147">
        <f t="shared" si="21"/>
        <v>0</v>
      </c>
      <c r="G83" s="400"/>
      <c r="H83" s="66"/>
      <c r="I83" s="133"/>
      <c r="J83" s="147">
        <f t="shared" si="22"/>
        <v>0</v>
      </c>
      <c r="K83" s="66">
        <v>11145.429</v>
      </c>
      <c r="L83" s="44"/>
      <c r="M83" s="44"/>
      <c r="N83" s="44"/>
      <c r="O83" s="44"/>
      <c r="P83" s="44"/>
      <c r="Q83" s="134">
        <f t="shared" si="23"/>
        <v>11145.429</v>
      </c>
      <c r="R83" s="19"/>
    </row>
    <row r="84" spans="1:18">
      <c r="A84" s="130"/>
      <c r="B84" s="527" t="s">
        <v>62</v>
      </c>
      <c r="C84" s="24" t="s">
        <v>11</v>
      </c>
      <c r="D84" s="308" t="s">
        <v>0</v>
      </c>
      <c r="E84" s="42"/>
      <c r="F84" s="145">
        <f t="shared" si="21"/>
        <v>0</v>
      </c>
      <c r="G84" s="399"/>
      <c r="H84" s="65"/>
      <c r="I84" s="128"/>
      <c r="J84" s="145">
        <f t="shared" si="22"/>
        <v>0</v>
      </c>
      <c r="K84" s="65"/>
      <c r="L84" s="25"/>
      <c r="M84" s="25"/>
      <c r="N84" s="25"/>
      <c r="O84" s="25"/>
      <c r="P84" s="25"/>
      <c r="Q84" s="129">
        <f t="shared" si="23"/>
        <v>0</v>
      </c>
      <c r="R84" s="19"/>
    </row>
    <row r="85" spans="1:18">
      <c r="A85" s="130" t="s">
        <v>12</v>
      </c>
      <c r="B85" s="528"/>
      <c r="C85" s="146" t="s">
        <v>13</v>
      </c>
      <c r="D85" s="309" t="s">
        <v>0</v>
      </c>
      <c r="E85" s="43"/>
      <c r="F85" s="147">
        <f t="shared" si="21"/>
        <v>0</v>
      </c>
      <c r="G85" s="400"/>
      <c r="H85" s="66"/>
      <c r="I85" s="133"/>
      <c r="J85" s="147">
        <f t="shared" si="22"/>
        <v>0</v>
      </c>
      <c r="K85" s="66"/>
      <c r="L85" s="44"/>
      <c r="M85" s="44"/>
      <c r="N85" s="44"/>
      <c r="O85" s="44"/>
      <c r="P85" s="44"/>
      <c r="Q85" s="134">
        <f t="shared" si="23"/>
        <v>0</v>
      </c>
      <c r="R85" s="19"/>
    </row>
    <row r="86" spans="1:18">
      <c r="A86" s="130"/>
      <c r="B86" s="36" t="s">
        <v>15</v>
      </c>
      <c r="C86" s="24" t="s">
        <v>11</v>
      </c>
      <c r="D86" s="308">
        <v>3.7046999999999999</v>
      </c>
      <c r="E86" s="42">
        <v>4.6204000000000001</v>
      </c>
      <c r="F86" s="145">
        <f t="shared" si="21"/>
        <v>8.3250999999999991</v>
      </c>
      <c r="G86" s="399">
        <v>0.80479999999999996</v>
      </c>
      <c r="H86" s="65">
        <v>163.91188</v>
      </c>
      <c r="I86" s="128"/>
      <c r="J86" s="145">
        <f t="shared" si="22"/>
        <v>163.91188</v>
      </c>
      <c r="K86" s="65">
        <v>1.6319999999999999</v>
      </c>
      <c r="L86" s="25">
        <v>0.66659999999999997</v>
      </c>
      <c r="M86" s="25">
        <v>0.1162</v>
      </c>
      <c r="N86" s="25">
        <v>9.2591999999999999</v>
      </c>
      <c r="O86" s="25">
        <v>0.64810000000000001</v>
      </c>
      <c r="P86" s="25">
        <v>0.94899999999999995</v>
      </c>
      <c r="Q86" s="129">
        <f t="shared" si="23"/>
        <v>186.31287999999998</v>
      </c>
      <c r="R86" s="19"/>
    </row>
    <row r="87" spans="1:18">
      <c r="A87" s="130"/>
      <c r="B87" s="131" t="s">
        <v>63</v>
      </c>
      <c r="C87" s="146" t="s">
        <v>13</v>
      </c>
      <c r="D87" s="311">
        <v>2955.2784867129021</v>
      </c>
      <c r="E87" s="50">
        <v>1437.8140000000001</v>
      </c>
      <c r="F87" s="147">
        <f t="shared" si="21"/>
        <v>4393.0924867129024</v>
      </c>
      <c r="G87" s="400">
        <v>957.73400000000004</v>
      </c>
      <c r="H87" s="66">
        <v>29929.823</v>
      </c>
      <c r="I87" s="133"/>
      <c r="J87" s="147">
        <f t="shared" si="22"/>
        <v>29929.823</v>
      </c>
      <c r="K87" s="66">
        <v>559.21600000000001</v>
      </c>
      <c r="L87" s="44">
        <v>476.64499999999998</v>
      </c>
      <c r="M87" s="44">
        <v>36.79</v>
      </c>
      <c r="N87" s="44">
        <v>3279.4319999999998</v>
      </c>
      <c r="O87" s="44">
        <v>418.89800000000002</v>
      </c>
      <c r="P87" s="44">
        <v>845.31399999999996</v>
      </c>
      <c r="Q87" s="134">
        <f t="shared" si="23"/>
        <v>40896.944486712899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25">
        <f>SUM(D78,D80,D82,D84,D86)</f>
        <v>5.4811999999999994</v>
      </c>
      <c r="E88" s="25">
        <f t="shared" ref="E88:Q89" si="24">SUM(E78,E80,E82,E84,E86)</f>
        <v>7.9836</v>
      </c>
      <c r="F88" s="145">
        <f t="shared" si="24"/>
        <v>13.464799999999999</v>
      </c>
      <c r="G88" s="401">
        <f t="shared" si="24"/>
        <v>4.6002000000000001</v>
      </c>
      <c r="H88" s="39">
        <f t="shared" si="24"/>
        <v>258.78127999999998</v>
      </c>
      <c r="I88" s="40">
        <f t="shared" si="24"/>
        <v>0</v>
      </c>
      <c r="J88" s="145">
        <f t="shared" si="24"/>
        <v>258.78127999999998</v>
      </c>
      <c r="K88" s="39">
        <f t="shared" si="24"/>
        <v>17.046600000000002</v>
      </c>
      <c r="L88" s="25">
        <f t="shared" si="24"/>
        <v>4.6268000000000002</v>
      </c>
      <c r="M88" s="25">
        <f t="shared" si="24"/>
        <v>0.49209999999999998</v>
      </c>
      <c r="N88" s="25">
        <f t="shared" si="24"/>
        <v>26.177800000000001</v>
      </c>
      <c r="O88" s="25">
        <f t="shared" si="24"/>
        <v>0.97140000000000004</v>
      </c>
      <c r="P88" s="25">
        <f t="shared" si="24"/>
        <v>7.7008000000000001</v>
      </c>
      <c r="Q88" s="129">
        <f t="shared" si="24"/>
        <v>333.86177999999995</v>
      </c>
      <c r="R88" s="19"/>
    </row>
    <row r="89" spans="1:18">
      <c r="A89" s="137"/>
      <c r="B89" s="530"/>
      <c r="C89" s="146" t="s">
        <v>13</v>
      </c>
      <c r="D89" s="44">
        <f>SUM(D79,D81,D83,D85,D87)</f>
        <v>5059.5072630116938</v>
      </c>
      <c r="E89" s="44">
        <f t="shared" si="24"/>
        <v>4258.28</v>
      </c>
      <c r="F89" s="147">
        <f t="shared" si="24"/>
        <v>9317.7872630116944</v>
      </c>
      <c r="G89" s="396">
        <f t="shared" si="24"/>
        <v>5624.4790000000003</v>
      </c>
      <c r="H89" s="58">
        <f t="shared" si="24"/>
        <v>87377.633999999991</v>
      </c>
      <c r="I89" s="53">
        <f t="shared" si="24"/>
        <v>0</v>
      </c>
      <c r="J89" s="147">
        <f t="shared" si="24"/>
        <v>87377.633999999991</v>
      </c>
      <c r="K89" s="58">
        <f t="shared" si="24"/>
        <v>14290.991</v>
      </c>
      <c r="L89" s="44">
        <f t="shared" si="24"/>
        <v>3560.652</v>
      </c>
      <c r="M89" s="44">
        <f t="shared" si="24"/>
        <v>240.11099999999999</v>
      </c>
      <c r="N89" s="44">
        <f t="shared" si="24"/>
        <v>25309.059000000001</v>
      </c>
      <c r="O89" s="44">
        <f t="shared" si="24"/>
        <v>703.02700000000004</v>
      </c>
      <c r="P89" s="44">
        <f t="shared" si="24"/>
        <v>10600.728000000001</v>
      </c>
      <c r="Q89" s="134">
        <f t="shared" si="24"/>
        <v>157024.46826301169</v>
      </c>
      <c r="R89" s="19"/>
    </row>
    <row r="90" spans="1:18">
      <c r="A90" s="531" t="s">
        <v>64</v>
      </c>
      <c r="B90" s="532"/>
      <c r="C90" s="24" t="s">
        <v>11</v>
      </c>
      <c r="D90" s="308">
        <v>1.6903999999999999</v>
      </c>
      <c r="E90" s="42">
        <v>1.4305000000000001</v>
      </c>
      <c r="F90" s="145">
        <f t="shared" ref="F90:F103" si="25">SUM(D90,E90)</f>
        <v>3.1208999999999998</v>
      </c>
      <c r="G90" s="399">
        <v>6.4878</v>
      </c>
      <c r="H90" s="65">
        <v>45.4649</v>
      </c>
      <c r="I90" s="128"/>
      <c r="J90" s="145">
        <f t="shared" si="22"/>
        <v>45.4649</v>
      </c>
      <c r="K90" s="65">
        <v>2.1002000000000001</v>
      </c>
      <c r="L90" s="25">
        <v>3.2315</v>
      </c>
      <c r="M90" s="25"/>
      <c r="N90" s="25">
        <v>0.2064</v>
      </c>
      <c r="O90" s="25">
        <v>0.15509999999999999</v>
      </c>
      <c r="P90" s="25">
        <v>0.81469999999999998</v>
      </c>
      <c r="Q90" s="129">
        <f t="shared" ref="Q90:Q103" si="26">SUM(F90,G90,J90,K90,L90,M90,N90,O90,P90)</f>
        <v>61.581499999999998</v>
      </c>
      <c r="R90" s="19"/>
    </row>
    <row r="91" spans="1:18">
      <c r="A91" s="533"/>
      <c r="B91" s="534"/>
      <c r="C91" s="146" t="s">
        <v>13</v>
      </c>
      <c r="D91" s="311">
        <v>1859.9241390505438</v>
      </c>
      <c r="E91" s="50">
        <v>1217.9159999999999</v>
      </c>
      <c r="F91" s="147">
        <f t="shared" si="25"/>
        <v>3077.8401390505437</v>
      </c>
      <c r="G91" s="400">
        <v>8031.1360000000004</v>
      </c>
      <c r="H91" s="66">
        <v>39559.368999999999</v>
      </c>
      <c r="I91" s="133"/>
      <c r="J91" s="147">
        <f t="shared" si="22"/>
        <v>39559.368999999999</v>
      </c>
      <c r="K91" s="66">
        <v>1541.431</v>
      </c>
      <c r="L91" s="44">
        <v>2552.8130000000001</v>
      </c>
      <c r="M91" s="44"/>
      <c r="N91" s="44">
        <v>216.184</v>
      </c>
      <c r="O91" s="44">
        <v>87.572999999999993</v>
      </c>
      <c r="P91" s="44">
        <v>892.44299999999998</v>
      </c>
      <c r="Q91" s="134">
        <f t="shared" si="26"/>
        <v>55958.789139050539</v>
      </c>
      <c r="R91" s="19"/>
    </row>
    <row r="92" spans="1:18">
      <c r="A92" s="531" t="s">
        <v>65</v>
      </c>
      <c r="B92" s="532"/>
      <c r="C92" s="24" t="s">
        <v>11</v>
      </c>
      <c r="D92" s="308" t="s">
        <v>0</v>
      </c>
      <c r="E92" s="42"/>
      <c r="F92" s="145">
        <f t="shared" si="25"/>
        <v>0</v>
      </c>
      <c r="G92" s="399"/>
      <c r="H92" s="65"/>
      <c r="I92" s="128"/>
      <c r="J92" s="145">
        <f t="shared" si="22"/>
        <v>0</v>
      </c>
      <c r="K92" s="65">
        <v>24.007999999999999</v>
      </c>
      <c r="L92" s="25">
        <v>0.16500000000000001</v>
      </c>
      <c r="M92" s="25"/>
      <c r="N92" s="25"/>
      <c r="O92" s="25"/>
      <c r="P92" s="25"/>
      <c r="Q92" s="129">
        <f t="shared" si="26"/>
        <v>24.172999999999998</v>
      </c>
      <c r="R92" s="19"/>
    </row>
    <row r="93" spans="1:18">
      <c r="A93" s="533"/>
      <c r="B93" s="534"/>
      <c r="C93" s="146" t="s">
        <v>13</v>
      </c>
      <c r="D93" s="309" t="s">
        <v>0</v>
      </c>
      <c r="E93" s="43"/>
      <c r="F93" s="147">
        <f t="shared" si="25"/>
        <v>0</v>
      </c>
      <c r="G93" s="400"/>
      <c r="H93" s="66"/>
      <c r="I93" s="133"/>
      <c r="J93" s="147">
        <f t="shared" si="22"/>
        <v>0</v>
      </c>
      <c r="K93" s="66">
        <v>3672</v>
      </c>
      <c r="L93" s="44">
        <v>93.96</v>
      </c>
      <c r="M93" s="44"/>
      <c r="N93" s="44"/>
      <c r="O93" s="44"/>
      <c r="P93" s="44"/>
      <c r="Q93" s="134">
        <f t="shared" si="26"/>
        <v>3765.96</v>
      </c>
      <c r="R93" s="19"/>
    </row>
    <row r="94" spans="1:18">
      <c r="A94" s="531" t="s">
        <v>66</v>
      </c>
      <c r="B94" s="532"/>
      <c r="C94" s="24" t="s">
        <v>11</v>
      </c>
      <c r="D94" s="308" t="s">
        <v>0</v>
      </c>
      <c r="E94" s="42">
        <v>0.13100000000000001</v>
      </c>
      <c r="F94" s="145">
        <f t="shared" si="25"/>
        <v>0.13100000000000001</v>
      </c>
      <c r="G94" s="399"/>
      <c r="H94" s="65">
        <v>3.8E-3</v>
      </c>
      <c r="I94" s="128"/>
      <c r="J94" s="145">
        <f t="shared" si="22"/>
        <v>3.8E-3</v>
      </c>
      <c r="K94" s="65"/>
      <c r="L94" s="25"/>
      <c r="M94" s="25"/>
      <c r="N94" s="25"/>
      <c r="O94" s="25"/>
      <c r="P94" s="25"/>
      <c r="Q94" s="129">
        <f t="shared" si="26"/>
        <v>0.1348</v>
      </c>
      <c r="R94" s="19"/>
    </row>
    <row r="95" spans="1:18">
      <c r="A95" s="533"/>
      <c r="B95" s="534"/>
      <c r="C95" s="146" t="s">
        <v>13</v>
      </c>
      <c r="D95" s="309" t="s">
        <v>0</v>
      </c>
      <c r="E95" s="43">
        <v>37.378999999999998</v>
      </c>
      <c r="F95" s="147">
        <f t="shared" si="25"/>
        <v>37.378999999999998</v>
      </c>
      <c r="G95" s="400"/>
      <c r="H95" s="66">
        <v>7.9489999999999998</v>
      </c>
      <c r="I95" s="133"/>
      <c r="J95" s="147">
        <f t="shared" si="22"/>
        <v>7.9489999999999998</v>
      </c>
      <c r="K95" s="66"/>
      <c r="L95" s="44"/>
      <c r="M95" s="44"/>
      <c r="N95" s="44"/>
      <c r="O95" s="44"/>
      <c r="P95" s="44"/>
      <c r="Q95" s="134">
        <f t="shared" si="26"/>
        <v>45.327999999999996</v>
      </c>
      <c r="R95" s="19"/>
    </row>
    <row r="96" spans="1:18">
      <c r="A96" s="531" t="s">
        <v>67</v>
      </c>
      <c r="B96" s="532"/>
      <c r="C96" s="24" t="s">
        <v>11</v>
      </c>
      <c r="D96" s="308" t="s">
        <v>0</v>
      </c>
      <c r="E96" s="42">
        <v>0.43309999999999998</v>
      </c>
      <c r="F96" s="145">
        <f t="shared" si="25"/>
        <v>0.43309999999999998</v>
      </c>
      <c r="G96" s="399">
        <v>1.4E-3</v>
      </c>
      <c r="H96" s="65">
        <v>3.7904</v>
      </c>
      <c r="I96" s="128"/>
      <c r="J96" s="145">
        <f t="shared" si="22"/>
        <v>3.7904</v>
      </c>
      <c r="K96" s="65">
        <v>5.8000000000000003E-2</v>
      </c>
      <c r="L96" s="25"/>
      <c r="M96" s="25"/>
      <c r="N96" s="25"/>
      <c r="O96" s="25"/>
      <c r="P96" s="25"/>
      <c r="Q96" s="129">
        <f t="shared" si="26"/>
        <v>4.2828999999999997</v>
      </c>
      <c r="R96" s="19"/>
    </row>
    <row r="97" spans="1:18">
      <c r="A97" s="533"/>
      <c r="B97" s="534"/>
      <c r="C97" s="146" t="s">
        <v>13</v>
      </c>
      <c r="D97" s="311" t="s">
        <v>0</v>
      </c>
      <c r="E97" s="50">
        <v>940.3</v>
      </c>
      <c r="F97" s="147">
        <f t="shared" si="25"/>
        <v>940.3</v>
      </c>
      <c r="G97" s="400">
        <v>3.3530000000000002</v>
      </c>
      <c r="H97" s="66">
        <v>6064.7719999999999</v>
      </c>
      <c r="I97" s="133"/>
      <c r="J97" s="147">
        <f t="shared" si="22"/>
        <v>6064.7719999999999</v>
      </c>
      <c r="K97" s="66">
        <v>32.616</v>
      </c>
      <c r="L97" s="44"/>
      <c r="M97" s="44"/>
      <c r="N97" s="44"/>
      <c r="O97" s="44"/>
      <c r="P97" s="44"/>
      <c r="Q97" s="134">
        <f t="shared" si="26"/>
        <v>7041.0410000000002</v>
      </c>
      <c r="R97" s="19"/>
    </row>
    <row r="98" spans="1:18">
      <c r="A98" s="531" t="s">
        <v>68</v>
      </c>
      <c r="B98" s="532"/>
      <c r="C98" s="24" t="s">
        <v>11</v>
      </c>
      <c r="D98" s="308" t="s">
        <v>0</v>
      </c>
      <c r="E98" s="42"/>
      <c r="F98" s="145">
        <f t="shared" si="25"/>
        <v>0</v>
      </c>
      <c r="G98" s="399">
        <v>2.1000000000000001E-2</v>
      </c>
      <c r="H98" s="65">
        <v>1.4E-3</v>
      </c>
      <c r="I98" s="128"/>
      <c r="J98" s="145">
        <f t="shared" si="22"/>
        <v>1.4E-3</v>
      </c>
      <c r="K98" s="65"/>
      <c r="L98" s="25"/>
      <c r="M98" s="25"/>
      <c r="N98" s="25"/>
      <c r="O98" s="25"/>
      <c r="P98" s="25"/>
      <c r="Q98" s="129">
        <f t="shared" si="26"/>
        <v>2.24E-2</v>
      </c>
      <c r="R98" s="19"/>
    </row>
    <row r="99" spans="1:18">
      <c r="A99" s="533"/>
      <c r="B99" s="534"/>
      <c r="C99" s="146" t="s">
        <v>13</v>
      </c>
      <c r="D99" s="309" t="s">
        <v>0</v>
      </c>
      <c r="E99" s="43"/>
      <c r="F99" s="147">
        <f t="shared" si="25"/>
        <v>0</v>
      </c>
      <c r="G99" s="400">
        <v>10.206</v>
      </c>
      <c r="H99" s="66">
        <v>0.34599999999999997</v>
      </c>
      <c r="I99" s="133"/>
      <c r="J99" s="147">
        <f t="shared" si="22"/>
        <v>0.34599999999999997</v>
      </c>
      <c r="K99" s="66"/>
      <c r="L99" s="44"/>
      <c r="M99" s="44"/>
      <c r="N99" s="44"/>
      <c r="O99" s="44"/>
      <c r="P99" s="44"/>
      <c r="Q99" s="134">
        <f t="shared" si="26"/>
        <v>10.552</v>
      </c>
      <c r="R99" s="19"/>
    </row>
    <row r="100" spans="1:18">
      <c r="A100" s="531" t="s">
        <v>69</v>
      </c>
      <c r="B100" s="532"/>
      <c r="C100" s="24" t="s">
        <v>11</v>
      </c>
      <c r="D100" s="308">
        <v>5.2200000000000003E-2</v>
      </c>
      <c r="E100" s="42">
        <v>0.33229999999999998</v>
      </c>
      <c r="F100" s="145">
        <f t="shared" si="25"/>
        <v>0.38450000000000001</v>
      </c>
      <c r="G100" s="399">
        <v>0.72299999999999998</v>
      </c>
      <c r="H100" s="65">
        <v>17.654699999999998</v>
      </c>
      <c r="I100" s="128"/>
      <c r="J100" s="145">
        <f t="shared" si="22"/>
        <v>17.654699999999998</v>
      </c>
      <c r="K100" s="65">
        <v>2.7193999999999998</v>
      </c>
      <c r="L100" s="25">
        <v>1.1433</v>
      </c>
      <c r="M100" s="25">
        <v>3.8E-3</v>
      </c>
      <c r="N100" s="25">
        <v>4.5660999999999996</v>
      </c>
      <c r="O100" s="25">
        <v>1.18E-2</v>
      </c>
      <c r="P100" s="25">
        <v>0.66039999999999999</v>
      </c>
      <c r="Q100" s="129">
        <f t="shared" si="26"/>
        <v>27.866999999999997</v>
      </c>
      <c r="R100" s="19"/>
    </row>
    <row r="101" spans="1:18">
      <c r="A101" s="533"/>
      <c r="B101" s="534"/>
      <c r="C101" s="146" t="s">
        <v>13</v>
      </c>
      <c r="D101" s="311">
        <v>22.485599746731019</v>
      </c>
      <c r="E101" s="50">
        <v>128.096</v>
      </c>
      <c r="F101" s="147">
        <f t="shared" si="25"/>
        <v>150.58159974673103</v>
      </c>
      <c r="G101" s="400">
        <v>605.23500000000001</v>
      </c>
      <c r="H101" s="66">
        <v>8016.5640000000003</v>
      </c>
      <c r="I101" s="133"/>
      <c r="J101" s="147">
        <f t="shared" si="22"/>
        <v>8016.5640000000003</v>
      </c>
      <c r="K101" s="66">
        <v>1421.7560000000001</v>
      </c>
      <c r="L101" s="44">
        <v>563.57000000000005</v>
      </c>
      <c r="M101" s="44">
        <v>1.026</v>
      </c>
      <c r="N101" s="44">
        <v>1079.4069999999999</v>
      </c>
      <c r="O101" s="44">
        <v>6.8369999999999997</v>
      </c>
      <c r="P101" s="44">
        <v>374.322</v>
      </c>
      <c r="Q101" s="134">
        <f t="shared" si="26"/>
        <v>12219.298599746729</v>
      </c>
      <c r="R101" s="19"/>
    </row>
    <row r="102" spans="1:18">
      <c r="A102" s="531" t="s">
        <v>70</v>
      </c>
      <c r="B102" s="532"/>
      <c r="C102" s="24" t="s">
        <v>11</v>
      </c>
      <c r="D102" s="308">
        <v>2.3000400000000001</v>
      </c>
      <c r="E102" s="42">
        <v>702.06870000000004</v>
      </c>
      <c r="F102" s="145">
        <f t="shared" si="25"/>
        <v>704.36874</v>
      </c>
      <c r="G102" s="399">
        <v>15.8971</v>
      </c>
      <c r="H102" s="65">
        <v>557.58824000000004</v>
      </c>
      <c r="I102" s="128"/>
      <c r="J102" s="145">
        <f t="shared" si="22"/>
        <v>557.58824000000004</v>
      </c>
      <c r="K102" s="65">
        <v>39.999099999999999</v>
      </c>
      <c r="L102" s="25">
        <v>5.8442999999999996</v>
      </c>
      <c r="M102" s="25">
        <v>0.72330000000000005</v>
      </c>
      <c r="N102" s="25">
        <v>32.946100000000001</v>
      </c>
      <c r="O102" s="25">
        <v>0.94779999999999998</v>
      </c>
      <c r="P102" s="25">
        <v>5.2904999999999998</v>
      </c>
      <c r="Q102" s="129">
        <f t="shared" si="26"/>
        <v>1363.60518</v>
      </c>
      <c r="R102" s="19"/>
    </row>
    <row r="103" spans="1:18">
      <c r="A103" s="533"/>
      <c r="B103" s="534"/>
      <c r="C103" s="146" t="s">
        <v>13</v>
      </c>
      <c r="D103" s="311">
        <v>6263.8098494469014</v>
      </c>
      <c r="E103" s="50">
        <v>289829.826</v>
      </c>
      <c r="F103" s="147">
        <f t="shared" si="25"/>
        <v>296093.63584944687</v>
      </c>
      <c r="G103" s="400">
        <v>5887.8159999999998</v>
      </c>
      <c r="H103" s="66">
        <v>99879.236999999994</v>
      </c>
      <c r="I103" s="133"/>
      <c r="J103" s="147">
        <f t="shared" si="22"/>
        <v>99879.236999999994</v>
      </c>
      <c r="K103" s="66">
        <v>30891.294000000002</v>
      </c>
      <c r="L103" s="44">
        <v>3508.2449999999999</v>
      </c>
      <c r="M103" s="44">
        <v>193.267</v>
      </c>
      <c r="N103" s="44">
        <v>9704.4760000000006</v>
      </c>
      <c r="O103" s="44">
        <v>798.95</v>
      </c>
      <c r="P103" s="44">
        <v>6626.1629999999996</v>
      </c>
      <c r="Q103" s="134">
        <f t="shared" si="26"/>
        <v>453583.08384944685</v>
      </c>
      <c r="R103" s="19"/>
    </row>
    <row r="104" spans="1:18">
      <c r="A104" s="535" t="s">
        <v>71</v>
      </c>
      <c r="B104" s="536"/>
      <c r="C104" s="24" t="s">
        <v>11</v>
      </c>
      <c r="D104" s="25">
        <f t="shared" ref="D104:Q104" si="27">SUM(D9,D11,D23,D29,D37,D39,D41,D43,D45,D47,D49,D51,D53,D59,D76,D88,D90,D92,D94,D96,D98,D100,D102)</f>
        <v>1648.2082400000002</v>
      </c>
      <c r="E104" s="25">
        <f t="shared" si="27"/>
        <v>1174.4742000000001</v>
      </c>
      <c r="F104" s="145">
        <f t="shared" si="27"/>
        <v>2822.68244</v>
      </c>
      <c r="G104" s="401">
        <f t="shared" si="27"/>
        <v>11041.286400000001</v>
      </c>
      <c r="H104" s="39">
        <f t="shared" si="27"/>
        <v>13915.412619999999</v>
      </c>
      <c r="I104" s="40">
        <f t="shared" si="27"/>
        <v>0</v>
      </c>
      <c r="J104" s="145">
        <f t="shared" si="27"/>
        <v>13915.412619999999</v>
      </c>
      <c r="K104" s="39">
        <f t="shared" si="27"/>
        <v>7821.7900999999993</v>
      </c>
      <c r="L104" s="25">
        <f t="shared" si="27"/>
        <v>181.17965000000001</v>
      </c>
      <c r="M104" s="25">
        <f t="shared" si="27"/>
        <v>1.5518000000000001</v>
      </c>
      <c r="N104" s="25">
        <f t="shared" si="27"/>
        <v>107.40520000000001</v>
      </c>
      <c r="O104" s="25">
        <f t="shared" si="27"/>
        <v>2.1696</v>
      </c>
      <c r="P104" s="25">
        <f t="shared" si="27"/>
        <v>23.520699999999998</v>
      </c>
      <c r="Q104" s="129">
        <f t="shared" si="27"/>
        <v>35916.998510000005</v>
      </c>
      <c r="R104" s="19"/>
    </row>
    <row r="105" spans="1:18">
      <c r="A105" s="537"/>
      <c r="B105" s="538"/>
      <c r="C105" s="146" t="s">
        <v>13</v>
      </c>
      <c r="D105" s="44">
        <f t="shared" ref="D105:Q105" si="28">SUM(D10,D12,D24,D30,D38,D40,D42,D44,D46,D48,D50,D52,D54,D60,D77,D89,D91,D93,D95,D97,D99,D101,D103)</f>
        <v>490436.99519590999</v>
      </c>
      <c r="E105" s="44">
        <f t="shared" si="28"/>
        <v>544698.26300000004</v>
      </c>
      <c r="F105" s="147">
        <f t="shared" si="28"/>
        <v>1035135.25819591</v>
      </c>
      <c r="G105" s="396">
        <f t="shared" si="28"/>
        <v>1996846.7590000003</v>
      </c>
      <c r="H105" s="58">
        <f t="shared" si="28"/>
        <v>1477372.514</v>
      </c>
      <c r="I105" s="53">
        <f t="shared" si="28"/>
        <v>0</v>
      </c>
      <c r="J105" s="147">
        <f t="shared" si="28"/>
        <v>1477372.514</v>
      </c>
      <c r="K105" s="58">
        <f t="shared" si="28"/>
        <v>1295506.318</v>
      </c>
      <c r="L105" s="44">
        <f t="shared" si="28"/>
        <v>146281.08299999998</v>
      </c>
      <c r="M105" s="44">
        <f t="shared" si="28"/>
        <v>561.94100000000003</v>
      </c>
      <c r="N105" s="44">
        <f t="shared" si="28"/>
        <v>74522.012000000002</v>
      </c>
      <c r="O105" s="44">
        <f t="shared" si="28"/>
        <v>1631.7260000000001</v>
      </c>
      <c r="P105" s="44">
        <f t="shared" si="28"/>
        <v>22412.635999999999</v>
      </c>
      <c r="Q105" s="134">
        <f t="shared" si="28"/>
        <v>6050270.2471959107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308" t="s">
        <v>0</v>
      </c>
      <c r="E106" s="42"/>
      <c r="F106" s="145">
        <f t="shared" ref="F106:F127" si="29">SUM(D106,E106)</f>
        <v>0</v>
      </c>
      <c r="G106" s="399"/>
      <c r="H106" s="65">
        <v>0.64470000000000005</v>
      </c>
      <c r="I106" s="128"/>
      <c r="J106" s="145">
        <f t="shared" si="22"/>
        <v>0.64470000000000005</v>
      </c>
      <c r="K106" s="65">
        <v>3.3300000000000003E-2</v>
      </c>
      <c r="L106" s="25"/>
      <c r="M106" s="25"/>
      <c r="N106" s="25"/>
      <c r="O106" s="25"/>
      <c r="P106" s="25"/>
      <c r="Q106" s="129">
        <f t="shared" ref="Q106:Q127" si="30">SUM(F106,G106,J106,K106,L106,M106,N106,O106,P106)</f>
        <v>0.67800000000000005</v>
      </c>
      <c r="R106" s="19"/>
    </row>
    <row r="107" spans="1:18">
      <c r="A107" s="126" t="s">
        <v>0</v>
      </c>
      <c r="B107" s="528"/>
      <c r="C107" s="146" t="s">
        <v>13</v>
      </c>
      <c r="D107" s="309" t="s">
        <v>0</v>
      </c>
      <c r="E107" s="43"/>
      <c r="F107" s="147">
        <f t="shared" si="29"/>
        <v>0</v>
      </c>
      <c r="G107" s="400"/>
      <c r="H107" s="66">
        <v>3510.875</v>
      </c>
      <c r="I107" s="133"/>
      <c r="J107" s="147">
        <f t="shared" si="22"/>
        <v>3510.875</v>
      </c>
      <c r="K107" s="66">
        <v>173.017</v>
      </c>
      <c r="L107" s="44"/>
      <c r="M107" s="44"/>
      <c r="N107" s="44"/>
      <c r="O107" s="44"/>
      <c r="P107" s="44"/>
      <c r="Q107" s="134">
        <f t="shared" si="30"/>
        <v>3683.8919999999998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308">
        <v>2.8521999999999998</v>
      </c>
      <c r="E108" s="42">
        <v>1.9871000000000001</v>
      </c>
      <c r="F108" s="145">
        <f t="shared" si="29"/>
        <v>4.8392999999999997</v>
      </c>
      <c r="G108" s="399">
        <v>72.711699999999993</v>
      </c>
      <c r="H108" s="65">
        <v>280.73129999999998</v>
      </c>
      <c r="I108" s="128"/>
      <c r="J108" s="145">
        <f t="shared" si="22"/>
        <v>280.73129999999998</v>
      </c>
      <c r="K108" s="65">
        <v>29.991099999999999</v>
      </c>
      <c r="L108" s="25">
        <v>85.836699999999993</v>
      </c>
      <c r="M108" s="25">
        <v>4.0000000000000001E-3</v>
      </c>
      <c r="N108" s="25">
        <v>1.8036000000000001</v>
      </c>
      <c r="O108" s="25">
        <v>11.201000000000001</v>
      </c>
      <c r="P108" s="25">
        <v>5.6462899999999996</v>
      </c>
      <c r="Q108" s="129">
        <f t="shared" si="30"/>
        <v>492.76499000000007</v>
      </c>
      <c r="R108" s="19"/>
    </row>
    <row r="109" spans="1:18">
      <c r="A109" s="130" t="s">
        <v>0</v>
      </c>
      <c r="B109" s="528"/>
      <c r="C109" s="146" t="s">
        <v>13</v>
      </c>
      <c r="D109" s="311">
        <v>1444.1932637331731</v>
      </c>
      <c r="E109" s="50">
        <v>864.35199999999998</v>
      </c>
      <c r="F109" s="147">
        <f t="shared" si="29"/>
        <v>2308.5452637331732</v>
      </c>
      <c r="G109" s="400">
        <v>62398.582999999999</v>
      </c>
      <c r="H109" s="66">
        <v>240222.946</v>
      </c>
      <c r="I109" s="133"/>
      <c r="J109" s="147">
        <f t="shared" si="22"/>
        <v>240222.946</v>
      </c>
      <c r="K109" s="66">
        <v>24312.324000000001</v>
      </c>
      <c r="L109" s="44">
        <v>77294.422000000006</v>
      </c>
      <c r="M109" s="44">
        <v>2.4300000000000002</v>
      </c>
      <c r="N109" s="44">
        <v>999.32399999999996</v>
      </c>
      <c r="O109" s="44">
        <v>9129.8619999999992</v>
      </c>
      <c r="P109" s="44">
        <v>4151.1149999999998</v>
      </c>
      <c r="Q109" s="134">
        <f t="shared" si="30"/>
        <v>420819.55126373324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308">
        <v>0.8619</v>
      </c>
      <c r="E110" s="42">
        <v>164.92</v>
      </c>
      <c r="F110" s="145">
        <f t="shared" si="29"/>
        <v>165.78189999999998</v>
      </c>
      <c r="G110" s="399">
        <v>3.6427999999999998</v>
      </c>
      <c r="H110" s="65">
        <v>1044.6172999999999</v>
      </c>
      <c r="I110" s="128"/>
      <c r="J110" s="145">
        <f t="shared" si="22"/>
        <v>1044.6172999999999</v>
      </c>
      <c r="K110" s="65">
        <v>70.737399999999994</v>
      </c>
      <c r="L110" s="25">
        <v>0.24099999999999999</v>
      </c>
      <c r="M110" s="25"/>
      <c r="N110" s="25">
        <v>8.2799999999999999E-2</v>
      </c>
      <c r="O110" s="25"/>
      <c r="P110" s="25"/>
      <c r="Q110" s="129">
        <f t="shared" si="30"/>
        <v>1285.1031999999998</v>
      </c>
      <c r="R110" s="19"/>
    </row>
    <row r="111" spans="1:18">
      <c r="A111" s="130"/>
      <c r="B111" s="528"/>
      <c r="C111" s="146" t="s">
        <v>13</v>
      </c>
      <c r="D111" s="311">
        <v>389.77199560976101</v>
      </c>
      <c r="E111" s="50">
        <v>74972.153999999995</v>
      </c>
      <c r="F111" s="147">
        <f t="shared" si="29"/>
        <v>75361.925995609752</v>
      </c>
      <c r="G111" s="400">
        <v>3601.8409999999999</v>
      </c>
      <c r="H111" s="66">
        <v>414727.81300000002</v>
      </c>
      <c r="I111" s="133"/>
      <c r="J111" s="147">
        <f t="shared" si="22"/>
        <v>414727.81300000002</v>
      </c>
      <c r="K111" s="66">
        <v>30994.915000000001</v>
      </c>
      <c r="L111" s="44">
        <v>209.33500000000001</v>
      </c>
      <c r="M111" s="44"/>
      <c r="N111" s="44">
        <v>10.012</v>
      </c>
      <c r="O111" s="44"/>
      <c r="P111" s="44"/>
      <c r="Q111" s="134">
        <f t="shared" si="30"/>
        <v>524905.84199560969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308">
        <v>2.2599999999999999E-2</v>
      </c>
      <c r="E112" s="42">
        <v>0.09</v>
      </c>
      <c r="F112" s="145">
        <f t="shared" si="29"/>
        <v>0.11259999999999999</v>
      </c>
      <c r="G112" s="399">
        <v>7.8600000000000003E-2</v>
      </c>
      <c r="H112" s="65">
        <v>1.0496000000000001</v>
      </c>
      <c r="I112" s="128"/>
      <c r="J112" s="145">
        <f t="shared" si="22"/>
        <v>1.0496000000000001</v>
      </c>
      <c r="K112" s="65">
        <v>2E-3</v>
      </c>
      <c r="L112" s="25">
        <v>3.9E-2</v>
      </c>
      <c r="M112" s="25">
        <v>7.6E-3</v>
      </c>
      <c r="N112" s="25"/>
      <c r="O112" s="25"/>
      <c r="P112" s="25">
        <v>0.91410000000000002</v>
      </c>
      <c r="Q112" s="129">
        <f t="shared" si="30"/>
        <v>2.2035</v>
      </c>
      <c r="R112" s="19"/>
    </row>
    <row r="113" spans="1:18">
      <c r="A113" s="130"/>
      <c r="B113" s="528"/>
      <c r="C113" s="146" t="s">
        <v>13</v>
      </c>
      <c r="D113" s="312">
        <v>19.375199781765346</v>
      </c>
      <c r="E113" s="43">
        <v>268.04500000000002</v>
      </c>
      <c r="F113" s="147">
        <f t="shared" si="29"/>
        <v>287.42019978176535</v>
      </c>
      <c r="G113" s="400">
        <v>115.096</v>
      </c>
      <c r="H113" s="66">
        <v>968.04700000000003</v>
      </c>
      <c r="I113" s="133"/>
      <c r="J113" s="147">
        <f t="shared" si="22"/>
        <v>968.04700000000003</v>
      </c>
      <c r="K113" s="66">
        <v>1.728</v>
      </c>
      <c r="L113" s="44">
        <v>34.829000000000001</v>
      </c>
      <c r="M113" s="44">
        <v>1.9470000000000001</v>
      </c>
      <c r="N113" s="44"/>
      <c r="O113" s="44"/>
      <c r="P113" s="44">
        <v>2088.6439999999998</v>
      </c>
      <c r="Q113" s="134">
        <f t="shared" si="30"/>
        <v>3497.7111997817651</v>
      </c>
      <c r="R113" s="19"/>
    </row>
    <row r="114" spans="1:18">
      <c r="A114" s="130"/>
      <c r="B114" s="527" t="s">
        <v>78</v>
      </c>
      <c r="C114" s="24" t="s">
        <v>11</v>
      </c>
      <c r="D114" s="308">
        <v>0.3301</v>
      </c>
      <c r="E114" s="42">
        <v>0.82509999999999994</v>
      </c>
      <c r="F114" s="145">
        <f t="shared" si="29"/>
        <v>1.1552</v>
      </c>
      <c r="G114" s="399">
        <v>0.1263</v>
      </c>
      <c r="H114" s="65">
        <v>57.093400000000003</v>
      </c>
      <c r="I114" s="128"/>
      <c r="J114" s="145">
        <f t="shared" si="22"/>
        <v>57.093400000000003</v>
      </c>
      <c r="K114" s="65">
        <v>0.10489999999999999</v>
      </c>
      <c r="L114" s="25">
        <v>1.44E-2</v>
      </c>
      <c r="M114" s="25">
        <v>4.8139000000000003</v>
      </c>
      <c r="N114" s="25">
        <v>13.0593</v>
      </c>
      <c r="O114" s="25">
        <v>8.4699999999999998E-2</v>
      </c>
      <c r="P114" s="25">
        <v>23.0534</v>
      </c>
      <c r="Q114" s="129">
        <f t="shared" si="30"/>
        <v>99.505499999999998</v>
      </c>
      <c r="R114" s="19"/>
    </row>
    <row r="115" spans="1:18">
      <c r="A115" s="130"/>
      <c r="B115" s="528"/>
      <c r="C115" s="146" t="s">
        <v>13</v>
      </c>
      <c r="D115" s="311">
        <v>198.19079776765653</v>
      </c>
      <c r="E115" s="50">
        <v>449.12900000000002</v>
      </c>
      <c r="F115" s="147">
        <f t="shared" si="29"/>
        <v>647.31979776765661</v>
      </c>
      <c r="G115" s="400">
        <v>174.58099999999999</v>
      </c>
      <c r="H115" s="66">
        <v>35868.961000000003</v>
      </c>
      <c r="I115" s="133"/>
      <c r="J115" s="147">
        <f t="shared" si="22"/>
        <v>35868.961000000003</v>
      </c>
      <c r="K115" s="66">
        <v>134.934</v>
      </c>
      <c r="L115" s="44">
        <v>5.3620000000000001</v>
      </c>
      <c r="M115" s="44">
        <v>1576.413</v>
      </c>
      <c r="N115" s="44">
        <v>6047.6760000000004</v>
      </c>
      <c r="O115" s="44">
        <v>50.845999999999997</v>
      </c>
      <c r="P115" s="44">
        <v>15531.746999999999</v>
      </c>
      <c r="Q115" s="134">
        <f t="shared" si="30"/>
        <v>60037.839797767665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308" t="s">
        <v>0</v>
      </c>
      <c r="E116" s="42"/>
      <c r="F116" s="145">
        <f t="shared" si="29"/>
        <v>0</v>
      </c>
      <c r="G116" s="399"/>
      <c r="H116" s="65"/>
      <c r="I116" s="128"/>
      <c r="J116" s="145">
        <f t="shared" si="22"/>
        <v>0</v>
      </c>
      <c r="K116" s="65"/>
      <c r="L116" s="25"/>
      <c r="M116" s="25"/>
      <c r="N116" s="25"/>
      <c r="O116" s="25"/>
      <c r="P116" s="25"/>
      <c r="Q116" s="129">
        <f t="shared" si="30"/>
        <v>0</v>
      </c>
      <c r="R116" s="19"/>
    </row>
    <row r="117" spans="1:18">
      <c r="A117" s="130"/>
      <c r="B117" s="528"/>
      <c r="C117" s="146" t="s">
        <v>13</v>
      </c>
      <c r="D117" s="309" t="s">
        <v>0</v>
      </c>
      <c r="E117" s="43"/>
      <c r="F117" s="147">
        <f t="shared" si="29"/>
        <v>0</v>
      </c>
      <c r="G117" s="400"/>
      <c r="H117" s="66"/>
      <c r="I117" s="133"/>
      <c r="J117" s="147">
        <f t="shared" si="22"/>
        <v>0</v>
      </c>
      <c r="K117" s="66"/>
      <c r="L117" s="44"/>
      <c r="M117" s="44"/>
      <c r="N117" s="44"/>
      <c r="O117" s="44"/>
      <c r="P117" s="44"/>
      <c r="Q117" s="134">
        <f t="shared" si="30"/>
        <v>0</v>
      </c>
      <c r="R117" s="19"/>
    </row>
    <row r="118" spans="1:18">
      <c r="A118" s="130"/>
      <c r="B118" s="527" t="s">
        <v>81</v>
      </c>
      <c r="C118" s="24" t="s">
        <v>11</v>
      </c>
      <c r="D118" s="308">
        <v>1E-3</v>
      </c>
      <c r="E118" s="42">
        <v>2E-3</v>
      </c>
      <c r="F118" s="145">
        <f t="shared" si="29"/>
        <v>3.0000000000000001E-3</v>
      </c>
      <c r="G118" s="399">
        <v>4.2000000000000003E-2</v>
      </c>
      <c r="H118" s="65">
        <v>5.4344000000000001</v>
      </c>
      <c r="I118" s="128"/>
      <c r="J118" s="145">
        <f t="shared" si="22"/>
        <v>5.4344000000000001</v>
      </c>
      <c r="K118" s="65">
        <v>1.35E-2</v>
      </c>
      <c r="L118" s="25"/>
      <c r="M118" s="25"/>
      <c r="N118" s="25"/>
      <c r="O118" s="25"/>
      <c r="P118" s="25">
        <v>0.1012</v>
      </c>
      <c r="Q118" s="129">
        <f t="shared" si="30"/>
        <v>5.5941000000000001</v>
      </c>
      <c r="R118" s="19"/>
    </row>
    <row r="119" spans="1:18">
      <c r="A119" s="130"/>
      <c r="B119" s="528"/>
      <c r="C119" s="146" t="s">
        <v>13</v>
      </c>
      <c r="D119" s="311">
        <v>0.53999999391765174</v>
      </c>
      <c r="E119" s="50">
        <v>1.1879999999999999</v>
      </c>
      <c r="F119" s="147">
        <f t="shared" si="29"/>
        <v>1.7279999939176518</v>
      </c>
      <c r="G119" s="400">
        <v>48.718000000000004</v>
      </c>
      <c r="H119" s="66">
        <v>10531.641</v>
      </c>
      <c r="I119" s="133"/>
      <c r="J119" s="147">
        <f t="shared" si="22"/>
        <v>10531.641</v>
      </c>
      <c r="K119" s="66">
        <v>14.58</v>
      </c>
      <c r="L119" s="44"/>
      <c r="M119" s="44"/>
      <c r="N119" s="44"/>
      <c r="O119" s="44"/>
      <c r="P119" s="44">
        <v>224.791</v>
      </c>
      <c r="Q119" s="134">
        <f t="shared" si="30"/>
        <v>10821.457999993916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308">
        <v>8.0000000000000002E-3</v>
      </c>
      <c r="E120" s="42">
        <v>0.76800000000000002</v>
      </c>
      <c r="F120" s="145">
        <f t="shared" si="29"/>
        <v>0.77600000000000002</v>
      </c>
      <c r="G120" s="399">
        <v>0.38080000000000003</v>
      </c>
      <c r="H120" s="65">
        <v>1.0439000000000001</v>
      </c>
      <c r="I120" s="128"/>
      <c r="J120" s="145">
        <f t="shared" si="22"/>
        <v>1.0439000000000001</v>
      </c>
      <c r="K120" s="65">
        <v>0.66</v>
      </c>
      <c r="L120" s="25">
        <v>0.12</v>
      </c>
      <c r="M120" s="25"/>
      <c r="N120" s="25"/>
      <c r="O120" s="25"/>
      <c r="P120" s="25"/>
      <c r="Q120" s="129">
        <f t="shared" si="30"/>
        <v>2.9807000000000006</v>
      </c>
      <c r="R120" s="19"/>
    </row>
    <row r="121" spans="1:18">
      <c r="A121" s="130"/>
      <c r="B121" s="528"/>
      <c r="C121" s="146" t="s">
        <v>13</v>
      </c>
      <c r="D121" s="311">
        <v>3.4559999610729717</v>
      </c>
      <c r="E121" s="50">
        <v>331.77600000000001</v>
      </c>
      <c r="F121" s="147">
        <f t="shared" si="29"/>
        <v>335.23199996107297</v>
      </c>
      <c r="G121" s="400">
        <v>775.15800000000002</v>
      </c>
      <c r="H121" s="66">
        <v>1834.5239999999999</v>
      </c>
      <c r="I121" s="133"/>
      <c r="J121" s="147">
        <f t="shared" si="22"/>
        <v>1834.5239999999999</v>
      </c>
      <c r="K121" s="66">
        <v>71.28</v>
      </c>
      <c r="L121" s="44">
        <v>113.4</v>
      </c>
      <c r="M121" s="44"/>
      <c r="N121" s="44"/>
      <c r="O121" s="44"/>
      <c r="P121" s="44"/>
      <c r="Q121" s="134">
        <f t="shared" si="30"/>
        <v>3129.5939999610732</v>
      </c>
      <c r="R121" s="19"/>
    </row>
    <row r="122" spans="1:18">
      <c r="A122" s="130"/>
      <c r="B122" s="527" t="s">
        <v>84</v>
      </c>
      <c r="C122" s="24" t="s">
        <v>11</v>
      </c>
      <c r="D122" s="308">
        <v>3.9855999999999998</v>
      </c>
      <c r="E122" s="42">
        <v>1.7999999999999999E-2</v>
      </c>
      <c r="F122" s="145">
        <f t="shared" si="29"/>
        <v>4.0035999999999996</v>
      </c>
      <c r="G122" s="399">
        <v>0.35160000000000002</v>
      </c>
      <c r="H122" s="65">
        <v>0.49080000000000001</v>
      </c>
      <c r="I122" s="128"/>
      <c r="J122" s="145">
        <f t="shared" si="22"/>
        <v>0.49080000000000001</v>
      </c>
      <c r="K122" s="65">
        <v>0.3</v>
      </c>
      <c r="L122" s="25">
        <v>4.1093000000000002</v>
      </c>
      <c r="M122" s="25">
        <v>7.0289999999999999</v>
      </c>
      <c r="N122" s="25">
        <v>1.9229000000000001</v>
      </c>
      <c r="O122" s="25"/>
      <c r="P122" s="25">
        <v>1E-3</v>
      </c>
      <c r="Q122" s="129">
        <f t="shared" si="30"/>
        <v>18.208200000000001</v>
      </c>
      <c r="R122" s="19"/>
    </row>
    <row r="123" spans="1:18">
      <c r="A123" s="130"/>
      <c r="B123" s="528"/>
      <c r="C123" s="146" t="s">
        <v>13</v>
      </c>
      <c r="D123" s="311">
        <v>3295.1771628844167</v>
      </c>
      <c r="E123" s="50">
        <v>19.440000000000001</v>
      </c>
      <c r="F123" s="147">
        <f t="shared" si="29"/>
        <v>3314.6171628844168</v>
      </c>
      <c r="G123" s="400">
        <v>948.726</v>
      </c>
      <c r="H123" s="66">
        <v>1310.413</v>
      </c>
      <c r="I123" s="133"/>
      <c r="J123" s="147">
        <f t="shared" si="22"/>
        <v>1310.413</v>
      </c>
      <c r="K123" s="66">
        <v>51.192</v>
      </c>
      <c r="L123" s="44">
        <v>2523.3330000000001</v>
      </c>
      <c r="M123" s="44">
        <v>11209.508</v>
      </c>
      <c r="N123" s="44">
        <v>2680.4960000000001</v>
      </c>
      <c r="O123" s="44"/>
      <c r="P123" s="44">
        <v>0.86399999999999999</v>
      </c>
      <c r="Q123" s="134">
        <f t="shared" si="30"/>
        <v>22039.149162884416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308">
        <v>0.32619999999999999</v>
      </c>
      <c r="E124" s="42">
        <v>6.5500000000000003E-2</v>
      </c>
      <c r="F124" s="145">
        <f t="shared" si="29"/>
        <v>0.39169999999999999</v>
      </c>
      <c r="G124" s="399">
        <v>0.4405</v>
      </c>
      <c r="H124" s="65">
        <v>6.3479000000000001</v>
      </c>
      <c r="I124" s="128"/>
      <c r="J124" s="145">
        <f t="shared" si="22"/>
        <v>6.3479000000000001</v>
      </c>
      <c r="K124" s="65">
        <v>1.1655</v>
      </c>
      <c r="L124" s="25">
        <v>1.8691</v>
      </c>
      <c r="M124" s="25">
        <v>0.41460000000000002</v>
      </c>
      <c r="N124" s="25">
        <v>0.23130000000000001</v>
      </c>
      <c r="O124" s="25">
        <v>0.245</v>
      </c>
      <c r="P124" s="25">
        <v>0.98029999999999995</v>
      </c>
      <c r="Q124" s="129">
        <f t="shared" si="30"/>
        <v>12.085899999999999</v>
      </c>
      <c r="R124" s="19"/>
    </row>
    <row r="125" spans="1:18">
      <c r="A125" s="19"/>
      <c r="B125" s="528"/>
      <c r="C125" s="146" t="s">
        <v>13</v>
      </c>
      <c r="D125" s="311">
        <v>1388.6963843582682</v>
      </c>
      <c r="E125" s="50">
        <v>49.578000000000003</v>
      </c>
      <c r="F125" s="147">
        <f t="shared" si="29"/>
        <v>1438.2743843582682</v>
      </c>
      <c r="G125" s="400">
        <v>223.607</v>
      </c>
      <c r="H125" s="66">
        <v>10185.874</v>
      </c>
      <c r="I125" s="133"/>
      <c r="J125" s="147">
        <f t="shared" si="22"/>
        <v>10185.874</v>
      </c>
      <c r="K125" s="66">
        <v>303.815</v>
      </c>
      <c r="L125" s="44">
        <v>620.78700000000003</v>
      </c>
      <c r="M125" s="44">
        <v>91.83</v>
      </c>
      <c r="N125" s="44">
        <v>41.984000000000002</v>
      </c>
      <c r="O125" s="44">
        <v>43.438000000000002</v>
      </c>
      <c r="P125" s="44">
        <v>312.48700000000002</v>
      </c>
      <c r="Q125" s="134">
        <f t="shared" si="30"/>
        <v>13262.096384358269</v>
      </c>
      <c r="R125" s="19"/>
    </row>
    <row r="126" spans="1:18">
      <c r="A126" s="19"/>
      <c r="B126" s="36" t="s">
        <v>15</v>
      </c>
      <c r="C126" s="24" t="s">
        <v>11</v>
      </c>
      <c r="D126" s="308" t="s">
        <v>0</v>
      </c>
      <c r="E126" s="42"/>
      <c r="F126" s="145">
        <f t="shared" si="29"/>
        <v>0</v>
      </c>
      <c r="G126" s="399">
        <v>0</v>
      </c>
      <c r="H126" s="65">
        <v>0.1045</v>
      </c>
      <c r="I126" s="128"/>
      <c r="J126" s="145">
        <f t="shared" si="22"/>
        <v>0.1045</v>
      </c>
      <c r="K126" s="65"/>
      <c r="L126" s="25"/>
      <c r="M126" s="25"/>
      <c r="N126" s="25"/>
      <c r="O126" s="25"/>
      <c r="P126" s="25"/>
      <c r="Q126" s="129">
        <f t="shared" si="30"/>
        <v>0.1045</v>
      </c>
      <c r="R126" s="19"/>
    </row>
    <row r="127" spans="1:18">
      <c r="A127" s="19"/>
      <c r="B127" s="131" t="s">
        <v>86</v>
      </c>
      <c r="C127" s="146" t="s">
        <v>13</v>
      </c>
      <c r="D127" s="312" t="s">
        <v>0</v>
      </c>
      <c r="E127" s="43"/>
      <c r="F127" s="147">
        <f t="shared" si="29"/>
        <v>0</v>
      </c>
      <c r="G127" s="400">
        <v>19.440000000000001</v>
      </c>
      <c r="H127" s="66">
        <v>142.12799999999999</v>
      </c>
      <c r="I127" s="133"/>
      <c r="J127" s="147">
        <f t="shared" si="22"/>
        <v>142.12799999999999</v>
      </c>
      <c r="K127" s="66"/>
      <c r="L127" s="44"/>
      <c r="M127" s="44"/>
      <c r="N127" s="44"/>
      <c r="O127" s="44"/>
      <c r="P127" s="44"/>
      <c r="Q127" s="134">
        <f t="shared" si="30"/>
        <v>161.56799999999998</v>
      </c>
      <c r="R127" s="19"/>
    </row>
    <row r="128" spans="1:18">
      <c r="A128" s="19"/>
      <c r="B128" s="529" t="s">
        <v>19</v>
      </c>
      <c r="C128" s="24" t="s">
        <v>11</v>
      </c>
      <c r="D128" s="45">
        <f>SUM(D106,D108,D110,D112,D114,D116,D118,D120,D122,D124,D126)</f>
        <v>8.3875999999999991</v>
      </c>
      <c r="E128" s="45">
        <f t="shared" ref="E128:Q129" si="31">SUM(E106,E108,E110,E112,E114,E116,E118,E120,E122,E124,E126)</f>
        <v>168.67569999999998</v>
      </c>
      <c r="F128" s="145">
        <f t="shared" si="31"/>
        <v>177.06329999999997</v>
      </c>
      <c r="G128" s="403">
        <f t="shared" si="31"/>
        <v>77.774299999999982</v>
      </c>
      <c r="H128" s="45">
        <f t="shared" si="31"/>
        <v>1397.5577999999998</v>
      </c>
      <c r="I128" s="40">
        <f t="shared" si="31"/>
        <v>0</v>
      </c>
      <c r="J128" s="145">
        <f t="shared" si="31"/>
        <v>1397.5577999999998</v>
      </c>
      <c r="K128" s="45">
        <f t="shared" si="31"/>
        <v>103.00769999999997</v>
      </c>
      <c r="L128" s="45">
        <f t="shared" si="31"/>
        <v>92.229500000000002</v>
      </c>
      <c r="M128" s="25">
        <f t="shared" si="31"/>
        <v>12.2691</v>
      </c>
      <c r="N128" s="25">
        <f t="shared" si="31"/>
        <v>17.099900000000002</v>
      </c>
      <c r="O128" s="45">
        <f t="shared" si="31"/>
        <v>11.5307</v>
      </c>
      <c r="P128" s="45">
        <f t="shared" si="31"/>
        <v>30.696290000000001</v>
      </c>
      <c r="Q128" s="129">
        <f t="shared" si="31"/>
        <v>1919.2285899999999</v>
      </c>
      <c r="R128" s="19"/>
    </row>
    <row r="129" spans="1:18">
      <c r="A129" s="137"/>
      <c r="B129" s="530"/>
      <c r="C129" s="146" t="s">
        <v>13</v>
      </c>
      <c r="D129" s="44">
        <f>SUM(D107,D109,D111,D113,D115,D117,D119,D121,D123,D125,D127)</f>
        <v>6739.4008040900308</v>
      </c>
      <c r="E129" s="44">
        <f t="shared" si="31"/>
        <v>76955.661999999982</v>
      </c>
      <c r="F129" s="147">
        <f t="shared" si="31"/>
        <v>83695.062804090034</v>
      </c>
      <c r="G129" s="396">
        <f t="shared" si="31"/>
        <v>68305.75</v>
      </c>
      <c r="H129" s="58">
        <f t="shared" si="31"/>
        <v>719303.22199999995</v>
      </c>
      <c r="I129" s="53">
        <f t="shared" si="31"/>
        <v>0</v>
      </c>
      <c r="J129" s="147">
        <f t="shared" si="31"/>
        <v>719303.22199999995</v>
      </c>
      <c r="K129" s="58">
        <f t="shared" si="31"/>
        <v>56057.785000000011</v>
      </c>
      <c r="L129" s="44">
        <f t="shared" si="31"/>
        <v>80801.467999999993</v>
      </c>
      <c r="M129" s="44">
        <f t="shared" si="31"/>
        <v>12882.127999999999</v>
      </c>
      <c r="N129" s="44">
        <f t="shared" si="31"/>
        <v>9779.492000000002</v>
      </c>
      <c r="O129" s="44">
        <f t="shared" si="31"/>
        <v>9224.1459999999988</v>
      </c>
      <c r="P129" s="44">
        <f t="shared" si="31"/>
        <v>22309.648000000005</v>
      </c>
      <c r="Q129" s="134">
        <f t="shared" si="31"/>
        <v>1062358.7018040901</v>
      </c>
      <c r="R129" s="19"/>
    </row>
    <row r="130" spans="1:18">
      <c r="A130" s="511" t="s">
        <v>0</v>
      </c>
      <c r="B130" s="527" t="s">
        <v>87</v>
      </c>
      <c r="C130" s="24" t="s">
        <v>11</v>
      </c>
      <c r="D130" s="308" t="s">
        <v>0</v>
      </c>
      <c r="E130" s="42"/>
      <c r="F130" s="145">
        <f t="shared" ref="F130:F136" si="32">SUM(D130,E130)</f>
        <v>0</v>
      </c>
      <c r="G130" s="399"/>
      <c r="H130" s="65"/>
      <c r="I130" s="128"/>
      <c r="J130" s="145">
        <f t="shared" si="22"/>
        <v>0</v>
      </c>
      <c r="K130" s="65"/>
      <c r="L130" s="25"/>
      <c r="M130" s="25"/>
      <c r="N130" s="25"/>
      <c r="O130" s="25"/>
      <c r="P130" s="25"/>
      <c r="Q130" s="129">
        <f t="shared" ref="Q130:Q136" si="33">SUM(F130,G130,J130,K130,L130,M130,N130,O130,P130)</f>
        <v>0</v>
      </c>
      <c r="R130" s="19"/>
    </row>
    <row r="131" spans="1:18">
      <c r="A131" s="511" t="s">
        <v>0</v>
      </c>
      <c r="B131" s="528"/>
      <c r="C131" s="146" t="s">
        <v>13</v>
      </c>
      <c r="D131" s="309" t="s">
        <v>0</v>
      </c>
      <c r="E131" s="43"/>
      <c r="F131" s="147">
        <f t="shared" si="32"/>
        <v>0</v>
      </c>
      <c r="G131" s="400"/>
      <c r="H131" s="66"/>
      <c r="I131" s="133"/>
      <c r="J131" s="147">
        <f t="shared" si="22"/>
        <v>0</v>
      </c>
      <c r="K131" s="66"/>
      <c r="L131" s="44"/>
      <c r="M131" s="44"/>
      <c r="N131" s="44"/>
      <c r="O131" s="44"/>
      <c r="P131" s="44"/>
      <c r="Q131" s="134">
        <f t="shared" si="33"/>
        <v>0</v>
      </c>
      <c r="R131" s="19"/>
    </row>
    <row r="132" spans="1:18">
      <c r="A132" s="511" t="s">
        <v>88</v>
      </c>
      <c r="B132" s="527" t="s">
        <v>89</v>
      </c>
      <c r="C132" s="24" t="s">
        <v>11</v>
      </c>
      <c r="D132" s="308" t="s">
        <v>0</v>
      </c>
      <c r="E132" s="42"/>
      <c r="F132" s="145">
        <f t="shared" si="32"/>
        <v>0</v>
      </c>
      <c r="G132" s="399">
        <v>1.3434999999999999</v>
      </c>
      <c r="H132" s="65"/>
      <c r="I132" s="128"/>
      <c r="J132" s="145">
        <f t="shared" si="22"/>
        <v>0</v>
      </c>
      <c r="K132" s="65"/>
      <c r="L132" s="25"/>
      <c r="M132" s="25"/>
      <c r="N132" s="25"/>
      <c r="O132" s="25"/>
      <c r="P132" s="25"/>
      <c r="Q132" s="129">
        <f t="shared" si="33"/>
        <v>1.3434999999999999</v>
      </c>
      <c r="R132" s="19"/>
    </row>
    <row r="133" spans="1:18">
      <c r="A133" s="511"/>
      <c r="B133" s="528"/>
      <c r="C133" s="146" t="s">
        <v>13</v>
      </c>
      <c r="D133" s="309" t="s">
        <v>0</v>
      </c>
      <c r="E133" s="43"/>
      <c r="F133" s="147">
        <f t="shared" si="32"/>
        <v>0</v>
      </c>
      <c r="G133" s="400">
        <v>656.22</v>
      </c>
      <c r="H133" s="66"/>
      <c r="I133" s="133"/>
      <c r="J133" s="147">
        <f t="shared" si="22"/>
        <v>0</v>
      </c>
      <c r="K133" s="66"/>
      <c r="L133" s="44"/>
      <c r="M133" s="44"/>
      <c r="N133" s="44"/>
      <c r="O133" s="44"/>
      <c r="P133" s="44"/>
      <c r="Q133" s="151">
        <f t="shared" si="33"/>
        <v>656.22</v>
      </c>
      <c r="R133" s="19"/>
    </row>
    <row r="134" spans="1:18">
      <c r="A134" s="511" t="s">
        <v>90</v>
      </c>
      <c r="B134" s="36" t="s">
        <v>15</v>
      </c>
      <c r="C134" s="21" t="s">
        <v>11</v>
      </c>
      <c r="D134" s="314" t="s">
        <v>0</v>
      </c>
      <c r="E134" s="85"/>
      <c r="F134" s="153">
        <f t="shared" si="32"/>
        <v>0</v>
      </c>
      <c r="G134" s="404">
        <v>1.7500000000000002E-2</v>
      </c>
      <c r="H134" s="93">
        <v>0.77300000000000002</v>
      </c>
      <c r="I134" s="154"/>
      <c r="J134" s="153">
        <f t="shared" ref="J134:J136" si="34">SUM(H134:I134)</f>
        <v>0.77300000000000002</v>
      </c>
      <c r="K134" s="93"/>
      <c r="L134" s="69">
        <v>8.9999999999999993E-3</v>
      </c>
      <c r="M134" s="69"/>
      <c r="N134" s="69"/>
      <c r="O134" s="69"/>
      <c r="P134" s="69"/>
      <c r="Q134" s="129">
        <f t="shared" si="33"/>
        <v>0.79949999999999999</v>
      </c>
      <c r="R134" s="19"/>
    </row>
    <row r="135" spans="1:18">
      <c r="A135" s="511"/>
      <c r="B135" s="36" t="s">
        <v>91</v>
      </c>
      <c r="C135" s="24" t="s">
        <v>92</v>
      </c>
      <c r="D135" s="308" t="s">
        <v>0</v>
      </c>
      <c r="E135" s="42"/>
      <c r="F135" s="155">
        <f t="shared" si="32"/>
        <v>0</v>
      </c>
      <c r="G135" s="399"/>
      <c r="H135" s="65"/>
      <c r="I135" s="128"/>
      <c r="J135" s="155">
        <f t="shared" si="34"/>
        <v>0</v>
      </c>
      <c r="K135" s="65"/>
      <c r="L135" s="25"/>
      <c r="M135" s="39"/>
      <c r="N135" s="115"/>
      <c r="O135" s="25"/>
      <c r="P135" s="115"/>
      <c r="Q135" s="129">
        <f t="shared" si="33"/>
        <v>0</v>
      </c>
      <c r="R135" s="19"/>
    </row>
    <row r="136" spans="1:18">
      <c r="A136" s="511" t="s">
        <v>18</v>
      </c>
      <c r="B136" s="44"/>
      <c r="C136" s="146" t="s">
        <v>13</v>
      </c>
      <c r="D136" s="311" t="s">
        <v>0</v>
      </c>
      <c r="E136" s="43"/>
      <c r="F136" s="156">
        <f t="shared" si="32"/>
        <v>0</v>
      </c>
      <c r="G136" s="400">
        <v>131.53100000000001</v>
      </c>
      <c r="H136" s="77">
        <v>151.68600000000001</v>
      </c>
      <c r="I136" s="133"/>
      <c r="J136" s="156">
        <f t="shared" si="34"/>
        <v>151.68600000000001</v>
      </c>
      <c r="K136" s="77"/>
      <c r="L136" s="44">
        <v>19.440000000000001</v>
      </c>
      <c r="M136" s="68"/>
      <c r="N136" s="44"/>
      <c r="O136" s="44"/>
      <c r="P136" s="44"/>
      <c r="Q136" s="151">
        <f t="shared" si="33"/>
        <v>302.65699999999998</v>
      </c>
      <c r="R136" s="19"/>
    </row>
    <row r="137" spans="1:18">
      <c r="A137" s="511"/>
      <c r="B137" s="164" t="s">
        <v>0</v>
      </c>
      <c r="C137" s="21" t="s">
        <v>11</v>
      </c>
      <c r="D137" s="22">
        <f>SUM(D130,D132,D134)</f>
        <v>0</v>
      </c>
      <c r="E137" s="25">
        <f t="shared" ref="E137:P137" si="35">SUM(E130,E132,E134)</f>
        <v>0</v>
      </c>
      <c r="F137" s="153">
        <f t="shared" si="35"/>
        <v>0</v>
      </c>
      <c r="G137" s="401">
        <f t="shared" si="35"/>
        <v>1.361</v>
      </c>
      <c r="H137" s="39">
        <f t="shared" si="35"/>
        <v>0.77300000000000002</v>
      </c>
      <c r="I137" s="37">
        <f t="shared" si="35"/>
        <v>0</v>
      </c>
      <c r="J137" s="153">
        <f t="shared" si="35"/>
        <v>0.77300000000000002</v>
      </c>
      <c r="K137" s="39">
        <f t="shared" si="35"/>
        <v>0</v>
      </c>
      <c r="L137" s="25">
        <f t="shared" si="35"/>
        <v>8.9999999999999993E-3</v>
      </c>
      <c r="M137" s="73">
        <f t="shared" si="35"/>
        <v>0</v>
      </c>
      <c r="N137" s="114">
        <f t="shared" si="35"/>
        <v>0</v>
      </c>
      <c r="O137" s="69">
        <f t="shared" si="35"/>
        <v>0</v>
      </c>
      <c r="P137" s="69">
        <f t="shared" si="35"/>
        <v>0</v>
      </c>
      <c r="Q137" s="129">
        <f>SUM(Q130,Q132,Q134)</f>
        <v>2.1429999999999998</v>
      </c>
      <c r="R137" s="19"/>
    </row>
    <row r="138" spans="1:18">
      <c r="A138" s="511"/>
      <c r="B138" s="165" t="s">
        <v>19</v>
      </c>
      <c r="C138" s="24" t="s">
        <v>92</v>
      </c>
      <c r="D138" s="74"/>
      <c r="E138" s="25"/>
      <c r="F138" s="155"/>
      <c r="G138" s="405"/>
      <c r="H138" s="39"/>
      <c r="I138" s="40"/>
      <c r="J138" s="155"/>
      <c r="K138" s="39"/>
      <c r="L138" s="25"/>
      <c r="M138" s="59"/>
      <c r="N138" s="59"/>
      <c r="O138" s="25"/>
      <c r="P138" s="25"/>
      <c r="Q138" s="129"/>
      <c r="R138" s="19"/>
    </row>
    <row r="139" spans="1:18">
      <c r="A139" s="512"/>
      <c r="B139" s="44"/>
      <c r="C139" s="146" t="s">
        <v>13</v>
      </c>
      <c r="D139" s="44">
        <f>SUM(D131,D133,D136)</f>
        <v>0</v>
      </c>
      <c r="E139" s="44">
        <f t="shared" ref="E139:P139" si="36">SUM(E131,E133,E136)</f>
        <v>0</v>
      </c>
      <c r="F139" s="156">
        <f t="shared" si="36"/>
        <v>0</v>
      </c>
      <c r="G139" s="396">
        <f t="shared" si="36"/>
        <v>787.75099999999998</v>
      </c>
      <c r="H139" s="58">
        <f t="shared" si="36"/>
        <v>151.68600000000001</v>
      </c>
      <c r="I139" s="53">
        <f t="shared" si="36"/>
        <v>0</v>
      </c>
      <c r="J139" s="156">
        <f t="shared" si="36"/>
        <v>151.68600000000001</v>
      </c>
      <c r="K139" s="58">
        <f t="shared" si="36"/>
        <v>0</v>
      </c>
      <c r="L139" s="44">
        <f t="shared" si="36"/>
        <v>19.440000000000001</v>
      </c>
      <c r="M139" s="60">
        <f t="shared" si="36"/>
        <v>0</v>
      </c>
      <c r="N139" s="60">
        <f t="shared" si="36"/>
        <v>0</v>
      </c>
      <c r="O139" s="44">
        <f t="shared" si="36"/>
        <v>0</v>
      </c>
      <c r="P139" s="44">
        <f t="shared" si="36"/>
        <v>0</v>
      </c>
      <c r="Q139" s="151">
        <f>SUM(Q131,Q133,Q136)</f>
        <v>958.87699999999995</v>
      </c>
      <c r="R139" s="19"/>
    </row>
    <row r="140" spans="1:18">
      <c r="A140" s="19"/>
      <c r="B140" s="20" t="s">
        <v>0</v>
      </c>
      <c r="C140" s="21" t="s">
        <v>11</v>
      </c>
      <c r="D140" s="215">
        <f>SUM(D104,D128,D137)</f>
        <v>1656.5958400000002</v>
      </c>
      <c r="E140" s="320">
        <f t="shared" ref="E140:P140" si="37">SUM(E104,E128,E137)</f>
        <v>1343.1499000000001</v>
      </c>
      <c r="F140" s="153">
        <f t="shared" si="37"/>
        <v>2999.7457399999998</v>
      </c>
      <c r="G140" s="406">
        <f t="shared" si="37"/>
        <v>11120.421700000001</v>
      </c>
      <c r="H140" s="106">
        <f t="shared" si="37"/>
        <v>15313.743419999999</v>
      </c>
      <c r="I140" s="47">
        <f t="shared" si="37"/>
        <v>0</v>
      </c>
      <c r="J140" s="153">
        <f t="shared" si="37"/>
        <v>15313.743419999999</v>
      </c>
      <c r="K140" s="109">
        <f t="shared" si="37"/>
        <v>7924.7977999999994</v>
      </c>
      <c r="L140" s="69">
        <f t="shared" si="37"/>
        <v>273.41815000000003</v>
      </c>
      <c r="M140" s="73">
        <f t="shared" si="37"/>
        <v>13.8209</v>
      </c>
      <c r="N140" s="73">
        <f t="shared" si="37"/>
        <v>124.50510000000001</v>
      </c>
      <c r="O140" s="69">
        <f t="shared" si="37"/>
        <v>13.700299999999999</v>
      </c>
      <c r="P140" s="69">
        <f t="shared" si="37"/>
        <v>54.216989999999996</v>
      </c>
      <c r="Q140" s="129">
        <f>SUM(Q104,Q128,Q137)</f>
        <v>37838.3701</v>
      </c>
      <c r="R140" s="19"/>
    </row>
    <row r="141" spans="1:18">
      <c r="A141" s="19"/>
      <c r="B141" s="23" t="s">
        <v>93</v>
      </c>
      <c r="C141" s="24" t="s">
        <v>92</v>
      </c>
      <c r="D141" s="315"/>
      <c r="E141" s="201"/>
      <c r="F141" s="155"/>
      <c r="G141" s="407"/>
      <c r="H141" s="98"/>
      <c r="I141" s="160"/>
      <c r="J141" s="155"/>
      <c r="K141" s="102"/>
      <c r="L141" s="25"/>
      <c r="M141" s="59"/>
      <c r="N141" s="59"/>
      <c r="O141" s="25"/>
      <c r="P141" s="25"/>
      <c r="Q141" s="129"/>
      <c r="R141" s="19"/>
    </row>
    <row r="142" spans="1:18" ht="19.5" thickBot="1">
      <c r="A142" s="26"/>
      <c r="B142" s="27"/>
      <c r="C142" s="28" t="s">
        <v>13</v>
      </c>
      <c r="D142" s="316">
        <f>SUM(D105,D129,D139)</f>
        <v>497176.39600000001</v>
      </c>
      <c r="E142" s="204">
        <f t="shared" ref="E142:Q142" si="38">SUM(E105,E129,E139)</f>
        <v>621653.92500000005</v>
      </c>
      <c r="F142" s="161">
        <f t="shared" si="38"/>
        <v>1118830.321</v>
      </c>
      <c r="G142" s="408">
        <f t="shared" si="38"/>
        <v>2065940.2600000002</v>
      </c>
      <c r="H142" s="108">
        <f t="shared" si="38"/>
        <v>2196827.4220000003</v>
      </c>
      <c r="I142" s="48">
        <f t="shared" si="38"/>
        <v>0</v>
      </c>
      <c r="J142" s="161">
        <f t="shared" si="38"/>
        <v>2196827.4220000003</v>
      </c>
      <c r="K142" s="103">
        <f t="shared" si="38"/>
        <v>1351564.1029999999</v>
      </c>
      <c r="L142" s="29">
        <f t="shared" si="38"/>
        <v>227101.99099999998</v>
      </c>
      <c r="M142" s="61">
        <f t="shared" si="38"/>
        <v>13444.069</v>
      </c>
      <c r="N142" s="61">
        <f t="shared" si="38"/>
        <v>84301.504000000001</v>
      </c>
      <c r="O142" s="29">
        <f t="shared" si="38"/>
        <v>10855.871999999999</v>
      </c>
      <c r="P142" s="29">
        <f t="shared" si="38"/>
        <v>44722.284</v>
      </c>
      <c r="Q142" s="141">
        <f t="shared" si="38"/>
        <v>7113587.8260000013</v>
      </c>
      <c r="R142" s="19"/>
    </row>
    <row r="143" spans="1:18">
      <c r="Q143" s="162" t="s">
        <v>94</v>
      </c>
    </row>
    <row r="150" spans="16:16">
      <c r="P150" s="37"/>
    </row>
    <row r="151" spans="16:16">
      <c r="P151" s="37"/>
    </row>
    <row r="152" spans="16:16">
      <c r="P152" s="3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tabSelected="1" zoomScale="70" zoomScaleNormal="70" zoomScaleSheetLayoutView="70" workbookViewId="0">
      <pane xSplit="3" ySplit="4" topLeftCell="L133" activePane="bottomRight" state="frozen"/>
      <selection pane="topRight" activeCell="D1" sqref="D1"/>
      <selection pane="bottomLeft" activeCell="A5" sqref="A5"/>
      <selection pane="bottomRight" activeCell="L140" sqref="L140:L142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112</v>
      </c>
      <c r="C3" s="27"/>
      <c r="D3" s="27"/>
      <c r="E3" s="27"/>
      <c r="F3" s="27"/>
      <c r="G3" s="27"/>
      <c r="H3" s="27"/>
      <c r="I3" s="27"/>
      <c r="J3" s="27"/>
      <c r="K3" s="37"/>
      <c r="L3" s="27"/>
      <c r="M3" s="27"/>
      <c r="N3" s="27"/>
      <c r="O3" s="27"/>
      <c r="P3" s="27" t="s">
        <v>115</v>
      </c>
    </row>
    <row r="4" spans="1:18">
      <c r="A4" s="120"/>
      <c r="B4" s="121"/>
      <c r="C4" s="121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38" t="s">
        <v>11</v>
      </c>
      <c r="D5" s="282"/>
      <c r="E5" s="205"/>
      <c r="F5" s="127">
        <f>SUM(D5,E5)</f>
        <v>0</v>
      </c>
      <c r="G5" s="65">
        <v>577.40179999999998</v>
      </c>
      <c r="H5" s="65">
        <v>1738.4088999999999</v>
      </c>
      <c r="I5" s="128"/>
      <c r="J5" s="127">
        <f>SUM(H5:I5)</f>
        <v>1738.4088999999999</v>
      </c>
      <c r="K5" s="65">
        <v>1952.3630000000001</v>
      </c>
      <c r="L5" s="25">
        <v>134.76580000000001</v>
      </c>
      <c r="M5" s="25"/>
      <c r="N5" s="25"/>
      <c r="O5" s="25"/>
      <c r="P5" s="25"/>
      <c r="Q5" s="129">
        <f>SUM(F5,G5,J5,K5,L5,M5,N5,O5,P5)</f>
        <v>4402.9395000000004</v>
      </c>
      <c r="R5" s="37"/>
    </row>
    <row r="6" spans="1:18">
      <c r="A6" s="130" t="s">
        <v>12</v>
      </c>
      <c r="B6" s="528"/>
      <c r="C6" s="131" t="s">
        <v>13</v>
      </c>
      <c r="D6" s="283"/>
      <c r="E6" s="206"/>
      <c r="F6" s="132">
        <f t="shared" ref="F6:F8" si="0">SUM(D6,E6)</f>
        <v>0</v>
      </c>
      <c r="G6" s="66">
        <v>19571.132000000001</v>
      </c>
      <c r="H6" s="66">
        <v>68014.183000000005</v>
      </c>
      <c r="I6" s="133"/>
      <c r="J6" s="132">
        <f>SUM(H6:I6)</f>
        <v>68014.183000000005</v>
      </c>
      <c r="K6" s="66">
        <v>61166.654999999999</v>
      </c>
      <c r="L6" s="44">
        <v>4522.8639999999996</v>
      </c>
      <c r="M6" s="44"/>
      <c r="N6" s="44"/>
      <c r="O6" s="44"/>
      <c r="P6" s="44"/>
      <c r="Q6" s="134">
        <f t="shared" ref="Q6:Q8" si="1">SUM(F6,G6,J6,K6,L6,M6,N6,O6,P6)</f>
        <v>153274.834</v>
      </c>
      <c r="R6" s="37"/>
    </row>
    <row r="7" spans="1:18">
      <c r="A7" s="130" t="s">
        <v>14</v>
      </c>
      <c r="B7" s="36" t="s">
        <v>15</v>
      </c>
      <c r="C7" s="38" t="s">
        <v>11</v>
      </c>
      <c r="D7" s="282"/>
      <c r="E7" s="205">
        <v>2.8000000000000001E-2</v>
      </c>
      <c r="F7" s="135">
        <f t="shared" si="0"/>
        <v>2.8000000000000001E-2</v>
      </c>
      <c r="G7" s="65">
        <v>2.1057000000000001</v>
      </c>
      <c r="H7" s="65">
        <v>83.966999999999999</v>
      </c>
      <c r="I7" s="128"/>
      <c r="J7" s="135">
        <f t="shared" ref="J7:J68" si="2">SUM(H7:I7)</f>
        <v>83.966999999999999</v>
      </c>
      <c r="K7" s="65">
        <v>250.46700000000001</v>
      </c>
      <c r="L7" s="25"/>
      <c r="M7" s="25"/>
      <c r="N7" s="25"/>
      <c r="O7" s="25"/>
      <c r="P7" s="25"/>
      <c r="Q7" s="129">
        <f t="shared" si="1"/>
        <v>336.5677</v>
      </c>
      <c r="R7" s="37"/>
    </row>
    <row r="8" spans="1:18">
      <c r="A8" s="130" t="s">
        <v>16</v>
      </c>
      <c r="B8" s="131" t="s">
        <v>17</v>
      </c>
      <c r="C8" s="131" t="s">
        <v>13</v>
      </c>
      <c r="D8" s="317"/>
      <c r="E8" s="206">
        <v>13.23</v>
      </c>
      <c r="F8" s="132">
        <f t="shared" si="0"/>
        <v>13.23</v>
      </c>
      <c r="G8" s="66">
        <v>43.113999999999997</v>
      </c>
      <c r="H8" s="66">
        <v>3320.6419999999998</v>
      </c>
      <c r="I8" s="133"/>
      <c r="J8" s="132">
        <f t="shared" si="2"/>
        <v>3320.6419999999998</v>
      </c>
      <c r="K8" s="66">
        <v>8944.9840000000004</v>
      </c>
      <c r="L8" s="44"/>
      <c r="M8" s="44"/>
      <c r="N8" s="44"/>
      <c r="O8" s="44"/>
      <c r="P8" s="44"/>
      <c r="Q8" s="134">
        <f t="shared" si="1"/>
        <v>12321.970000000001</v>
      </c>
      <c r="R8" s="37"/>
    </row>
    <row r="9" spans="1:18">
      <c r="A9" s="130" t="s">
        <v>18</v>
      </c>
      <c r="B9" s="529" t="s">
        <v>19</v>
      </c>
      <c r="C9" s="38" t="s">
        <v>11</v>
      </c>
      <c r="D9" s="25">
        <f>SUM(D5,D7)</f>
        <v>0</v>
      </c>
      <c r="E9" s="25">
        <f t="shared" ref="E9:P10" si="3">SUM(E5,E7)</f>
        <v>2.8000000000000001E-2</v>
      </c>
      <c r="F9" s="135">
        <f t="shared" si="3"/>
        <v>2.8000000000000001E-2</v>
      </c>
      <c r="G9" s="39">
        <f t="shared" si="3"/>
        <v>579.50749999999994</v>
      </c>
      <c r="H9" s="39">
        <f t="shared" si="3"/>
        <v>1822.3759</v>
      </c>
      <c r="I9" s="40">
        <f t="shared" si="3"/>
        <v>0</v>
      </c>
      <c r="J9" s="135">
        <f t="shared" si="3"/>
        <v>1822.3759</v>
      </c>
      <c r="K9" s="39">
        <f t="shared" si="3"/>
        <v>2202.83</v>
      </c>
      <c r="L9" s="25">
        <f t="shared" si="3"/>
        <v>134.76580000000001</v>
      </c>
      <c r="M9" s="25">
        <f t="shared" si="3"/>
        <v>0</v>
      </c>
      <c r="N9" s="25">
        <f t="shared" si="3"/>
        <v>0</v>
      </c>
      <c r="O9" s="25">
        <f t="shared" si="3"/>
        <v>0</v>
      </c>
      <c r="P9" s="25">
        <f t="shared" si="3"/>
        <v>0</v>
      </c>
      <c r="Q9" s="129">
        <f t="shared" ref="Q9:Q10" si="4">SUM(F9:G9,J9:P9)</f>
        <v>4739.5072</v>
      </c>
      <c r="R9" s="37"/>
    </row>
    <row r="10" spans="1:18">
      <c r="A10" s="137"/>
      <c r="B10" s="530"/>
      <c r="C10" s="131" t="s">
        <v>13</v>
      </c>
      <c r="D10" s="44">
        <f>SUM(D6,D8)</f>
        <v>0</v>
      </c>
      <c r="E10" s="44">
        <f t="shared" si="3"/>
        <v>13.23</v>
      </c>
      <c r="F10" s="132">
        <f t="shared" si="3"/>
        <v>13.23</v>
      </c>
      <c r="G10" s="58">
        <f t="shared" si="3"/>
        <v>19614.246000000003</v>
      </c>
      <c r="H10" s="58">
        <f t="shared" si="3"/>
        <v>71334.825000000012</v>
      </c>
      <c r="I10" s="53">
        <f t="shared" si="3"/>
        <v>0</v>
      </c>
      <c r="J10" s="132">
        <f t="shared" si="3"/>
        <v>71334.825000000012</v>
      </c>
      <c r="K10" s="58">
        <f t="shared" si="3"/>
        <v>70111.638999999996</v>
      </c>
      <c r="L10" s="44">
        <f t="shared" si="3"/>
        <v>4522.8639999999996</v>
      </c>
      <c r="M10" s="44">
        <f t="shared" si="3"/>
        <v>0</v>
      </c>
      <c r="N10" s="44">
        <f t="shared" si="3"/>
        <v>0</v>
      </c>
      <c r="O10" s="44">
        <f t="shared" si="3"/>
        <v>0</v>
      </c>
      <c r="P10" s="44">
        <f t="shared" si="3"/>
        <v>0</v>
      </c>
      <c r="Q10" s="134">
        <f t="shared" si="4"/>
        <v>165596.804</v>
      </c>
      <c r="R10" s="37"/>
    </row>
    <row r="11" spans="1:18">
      <c r="A11" s="531" t="s">
        <v>20</v>
      </c>
      <c r="B11" s="532"/>
      <c r="C11" s="38" t="s">
        <v>11</v>
      </c>
      <c r="D11" s="282">
        <v>0.1996</v>
      </c>
      <c r="E11" s="205">
        <v>8.8999999999999996E-2</v>
      </c>
      <c r="F11" s="135">
        <f t="shared" ref="F11:F22" si="5">SUM(D11,E11)</f>
        <v>0.28859999999999997</v>
      </c>
      <c r="G11" s="65"/>
      <c r="H11" s="65"/>
      <c r="I11" s="128"/>
      <c r="J11" s="135">
        <f t="shared" si="2"/>
        <v>0</v>
      </c>
      <c r="K11" s="65"/>
      <c r="L11" s="25"/>
      <c r="M11" s="25"/>
      <c r="N11" s="25"/>
      <c r="O11" s="25"/>
      <c r="P11" s="25"/>
      <c r="Q11" s="129">
        <f t="shared" ref="Q11:Q22" si="6">SUM(F11,G11,J11,K11,L11,M11,N11,O11,P11)</f>
        <v>0.28859999999999997</v>
      </c>
      <c r="R11" s="37"/>
    </row>
    <row r="12" spans="1:18">
      <c r="A12" s="533"/>
      <c r="B12" s="534"/>
      <c r="C12" s="131" t="s">
        <v>13</v>
      </c>
      <c r="D12" s="283">
        <v>17.161199982718788</v>
      </c>
      <c r="E12" s="206">
        <v>8.8859999999999992</v>
      </c>
      <c r="F12" s="132">
        <f t="shared" si="5"/>
        <v>26.047199982718787</v>
      </c>
      <c r="G12" s="66"/>
      <c r="H12" s="66"/>
      <c r="I12" s="133"/>
      <c r="J12" s="132">
        <f t="shared" si="2"/>
        <v>0</v>
      </c>
      <c r="K12" s="66"/>
      <c r="L12" s="44"/>
      <c r="M12" s="44"/>
      <c r="N12" s="44"/>
      <c r="O12" s="44"/>
      <c r="P12" s="44"/>
      <c r="Q12" s="134">
        <f t="shared" si="6"/>
        <v>26.047199982718787</v>
      </c>
      <c r="R12" s="37"/>
    </row>
    <row r="13" spans="1:18">
      <c r="A13" s="19"/>
      <c r="B13" s="527" t="s">
        <v>21</v>
      </c>
      <c r="C13" s="38" t="s">
        <v>11</v>
      </c>
      <c r="D13" s="282">
        <v>5.2971000000000004</v>
      </c>
      <c r="E13" s="205">
        <v>10.952500000000001</v>
      </c>
      <c r="F13" s="135">
        <f t="shared" si="5"/>
        <v>16.249600000000001</v>
      </c>
      <c r="G13" s="65">
        <v>1.0536000000000001</v>
      </c>
      <c r="H13" s="65"/>
      <c r="I13" s="128"/>
      <c r="J13" s="135">
        <f t="shared" si="2"/>
        <v>0</v>
      </c>
      <c r="K13" s="65"/>
      <c r="L13" s="25">
        <v>1.4E-2</v>
      </c>
      <c r="M13" s="25"/>
      <c r="N13" s="25"/>
      <c r="O13" s="25"/>
      <c r="P13" s="25"/>
      <c r="Q13" s="129">
        <f t="shared" si="6"/>
        <v>17.3172</v>
      </c>
      <c r="R13" s="37"/>
    </row>
    <row r="14" spans="1:18">
      <c r="A14" s="126" t="s">
        <v>0</v>
      </c>
      <c r="B14" s="528"/>
      <c r="C14" s="131" t="s">
        <v>13</v>
      </c>
      <c r="D14" s="283">
        <v>17078.056182802513</v>
      </c>
      <c r="E14" s="206">
        <v>38198.985999999997</v>
      </c>
      <c r="F14" s="132">
        <f t="shared" si="5"/>
        <v>55277.042182802514</v>
      </c>
      <c r="G14" s="66">
        <v>9073.0499999999993</v>
      </c>
      <c r="H14" s="66"/>
      <c r="I14" s="133"/>
      <c r="J14" s="132">
        <f t="shared" si="2"/>
        <v>0</v>
      </c>
      <c r="K14" s="66"/>
      <c r="L14" s="44">
        <v>85.427999999999997</v>
      </c>
      <c r="M14" s="44"/>
      <c r="N14" s="44"/>
      <c r="O14" s="44"/>
      <c r="P14" s="44"/>
      <c r="Q14" s="134">
        <f t="shared" si="6"/>
        <v>64435.520182802517</v>
      </c>
      <c r="R14" s="37"/>
    </row>
    <row r="15" spans="1:18">
      <c r="A15" s="130" t="s">
        <v>22</v>
      </c>
      <c r="B15" s="527" t="s">
        <v>23</v>
      </c>
      <c r="C15" s="38" t="s">
        <v>11</v>
      </c>
      <c r="D15" s="282">
        <v>1.6468</v>
      </c>
      <c r="E15" s="205"/>
      <c r="F15" s="135">
        <f t="shared" si="5"/>
        <v>1.6468</v>
      </c>
      <c r="G15" s="65"/>
      <c r="H15" s="65"/>
      <c r="I15" s="128"/>
      <c r="J15" s="135">
        <f t="shared" si="2"/>
        <v>0</v>
      </c>
      <c r="K15" s="65">
        <v>0.121</v>
      </c>
      <c r="L15" s="25"/>
      <c r="M15" s="25"/>
      <c r="N15" s="25"/>
      <c r="O15" s="25"/>
      <c r="P15" s="25">
        <v>7.3000000000000001E-3</v>
      </c>
      <c r="Q15" s="129">
        <f t="shared" si="6"/>
        <v>1.7751000000000001</v>
      </c>
      <c r="R15" s="37"/>
    </row>
    <row r="16" spans="1:18">
      <c r="A16" s="130" t="s">
        <v>0</v>
      </c>
      <c r="B16" s="528"/>
      <c r="C16" s="131" t="s">
        <v>13</v>
      </c>
      <c r="D16" s="283">
        <v>533.77487946249232</v>
      </c>
      <c r="E16" s="206"/>
      <c r="F16" s="132">
        <f t="shared" si="5"/>
        <v>533.77487946249232</v>
      </c>
      <c r="G16" s="66"/>
      <c r="H16" s="66"/>
      <c r="I16" s="133"/>
      <c r="J16" s="132">
        <f t="shared" si="2"/>
        <v>0</v>
      </c>
      <c r="K16" s="66">
        <v>246.84200000000001</v>
      </c>
      <c r="L16" s="44"/>
      <c r="M16" s="44"/>
      <c r="N16" s="44"/>
      <c r="O16" s="44"/>
      <c r="P16" s="44">
        <v>6.3070000000000004</v>
      </c>
      <c r="Q16" s="134">
        <f t="shared" si="6"/>
        <v>786.92387946249232</v>
      </c>
      <c r="R16" s="37"/>
    </row>
    <row r="17" spans="1:18">
      <c r="A17" s="130" t="s">
        <v>24</v>
      </c>
      <c r="B17" s="527" t="s">
        <v>25</v>
      </c>
      <c r="C17" s="38" t="s">
        <v>11</v>
      </c>
      <c r="D17" s="282">
        <v>115.99379999999999</v>
      </c>
      <c r="E17" s="205">
        <v>89.007800000000003</v>
      </c>
      <c r="F17" s="135">
        <f t="shared" si="5"/>
        <v>205.0016</v>
      </c>
      <c r="G17" s="65">
        <v>31.2531</v>
      </c>
      <c r="H17" s="65"/>
      <c r="I17" s="128"/>
      <c r="J17" s="135">
        <f t="shared" si="2"/>
        <v>0</v>
      </c>
      <c r="K17" s="65"/>
      <c r="L17" s="25">
        <v>0.16</v>
      </c>
      <c r="M17" s="25"/>
      <c r="N17" s="25"/>
      <c r="O17" s="25"/>
      <c r="P17" s="25"/>
      <c r="Q17" s="129">
        <f t="shared" si="6"/>
        <v>236.41469999999998</v>
      </c>
      <c r="R17" s="37"/>
    </row>
    <row r="18" spans="1:18">
      <c r="A18" s="130"/>
      <c r="B18" s="528"/>
      <c r="C18" s="131" t="s">
        <v>13</v>
      </c>
      <c r="D18" s="283">
        <v>195685.29484294623</v>
      </c>
      <c r="E18" s="206">
        <v>154886.19200000001</v>
      </c>
      <c r="F18" s="132">
        <f t="shared" si="5"/>
        <v>350571.48684294627</v>
      </c>
      <c r="G18" s="66">
        <v>43929.656000000003</v>
      </c>
      <c r="H18" s="66"/>
      <c r="I18" s="133"/>
      <c r="J18" s="132">
        <f t="shared" si="2"/>
        <v>0</v>
      </c>
      <c r="K18" s="66"/>
      <c r="L18" s="44">
        <v>268.31099999999998</v>
      </c>
      <c r="M18" s="44"/>
      <c r="N18" s="44"/>
      <c r="O18" s="44"/>
      <c r="P18" s="44"/>
      <c r="Q18" s="134">
        <f t="shared" si="6"/>
        <v>394769.45384294627</v>
      </c>
      <c r="R18" s="37"/>
    </row>
    <row r="19" spans="1:18">
      <c r="A19" s="130" t="s">
        <v>26</v>
      </c>
      <c r="B19" s="36" t="s">
        <v>27</v>
      </c>
      <c r="C19" s="38" t="s">
        <v>11</v>
      </c>
      <c r="D19" s="282">
        <v>8.3026</v>
      </c>
      <c r="E19" s="205">
        <v>5.4627999999999997</v>
      </c>
      <c r="F19" s="135">
        <f t="shared" si="5"/>
        <v>13.7654</v>
      </c>
      <c r="G19" s="65">
        <v>6.8342000000000001</v>
      </c>
      <c r="H19" s="65"/>
      <c r="I19" s="128"/>
      <c r="J19" s="135">
        <f t="shared" si="2"/>
        <v>0</v>
      </c>
      <c r="K19" s="65"/>
      <c r="L19" s="25"/>
      <c r="M19" s="25"/>
      <c r="N19" s="25"/>
      <c r="O19" s="25"/>
      <c r="P19" s="25"/>
      <c r="Q19" s="129">
        <f t="shared" si="6"/>
        <v>20.599599999999999</v>
      </c>
      <c r="R19" s="37"/>
    </row>
    <row r="20" spans="1:18">
      <c r="A20" s="130"/>
      <c r="B20" s="131" t="s">
        <v>28</v>
      </c>
      <c r="C20" s="131" t="s">
        <v>13</v>
      </c>
      <c r="D20" s="283">
        <v>11649.722388268809</v>
      </c>
      <c r="E20" s="206">
        <v>7516.81</v>
      </c>
      <c r="F20" s="132">
        <f t="shared" si="5"/>
        <v>19166.53238826881</v>
      </c>
      <c r="G20" s="66">
        <v>5829.9110000000001</v>
      </c>
      <c r="H20" s="66"/>
      <c r="I20" s="133"/>
      <c r="J20" s="132">
        <f t="shared" si="2"/>
        <v>0</v>
      </c>
      <c r="K20" s="66"/>
      <c r="L20" s="44"/>
      <c r="M20" s="44"/>
      <c r="N20" s="44"/>
      <c r="O20" s="44"/>
      <c r="P20" s="44"/>
      <c r="Q20" s="134">
        <f t="shared" si="6"/>
        <v>24996.44338826881</v>
      </c>
      <c r="R20" s="37"/>
    </row>
    <row r="21" spans="1:18">
      <c r="A21" s="130" t="s">
        <v>18</v>
      </c>
      <c r="B21" s="527" t="s">
        <v>29</v>
      </c>
      <c r="C21" s="38" t="s">
        <v>11</v>
      </c>
      <c r="D21" s="282">
        <v>192.69749999999999</v>
      </c>
      <c r="E21" s="205">
        <v>129.56800000000001</v>
      </c>
      <c r="F21" s="135">
        <f t="shared" si="5"/>
        <v>322.26549999999997</v>
      </c>
      <c r="G21" s="65">
        <v>31.4696</v>
      </c>
      <c r="H21" s="65"/>
      <c r="I21" s="128"/>
      <c r="J21" s="135">
        <f t="shared" si="2"/>
        <v>0</v>
      </c>
      <c r="K21" s="65"/>
      <c r="L21" s="25">
        <v>1.38E-2</v>
      </c>
      <c r="M21" s="25"/>
      <c r="N21" s="25"/>
      <c r="O21" s="25"/>
      <c r="P21" s="25"/>
      <c r="Q21" s="129">
        <f t="shared" si="6"/>
        <v>353.74889999999999</v>
      </c>
      <c r="R21" s="37"/>
    </row>
    <row r="22" spans="1:18">
      <c r="A22" s="19"/>
      <c r="B22" s="528"/>
      <c r="C22" s="131" t="s">
        <v>13</v>
      </c>
      <c r="D22" s="283">
        <v>71973.364247523306</v>
      </c>
      <c r="E22" s="206">
        <v>52287.114999999998</v>
      </c>
      <c r="F22" s="132">
        <f t="shared" si="5"/>
        <v>124260.4792475233</v>
      </c>
      <c r="G22" s="66">
        <v>11353.017</v>
      </c>
      <c r="H22" s="66"/>
      <c r="I22" s="133"/>
      <c r="J22" s="132">
        <f t="shared" si="2"/>
        <v>0</v>
      </c>
      <c r="K22" s="66"/>
      <c r="L22" s="44">
        <v>11.625</v>
      </c>
      <c r="M22" s="44"/>
      <c r="N22" s="44"/>
      <c r="O22" s="44"/>
      <c r="P22" s="44"/>
      <c r="Q22" s="134">
        <f t="shared" si="6"/>
        <v>135625.12124752329</v>
      </c>
      <c r="R22" s="37"/>
    </row>
    <row r="23" spans="1:18">
      <c r="A23" s="19"/>
      <c r="B23" s="529" t="s">
        <v>19</v>
      </c>
      <c r="C23" s="38" t="s">
        <v>11</v>
      </c>
      <c r="D23" s="25">
        <f>SUM(D13,D15,D17,D19,D21)</f>
        <v>323.93779999999998</v>
      </c>
      <c r="E23" s="25">
        <f t="shared" ref="E23:Q24" si="7">SUM(E13,E15,E17,E19,E21)</f>
        <v>234.99110000000002</v>
      </c>
      <c r="F23" s="135">
        <f t="shared" si="7"/>
        <v>558.9289</v>
      </c>
      <c r="G23" s="39">
        <f t="shared" si="7"/>
        <v>70.610500000000002</v>
      </c>
      <c r="H23" s="39">
        <f t="shared" si="7"/>
        <v>0</v>
      </c>
      <c r="I23" s="40">
        <f t="shared" si="7"/>
        <v>0</v>
      </c>
      <c r="J23" s="135">
        <f t="shared" si="7"/>
        <v>0</v>
      </c>
      <c r="K23" s="39">
        <f t="shared" si="7"/>
        <v>0.121</v>
      </c>
      <c r="L23" s="25">
        <f t="shared" si="7"/>
        <v>0.18780000000000002</v>
      </c>
      <c r="M23" s="25">
        <f t="shared" si="7"/>
        <v>0</v>
      </c>
      <c r="N23" s="25">
        <f t="shared" si="7"/>
        <v>0</v>
      </c>
      <c r="O23" s="25">
        <f t="shared" si="7"/>
        <v>0</v>
      </c>
      <c r="P23" s="25">
        <f t="shared" si="7"/>
        <v>7.3000000000000001E-3</v>
      </c>
      <c r="Q23" s="129">
        <f>SUM(Q13,Q15,Q17,Q19,Q21)</f>
        <v>629.85549999999989</v>
      </c>
      <c r="R23" s="37"/>
    </row>
    <row r="24" spans="1:18">
      <c r="A24" s="137"/>
      <c r="B24" s="530"/>
      <c r="C24" s="131" t="s">
        <v>13</v>
      </c>
      <c r="D24" s="44">
        <f>SUM(D14,D16,D18,D20,D22)</f>
        <v>296920.21254100336</v>
      </c>
      <c r="E24" s="44">
        <f t="shared" si="7"/>
        <v>252889.103</v>
      </c>
      <c r="F24" s="132">
        <f t="shared" si="7"/>
        <v>549809.31554100337</v>
      </c>
      <c r="G24" s="58">
        <f t="shared" si="7"/>
        <v>70185.634000000005</v>
      </c>
      <c r="H24" s="58">
        <f t="shared" si="7"/>
        <v>0</v>
      </c>
      <c r="I24" s="53">
        <f t="shared" si="7"/>
        <v>0</v>
      </c>
      <c r="J24" s="132">
        <f t="shared" si="7"/>
        <v>0</v>
      </c>
      <c r="K24" s="58">
        <f t="shared" si="7"/>
        <v>246.84200000000001</v>
      </c>
      <c r="L24" s="44">
        <f t="shared" si="7"/>
        <v>365.36399999999998</v>
      </c>
      <c r="M24" s="44">
        <f t="shared" si="7"/>
        <v>0</v>
      </c>
      <c r="N24" s="44">
        <f t="shared" si="7"/>
        <v>0</v>
      </c>
      <c r="O24" s="44">
        <f t="shared" si="7"/>
        <v>0</v>
      </c>
      <c r="P24" s="44">
        <f t="shared" si="7"/>
        <v>6.3070000000000004</v>
      </c>
      <c r="Q24" s="134">
        <f t="shared" si="7"/>
        <v>620613.46254100336</v>
      </c>
      <c r="R24" s="37"/>
    </row>
    <row r="25" spans="1:18">
      <c r="A25" s="126" t="s">
        <v>0</v>
      </c>
      <c r="B25" s="527" t="s">
        <v>30</v>
      </c>
      <c r="C25" s="38" t="s">
        <v>11</v>
      </c>
      <c r="D25" s="282">
        <v>31.373000000000001</v>
      </c>
      <c r="E25" s="205">
        <v>32.357999999999997</v>
      </c>
      <c r="F25" s="135">
        <f t="shared" ref="F25:F28" si="8">SUM(D25,E25)</f>
        <v>63.730999999999995</v>
      </c>
      <c r="G25" s="65">
        <v>275.60120000000001</v>
      </c>
      <c r="H25" s="65"/>
      <c r="I25" s="128"/>
      <c r="J25" s="135">
        <f t="shared" si="2"/>
        <v>0</v>
      </c>
      <c r="K25" s="65"/>
      <c r="L25" s="25"/>
      <c r="M25" s="25"/>
      <c r="N25" s="25"/>
      <c r="O25" s="25"/>
      <c r="P25" s="25"/>
      <c r="Q25" s="129">
        <f t="shared" ref="Q25:Q28" si="9">SUM(F25,G25,J25,K25,L25,M25,N25,O25,P25)</f>
        <v>339.3322</v>
      </c>
      <c r="R25" s="37"/>
    </row>
    <row r="26" spans="1:18">
      <c r="A26" s="130" t="s">
        <v>31</v>
      </c>
      <c r="B26" s="528"/>
      <c r="C26" s="131" t="s">
        <v>13</v>
      </c>
      <c r="D26" s="283">
        <v>26944.120772867449</v>
      </c>
      <c r="E26" s="206">
        <v>28859.166000000001</v>
      </c>
      <c r="F26" s="132">
        <f t="shared" si="8"/>
        <v>55803.286772867446</v>
      </c>
      <c r="G26" s="66">
        <v>271352.24200000003</v>
      </c>
      <c r="H26" s="66"/>
      <c r="I26" s="133"/>
      <c r="J26" s="132">
        <f t="shared" si="2"/>
        <v>0</v>
      </c>
      <c r="K26" s="66"/>
      <c r="L26" s="44"/>
      <c r="M26" s="44"/>
      <c r="N26" s="44"/>
      <c r="O26" s="44"/>
      <c r="P26" s="44"/>
      <c r="Q26" s="134">
        <f t="shared" si="9"/>
        <v>327155.52877286746</v>
      </c>
      <c r="R26" s="37"/>
    </row>
    <row r="27" spans="1:18">
      <c r="A27" s="130" t="s">
        <v>32</v>
      </c>
      <c r="B27" s="36" t="s">
        <v>15</v>
      </c>
      <c r="C27" s="38" t="s">
        <v>11</v>
      </c>
      <c r="D27" s="282">
        <v>10.202</v>
      </c>
      <c r="E27" s="205">
        <v>5.6879999999999997</v>
      </c>
      <c r="F27" s="135">
        <f t="shared" si="8"/>
        <v>15.89</v>
      </c>
      <c r="G27" s="65">
        <v>3.4336000000000002</v>
      </c>
      <c r="H27" s="65"/>
      <c r="I27" s="128"/>
      <c r="J27" s="135">
        <f t="shared" si="2"/>
        <v>0</v>
      </c>
      <c r="K27" s="65"/>
      <c r="L27" s="25"/>
      <c r="M27" s="25"/>
      <c r="N27" s="25"/>
      <c r="O27" s="25"/>
      <c r="P27" s="25"/>
      <c r="Q27" s="129">
        <f t="shared" si="9"/>
        <v>19.323599999999999</v>
      </c>
      <c r="R27" s="37"/>
    </row>
    <row r="28" spans="1:18">
      <c r="A28" s="130" t="s">
        <v>33</v>
      </c>
      <c r="B28" s="131" t="s">
        <v>34</v>
      </c>
      <c r="C28" s="131" t="s">
        <v>13</v>
      </c>
      <c r="D28" s="283">
        <v>5887.9979940708263</v>
      </c>
      <c r="E28" s="206">
        <v>4752.13</v>
      </c>
      <c r="F28" s="132">
        <f t="shared" si="8"/>
        <v>10640.127994070826</v>
      </c>
      <c r="G28" s="66">
        <v>3085.7489999999998</v>
      </c>
      <c r="H28" s="66"/>
      <c r="I28" s="133"/>
      <c r="J28" s="132">
        <f t="shared" si="2"/>
        <v>0</v>
      </c>
      <c r="K28" s="66"/>
      <c r="L28" s="44"/>
      <c r="M28" s="44"/>
      <c r="N28" s="44"/>
      <c r="O28" s="44"/>
      <c r="P28" s="44"/>
      <c r="Q28" s="134">
        <f t="shared" si="9"/>
        <v>13725.876994070826</v>
      </c>
      <c r="R28" s="37"/>
    </row>
    <row r="29" spans="1:18">
      <c r="A29" s="130" t="s">
        <v>18</v>
      </c>
      <c r="B29" s="529" t="s">
        <v>19</v>
      </c>
      <c r="C29" s="38" t="s">
        <v>11</v>
      </c>
      <c r="D29" s="25">
        <f>SUM(D25,D27)</f>
        <v>41.575000000000003</v>
      </c>
      <c r="E29" s="25">
        <f t="shared" ref="E29:Q30" si="10">SUM(E25,E27)</f>
        <v>38.045999999999999</v>
      </c>
      <c r="F29" s="135">
        <f t="shared" si="10"/>
        <v>79.620999999999995</v>
      </c>
      <c r="G29" s="39">
        <f t="shared" si="10"/>
        <v>279.03480000000002</v>
      </c>
      <c r="H29" s="39">
        <f t="shared" si="10"/>
        <v>0</v>
      </c>
      <c r="I29" s="40">
        <f t="shared" si="10"/>
        <v>0</v>
      </c>
      <c r="J29" s="135">
        <f t="shared" si="10"/>
        <v>0</v>
      </c>
      <c r="K29" s="39">
        <f t="shared" si="10"/>
        <v>0</v>
      </c>
      <c r="L29" s="25">
        <f t="shared" si="10"/>
        <v>0</v>
      </c>
      <c r="M29" s="4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129">
        <f t="shared" si="10"/>
        <v>358.6558</v>
      </c>
      <c r="R29" s="37"/>
    </row>
    <row r="30" spans="1:18">
      <c r="A30" s="137"/>
      <c r="B30" s="530"/>
      <c r="C30" s="131" t="s">
        <v>13</v>
      </c>
      <c r="D30" s="44">
        <f>SUM(D26,D28)</f>
        <v>32832.118766938278</v>
      </c>
      <c r="E30" s="44">
        <f t="shared" si="10"/>
        <v>33611.296000000002</v>
      </c>
      <c r="F30" s="132">
        <f t="shared" si="10"/>
        <v>66443.41476693828</v>
      </c>
      <c r="G30" s="58">
        <f t="shared" si="10"/>
        <v>274437.99100000004</v>
      </c>
      <c r="H30" s="58">
        <f t="shared" si="10"/>
        <v>0</v>
      </c>
      <c r="I30" s="53">
        <f t="shared" si="10"/>
        <v>0</v>
      </c>
      <c r="J30" s="132">
        <f t="shared" si="10"/>
        <v>0</v>
      </c>
      <c r="K30" s="58">
        <f t="shared" si="10"/>
        <v>0</v>
      </c>
      <c r="L30" s="44">
        <f t="shared" si="10"/>
        <v>0</v>
      </c>
      <c r="M30" s="58">
        <f t="shared" si="10"/>
        <v>0</v>
      </c>
      <c r="N30" s="44">
        <f t="shared" si="10"/>
        <v>0</v>
      </c>
      <c r="O30" s="44">
        <f t="shared" si="10"/>
        <v>0</v>
      </c>
      <c r="P30" s="44">
        <f t="shared" si="10"/>
        <v>0</v>
      </c>
      <c r="Q30" s="134">
        <f t="shared" si="10"/>
        <v>340881.40576693829</v>
      </c>
      <c r="R30" s="37"/>
    </row>
    <row r="31" spans="1:18">
      <c r="A31" s="126" t="s">
        <v>0</v>
      </c>
      <c r="B31" s="527" t="s">
        <v>35</v>
      </c>
      <c r="C31" s="38" t="s">
        <v>11</v>
      </c>
      <c r="D31" s="282">
        <v>3.5000000000000003E-2</v>
      </c>
      <c r="E31" s="205">
        <v>1.1521999999999999</v>
      </c>
      <c r="F31" s="135">
        <f t="shared" ref="F31:F36" si="11">SUM(D31,E31)</f>
        <v>1.1871999999999998</v>
      </c>
      <c r="G31" s="65">
        <v>4.5903999999999998</v>
      </c>
      <c r="H31" s="65">
        <v>99.564999999999998</v>
      </c>
      <c r="I31" s="128"/>
      <c r="J31" s="135">
        <f t="shared" si="2"/>
        <v>99.564999999999998</v>
      </c>
      <c r="K31" s="65">
        <v>18.2516</v>
      </c>
      <c r="L31" s="25">
        <v>0.80579999999999996</v>
      </c>
      <c r="M31" s="25"/>
      <c r="N31" s="25">
        <v>7.9600000000000004E-2</v>
      </c>
      <c r="O31" s="25">
        <v>3.3000000000000002E-2</v>
      </c>
      <c r="P31" s="25">
        <v>8.2900000000000001E-2</v>
      </c>
      <c r="Q31" s="129">
        <f t="shared" ref="Q31:Q36" si="12">SUM(F31,G31,J31,K31,L31,M31,N31,O31,P31)</f>
        <v>124.5955</v>
      </c>
      <c r="R31" s="37"/>
    </row>
    <row r="32" spans="1:18">
      <c r="A32" s="130" t="s">
        <v>36</v>
      </c>
      <c r="B32" s="528"/>
      <c r="C32" s="131" t="s">
        <v>13</v>
      </c>
      <c r="D32" s="283">
        <v>32.756399967014524</v>
      </c>
      <c r="E32" s="206">
        <v>756.19500000000005</v>
      </c>
      <c r="F32" s="132">
        <f t="shared" si="11"/>
        <v>788.95139996701459</v>
      </c>
      <c r="G32" s="66">
        <v>3479.6260000000002</v>
      </c>
      <c r="H32" s="66">
        <v>51266.328999999998</v>
      </c>
      <c r="I32" s="133"/>
      <c r="J32" s="132">
        <f t="shared" si="2"/>
        <v>51266.328999999998</v>
      </c>
      <c r="K32" s="66">
        <v>1293.5160000000001</v>
      </c>
      <c r="L32" s="44">
        <v>640.63400000000001</v>
      </c>
      <c r="M32" s="44"/>
      <c r="N32" s="44">
        <v>23.710999999999999</v>
      </c>
      <c r="O32" s="44">
        <v>18.382000000000001</v>
      </c>
      <c r="P32" s="44">
        <v>55.533000000000001</v>
      </c>
      <c r="Q32" s="134">
        <f t="shared" si="12"/>
        <v>57566.682399967016</v>
      </c>
      <c r="R32" s="37"/>
    </row>
    <row r="33" spans="1:18">
      <c r="A33" s="130" t="s">
        <v>0</v>
      </c>
      <c r="B33" s="527" t="s">
        <v>37</v>
      </c>
      <c r="C33" s="38" t="s">
        <v>11</v>
      </c>
      <c r="D33" s="282">
        <v>0.105</v>
      </c>
      <c r="E33" s="205">
        <v>0.02</v>
      </c>
      <c r="F33" s="135">
        <f t="shared" si="11"/>
        <v>0.125</v>
      </c>
      <c r="G33" s="65">
        <v>1.5438000000000001</v>
      </c>
      <c r="H33" s="65">
        <v>37.977499999999999</v>
      </c>
      <c r="I33" s="128"/>
      <c r="J33" s="135">
        <f t="shared" si="2"/>
        <v>37.977499999999999</v>
      </c>
      <c r="K33" s="65">
        <v>20.217099999999999</v>
      </c>
      <c r="L33" s="25">
        <v>2.7494000000000001</v>
      </c>
      <c r="M33" s="25">
        <v>8.0000000000000004E-4</v>
      </c>
      <c r="N33" s="25">
        <v>8.3000000000000001E-3</v>
      </c>
      <c r="O33" s="25"/>
      <c r="P33" s="25"/>
      <c r="Q33" s="129">
        <f t="shared" si="12"/>
        <v>62.621899999999997</v>
      </c>
      <c r="R33" s="37"/>
    </row>
    <row r="34" spans="1:18">
      <c r="A34" s="130" t="s">
        <v>38</v>
      </c>
      <c r="B34" s="528"/>
      <c r="C34" s="131" t="s">
        <v>13</v>
      </c>
      <c r="D34" s="283">
        <v>51.062399948580506</v>
      </c>
      <c r="E34" s="206">
        <v>10.8</v>
      </c>
      <c r="F34" s="132">
        <f t="shared" si="11"/>
        <v>61.862399948580503</v>
      </c>
      <c r="G34" s="66">
        <v>581.08500000000004</v>
      </c>
      <c r="H34" s="66">
        <v>3187.9</v>
      </c>
      <c r="I34" s="133"/>
      <c r="J34" s="132">
        <f t="shared" si="2"/>
        <v>3187.9</v>
      </c>
      <c r="K34" s="66">
        <v>1060.1320000000001</v>
      </c>
      <c r="L34" s="44">
        <v>638.34799999999996</v>
      </c>
      <c r="M34" s="44">
        <v>9.5000000000000001E-2</v>
      </c>
      <c r="N34" s="44">
        <v>0.442</v>
      </c>
      <c r="O34" s="44"/>
      <c r="P34" s="44"/>
      <c r="Q34" s="134">
        <f t="shared" si="12"/>
        <v>5529.8643999485812</v>
      </c>
      <c r="R34" s="37"/>
    </row>
    <row r="35" spans="1:18">
      <c r="A35" s="130"/>
      <c r="B35" s="36" t="s">
        <v>15</v>
      </c>
      <c r="C35" s="38" t="s">
        <v>11</v>
      </c>
      <c r="D35" s="282" t="s">
        <v>0</v>
      </c>
      <c r="E35" s="205"/>
      <c r="F35" s="135">
        <f t="shared" si="11"/>
        <v>0</v>
      </c>
      <c r="G35" s="65"/>
      <c r="H35" s="65">
        <v>290.2654</v>
      </c>
      <c r="I35" s="128"/>
      <c r="J35" s="135">
        <f t="shared" si="2"/>
        <v>290.2654</v>
      </c>
      <c r="K35" s="65">
        <v>0.624</v>
      </c>
      <c r="L35" s="25"/>
      <c r="M35" s="25"/>
      <c r="N35" s="25">
        <v>4.1200000000000001E-2</v>
      </c>
      <c r="O35" s="25"/>
      <c r="P35" s="25"/>
      <c r="Q35" s="129">
        <f t="shared" si="12"/>
        <v>290.93060000000003</v>
      </c>
      <c r="R35" s="37"/>
    </row>
    <row r="36" spans="1:18">
      <c r="A36" s="130" t="s">
        <v>18</v>
      </c>
      <c r="B36" s="131" t="s">
        <v>39</v>
      </c>
      <c r="C36" s="131" t="s">
        <v>13</v>
      </c>
      <c r="D36" s="317" t="s">
        <v>0</v>
      </c>
      <c r="E36" s="206"/>
      <c r="F36" s="132">
        <f t="shared" si="11"/>
        <v>0</v>
      </c>
      <c r="G36" s="66"/>
      <c r="H36" s="66">
        <v>25704.960999999999</v>
      </c>
      <c r="I36" s="133"/>
      <c r="J36" s="132">
        <f t="shared" si="2"/>
        <v>25704.960999999999</v>
      </c>
      <c r="K36" s="66">
        <v>25.283000000000001</v>
      </c>
      <c r="L36" s="44"/>
      <c r="M36" s="44"/>
      <c r="N36" s="44">
        <v>9.33</v>
      </c>
      <c r="O36" s="44"/>
      <c r="P36" s="44"/>
      <c r="Q36" s="134">
        <f t="shared" si="12"/>
        <v>25739.574000000001</v>
      </c>
      <c r="R36" s="37"/>
    </row>
    <row r="37" spans="1:18">
      <c r="A37" s="19"/>
      <c r="B37" s="529" t="s">
        <v>19</v>
      </c>
      <c r="C37" s="38" t="s">
        <v>11</v>
      </c>
      <c r="D37" s="25">
        <f>SUM(D31,D33,D35)</f>
        <v>0.14000000000000001</v>
      </c>
      <c r="E37" s="25">
        <f t="shared" ref="E37:Q38" si="13">SUM(E31,E33,E35)</f>
        <v>1.1721999999999999</v>
      </c>
      <c r="F37" s="135">
        <f t="shared" si="13"/>
        <v>1.3121999999999998</v>
      </c>
      <c r="G37" s="39">
        <f t="shared" si="13"/>
        <v>6.1341999999999999</v>
      </c>
      <c r="H37" s="39">
        <f t="shared" si="13"/>
        <v>427.80790000000002</v>
      </c>
      <c r="I37" s="40">
        <f t="shared" si="13"/>
        <v>0</v>
      </c>
      <c r="J37" s="135">
        <f t="shared" si="13"/>
        <v>427.80790000000002</v>
      </c>
      <c r="K37" s="39">
        <f t="shared" si="13"/>
        <v>39.092700000000001</v>
      </c>
      <c r="L37" s="25">
        <f t="shared" si="13"/>
        <v>3.5552000000000001</v>
      </c>
      <c r="M37" s="25">
        <f t="shared" si="13"/>
        <v>8.0000000000000004E-4</v>
      </c>
      <c r="N37" s="25">
        <f t="shared" si="13"/>
        <v>0.12909999999999999</v>
      </c>
      <c r="O37" s="25">
        <f t="shared" si="13"/>
        <v>3.3000000000000002E-2</v>
      </c>
      <c r="P37" s="25">
        <f t="shared" si="13"/>
        <v>8.2900000000000001E-2</v>
      </c>
      <c r="Q37" s="129">
        <f t="shared" si="13"/>
        <v>478.14800000000002</v>
      </c>
      <c r="R37" s="37"/>
    </row>
    <row r="38" spans="1:18">
      <c r="A38" s="137"/>
      <c r="B38" s="530"/>
      <c r="C38" s="131" t="s">
        <v>13</v>
      </c>
      <c r="D38" s="44">
        <f>SUM(D32,D34,D36)</f>
        <v>83.818799915595037</v>
      </c>
      <c r="E38" s="44">
        <f t="shared" si="13"/>
        <v>766.995</v>
      </c>
      <c r="F38" s="132">
        <f t="shared" si="13"/>
        <v>850.81379991559515</v>
      </c>
      <c r="G38" s="58">
        <f t="shared" si="13"/>
        <v>4060.7110000000002</v>
      </c>
      <c r="H38" s="58">
        <f t="shared" si="13"/>
        <v>80159.19</v>
      </c>
      <c r="I38" s="53">
        <f t="shared" si="13"/>
        <v>0</v>
      </c>
      <c r="J38" s="132">
        <f t="shared" si="13"/>
        <v>80159.19</v>
      </c>
      <c r="K38" s="58">
        <f t="shared" si="13"/>
        <v>2378.931</v>
      </c>
      <c r="L38" s="44">
        <f t="shared" si="13"/>
        <v>1278.982</v>
      </c>
      <c r="M38" s="44">
        <f t="shared" si="13"/>
        <v>9.5000000000000001E-2</v>
      </c>
      <c r="N38" s="44">
        <f t="shared" si="13"/>
        <v>33.482999999999997</v>
      </c>
      <c r="O38" s="44">
        <f t="shared" si="13"/>
        <v>18.382000000000001</v>
      </c>
      <c r="P38" s="44">
        <f t="shared" si="13"/>
        <v>55.533000000000001</v>
      </c>
      <c r="Q38" s="134">
        <f t="shared" si="13"/>
        <v>88836.120799915603</v>
      </c>
      <c r="R38" s="37"/>
    </row>
    <row r="39" spans="1:18">
      <c r="A39" s="531" t="s">
        <v>40</v>
      </c>
      <c r="B39" s="532"/>
      <c r="C39" s="38" t="s">
        <v>11</v>
      </c>
      <c r="D39" s="282">
        <v>1.2699999999999999E-2</v>
      </c>
      <c r="E39" s="205">
        <v>1E-3</v>
      </c>
      <c r="F39" s="135">
        <f t="shared" ref="F39:F58" si="14">SUM(D39,E39)</f>
        <v>1.37E-2</v>
      </c>
      <c r="G39" s="65">
        <v>3.8600000000000002E-2</v>
      </c>
      <c r="H39" s="65">
        <v>2.0945</v>
      </c>
      <c r="I39" s="128"/>
      <c r="J39" s="135">
        <f t="shared" si="2"/>
        <v>2.0945</v>
      </c>
      <c r="K39" s="65">
        <v>1.9349000000000001</v>
      </c>
      <c r="L39" s="25">
        <v>6.7999999999999996E-3</v>
      </c>
      <c r="M39" s="25"/>
      <c r="N39" s="25">
        <v>1.0999999999999999E-2</v>
      </c>
      <c r="O39" s="25"/>
      <c r="P39" s="25">
        <v>0.26650000000000001</v>
      </c>
      <c r="Q39" s="129">
        <f t="shared" ref="Q39:Q58" si="15">SUM(F39,G39,J39,K39,L39,M39,N39,O39,P39)</f>
        <v>4.3659999999999997</v>
      </c>
      <c r="R39" s="37"/>
    </row>
    <row r="40" spans="1:18">
      <c r="A40" s="533"/>
      <c r="B40" s="534"/>
      <c r="C40" s="131" t="s">
        <v>13</v>
      </c>
      <c r="D40" s="283">
        <v>3.2291999967482177</v>
      </c>
      <c r="E40" s="206">
        <v>1.08</v>
      </c>
      <c r="F40" s="132">
        <f t="shared" si="14"/>
        <v>4.3091999967482177</v>
      </c>
      <c r="G40" s="66">
        <v>10.595000000000001</v>
      </c>
      <c r="H40" s="66">
        <v>1088.7380000000001</v>
      </c>
      <c r="I40" s="133"/>
      <c r="J40" s="132">
        <f t="shared" si="2"/>
        <v>1088.7380000000001</v>
      </c>
      <c r="K40" s="66">
        <v>659.45600000000002</v>
      </c>
      <c r="L40" s="44">
        <v>3.78</v>
      </c>
      <c r="M40" s="44"/>
      <c r="N40" s="44">
        <v>2.3220000000000001</v>
      </c>
      <c r="O40" s="44"/>
      <c r="P40" s="44">
        <v>99.512</v>
      </c>
      <c r="Q40" s="134">
        <f t="shared" si="15"/>
        <v>1868.7121999967483</v>
      </c>
      <c r="R40" s="37"/>
    </row>
    <row r="41" spans="1:18">
      <c r="A41" s="531" t="s">
        <v>41</v>
      </c>
      <c r="B41" s="532"/>
      <c r="C41" s="38" t="s">
        <v>11</v>
      </c>
      <c r="D41" s="282">
        <v>1.9159999999999999</v>
      </c>
      <c r="E41" s="205">
        <v>0.11840000000000001</v>
      </c>
      <c r="F41" s="135">
        <f t="shared" si="14"/>
        <v>2.0343999999999998</v>
      </c>
      <c r="G41" s="65">
        <v>140.80860000000001</v>
      </c>
      <c r="H41" s="65">
        <v>293.71749999999997</v>
      </c>
      <c r="I41" s="128"/>
      <c r="J41" s="135">
        <f t="shared" si="2"/>
        <v>293.71749999999997</v>
      </c>
      <c r="K41" s="65">
        <v>8.0184999999999995</v>
      </c>
      <c r="L41" s="25">
        <v>1.0481</v>
      </c>
      <c r="M41" s="25"/>
      <c r="N41" s="25">
        <v>0.42970000000000003</v>
      </c>
      <c r="O41" s="25">
        <v>1.4E-3</v>
      </c>
      <c r="P41" s="25">
        <v>3.5813000000000001</v>
      </c>
      <c r="Q41" s="129">
        <f t="shared" si="15"/>
        <v>449.6395</v>
      </c>
      <c r="R41" s="37"/>
    </row>
    <row r="42" spans="1:18">
      <c r="A42" s="533"/>
      <c r="B42" s="534"/>
      <c r="C42" s="131" t="s">
        <v>13</v>
      </c>
      <c r="D42" s="283">
        <v>2019.9283179659458</v>
      </c>
      <c r="E42" s="206">
        <v>134.26499999999999</v>
      </c>
      <c r="F42" s="132">
        <f t="shared" si="14"/>
        <v>2154.1933179659459</v>
      </c>
      <c r="G42" s="66">
        <v>35712.559000000001</v>
      </c>
      <c r="H42" s="66">
        <v>87883.085999999996</v>
      </c>
      <c r="I42" s="133"/>
      <c r="J42" s="132">
        <f t="shared" si="2"/>
        <v>87883.085999999996</v>
      </c>
      <c r="K42" s="66">
        <v>998.43899999999996</v>
      </c>
      <c r="L42" s="44">
        <v>401.58</v>
      </c>
      <c r="M42" s="44"/>
      <c r="N42" s="44">
        <v>56.896000000000001</v>
      </c>
      <c r="O42" s="44">
        <v>7.5999999999999998E-2</v>
      </c>
      <c r="P42" s="44">
        <v>212.07400000000001</v>
      </c>
      <c r="Q42" s="134">
        <f t="shared" si="15"/>
        <v>127418.90331796593</v>
      </c>
      <c r="R42" s="37"/>
    </row>
    <row r="43" spans="1:18">
      <c r="A43" s="531" t="s">
        <v>42</v>
      </c>
      <c r="B43" s="532"/>
      <c r="C43" s="38" t="s">
        <v>11</v>
      </c>
      <c r="D43" s="282" t="s">
        <v>0</v>
      </c>
      <c r="E43" s="205"/>
      <c r="F43" s="135">
        <f t="shared" si="14"/>
        <v>0</v>
      </c>
      <c r="G43" s="65"/>
      <c r="H43" s="65"/>
      <c r="I43" s="128"/>
      <c r="J43" s="135">
        <f t="shared" si="2"/>
        <v>0</v>
      </c>
      <c r="K43" s="65"/>
      <c r="L43" s="25"/>
      <c r="M43" s="25"/>
      <c r="N43" s="25"/>
      <c r="O43" s="25"/>
      <c r="P43" s="25"/>
      <c r="Q43" s="129">
        <f t="shared" si="15"/>
        <v>0</v>
      </c>
      <c r="R43" s="37"/>
    </row>
    <row r="44" spans="1:18">
      <c r="A44" s="533"/>
      <c r="B44" s="534"/>
      <c r="C44" s="131" t="s">
        <v>13</v>
      </c>
      <c r="D44" s="317" t="s">
        <v>0</v>
      </c>
      <c r="E44" s="206"/>
      <c r="F44" s="132">
        <f t="shared" si="14"/>
        <v>0</v>
      </c>
      <c r="G44" s="66"/>
      <c r="H44" s="66"/>
      <c r="I44" s="133"/>
      <c r="J44" s="132">
        <f t="shared" si="2"/>
        <v>0</v>
      </c>
      <c r="K44" s="66"/>
      <c r="L44" s="44"/>
      <c r="M44" s="44"/>
      <c r="N44" s="44"/>
      <c r="O44" s="44"/>
      <c r="P44" s="44"/>
      <c r="Q44" s="134">
        <f t="shared" si="15"/>
        <v>0</v>
      </c>
      <c r="R44" s="37"/>
    </row>
    <row r="45" spans="1:18">
      <c r="A45" s="531" t="s">
        <v>43</v>
      </c>
      <c r="B45" s="532"/>
      <c r="C45" s="38" t="s">
        <v>11</v>
      </c>
      <c r="D45" s="282" t="s">
        <v>0</v>
      </c>
      <c r="E45" s="205"/>
      <c r="F45" s="135">
        <f t="shared" si="14"/>
        <v>0</v>
      </c>
      <c r="G45" s="65"/>
      <c r="H45" s="65">
        <v>8.0000000000000004E-4</v>
      </c>
      <c r="I45" s="128"/>
      <c r="J45" s="135">
        <f t="shared" si="2"/>
        <v>8.0000000000000004E-4</v>
      </c>
      <c r="K45" s="65"/>
      <c r="L45" s="25"/>
      <c r="M45" s="25"/>
      <c r="N45" s="25"/>
      <c r="O45" s="25"/>
      <c r="P45" s="25"/>
      <c r="Q45" s="129">
        <f t="shared" si="15"/>
        <v>8.0000000000000004E-4</v>
      </c>
      <c r="R45" s="37"/>
    </row>
    <row r="46" spans="1:18">
      <c r="A46" s="533"/>
      <c r="B46" s="534"/>
      <c r="C46" s="131" t="s">
        <v>13</v>
      </c>
      <c r="D46" s="283" t="s">
        <v>0</v>
      </c>
      <c r="E46" s="206"/>
      <c r="F46" s="132">
        <f t="shared" si="14"/>
        <v>0</v>
      </c>
      <c r="G46" s="66"/>
      <c r="H46" s="66">
        <v>0.86399999999999999</v>
      </c>
      <c r="I46" s="133"/>
      <c r="J46" s="132">
        <f t="shared" si="2"/>
        <v>0.86399999999999999</v>
      </c>
      <c r="K46" s="66"/>
      <c r="L46" s="44"/>
      <c r="M46" s="44"/>
      <c r="N46" s="44"/>
      <c r="O46" s="44"/>
      <c r="P46" s="44"/>
      <c r="Q46" s="134">
        <f t="shared" si="15"/>
        <v>0.86399999999999999</v>
      </c>
      <c r="R46" s="37"/>
    </row>
    <row r="47" spans="1:18">
      <c r="A47" s="531" t="s">
        <v>44</v>
      </c>
      <c r="B47" s="532"/>
      <c r="C47" s="38" t="s">
        <v>11</v>
      </c>
      <c r="D47" s="282" t="s">
        <v>0</v>
      </c>
      <c r="E47" s="205"/>
      <c r="F47" s="135">
        <f t="shared" si="14"/>
        <v>0</v>
      </c>
      <c r="G47" s="65"/>
      <c r="H47" s="65">
        <v>7.1800000000000003E-2</v>
      </c>
      <c r="I47" s="128"/>
      <c r="J47" s="135">
        <f t="shared" si="2"/>
        <v>7.1800000000000003E-2</v>
      </c>
      <c r="K47" s="65">
        <v>3.0000000000000001E-3</v>
      </c>
      <c r="L47" s="25">
        <v>5.9999999999999995E-4</v>
      </c>
      <c r="M47" s="25"/>
      <c r="N47" s="25"/>
      <c r="O47" s="25"/>
      <c r="P47" s="25"/>
      <c r="Q47" s="129">
        <f t="shared" si="15"/>
        <v>7.5400000000000009E-2</v>
      </c>
      <c r="R47" s="37"/>
    </row>
    <row r="48" spans="1:18">
      <c r="A48" s="533"/>
      <c r="B48" s="534"/>
      <c r="C48" s="131" t="s">
        <v>13</v>
      </c>
      <c r="D48" s="283" t="s">
        <v>0</v>
      </c>
      <c r="E48" s="206"/>
      <c r="F48" s="132">
        <f t="shared" si="14"/>
        <v>0</v>
      </c>
      <c r="G48" s="66"/>
      <c r="H48" s="66">
        <v>20.763999999999999</v>
      </c>
      <c r="I48" s="133"/>
      <c r="J48" s="132">
        <f t="shared" si="2"/>
        <v>20.763999999999999</v>
      </c>
      <c r="K48" s="66">
        <v>2.5920000000000001</v>
      </c>
      <c r="L48" s="44">
        <v>0.64800000000000002</v>
      </c>
      <c r="M48" s="44"/>
      <c r="N48" s="44"/>
      <c r="O48" s="44"/>
      <c r="P48" s="44"/>
      <c r="Q48" s="134">
        <f t="shared" si="15"/>
        <v>24.003999999999998</v>
      </c>
      <c r="R48" s="37"/>
    </row>
    <row r="49" spans="1:18">
      <c r="A49" s="531" t="s">
        <v>45</v>
      </c>
      <c r="B49" s="532"/>
      <c r="C49" s="38" t="s">
        <v>11</v>
      </c>
      <c r="D49" s="282">
        <v>1202.5170000000001</v>
      </c>
      <c r="E49" s="205">
        <v>2.86E-2</v>
      </c>
      <c r="F49" s="135">
        <f t="shared" si="14"/>
        <v>1202.5456000000001</v>
      </c>
      <c r="G49" s="65">
        <v>3346.6129999999998</v>
      </c>
      <c r="H49" s="65">
        <v>11289.379800000001</v>
      </c>
      <c r="I49" s="128"/>
      <c r="J49" s="135">
        <f t="shared" si="2"/>
        <v>11289.379800000001</v>
      </c>
      <c r="K49" s="65">
        <v>197.13570000000001</v>
      </c>
      <c r="L49" s="25">
        <v>12.687200000000001</v>
      </c>
      <c r="M49" s="25"/>
      <c r="N49" s="25">
        <v>0</v>
      </c>
      <c r="O49" s="25"/>
      <c r="P49" s="25">
        <v>7.1662999999999997</v>
      </c>
      <c r="Q49" s="129">
        <f t="shared" si="15"/>
        <v>16055.527600000003</v>
      </c>
      <c r="R49" s="37"/>
    </row>
    <row r="50" spans="1:18">
      <c r="A50" s="533"/>
      <c r="B50" s="534"/>
      <c r="C50" s="131" t="s">
        <v>13</v>
      </c>
      <c r="D50" s="283">
        <v>105599.34133366217</v>
      </c>
      <c r="E50" s="206">
        <v>2.2709999999999999</v>
      </c>
      <c r="F50" s="132">
        <f t="shared" si="14"/>
        <v>105601.61233366217</v>
      </c>
      <c r="G50" s="66">
        <v>290043.505</v>
      </c>
      <c r="H50" s="66">
        <v>967940.92299999995</v>
      </c>
      <c r="I50" s="133"/>
      <c r="J50" s="132">
        <f t="shared" si="2"/>
        <v>967940.92299999995</v>
      </c>
      <c r="K50" s="66">
        <v>14808.343000000001</v>
      </c>
      <c r="L50" s="44">
        <v>2501.8490000000002</v>
      </c>
      <c r="M50" s="44"/>
      <c r="N50" s="44">
        <v>0.216</v>
      </c>
      <c r="O50" s="44"/>
      <c r="P50" s="44">
        <v>3364.99</v>
      </c>
      <c r="Q50" s="134">
        <f t="shared" si="15"/>
        <v>1384261.4383336622</v>
      </c>
      <c r="R50" s="37"/>
    </row>
    <row r="51" spans="1:18">
      <c r="A51" s="531" t="s">
        <v>46</v>
      </c>
      <c r="B51" s="532"/>
      <c r="C51" s="38" t="s">
        <v>11</v>
      </c>
      <c r="D51" s="282" t="s">
        <v>0</v>
      </c>
      <c r="E51" s="205">
        <v>0.32500000000000001</v>
      </c>
      <c r="F51" s="135">
        <f t="shared" si="14"/>
        <v>0.32500000000000001</v>
      </c>
      <c r="G51" s="65">
        <v>1127.883</v>
      </c>
      <c r="H51" s="65">
        <v>9.2889999999999997</v>
      </c>
      <c r="I51" s="128"/>
      <c r="J51" s="135">
        <f t="shared" si="2"/>
        <v>9.2889999999999997</v>
      </c>
      <c r="K51" s="65">
        <v>894.95500000000004</v>
      </c>
      <c r="L51" s="25">
        <v>3.9E-2</v>
      </c>
      <c r="M51" s="25"/>
      <c r="N51" s="25"/>
      <c r="O51" s="25"/>
      <c r="P51" s="25"/>
      <c r="Q51" s="129">
        <f t="shared" si="15"/>
        <v>2032.4910000000002</v>
      </c>
      <c r="R51" s="37"/>
    </row>
    <row r="52" spans="1:18">
      <c r="A52" s="533"/>
      <c r="B52" s="534"/>
      <c r="C52" s="131" t="s">
        <v>13</v>
      </c>
      <c r="D52" s="317" t="s">
        <v>0</v>
      </c>
      <c r="E52" s="206">
        <v>266.43599999999998</v>
      </c>
      <c r="F52" s="132">
        <f t="shared" si="14"/>
        <v>266.43599999999998</v>
      </c>
      <c r="G52" s="66">
        <v>86379.240999999995</v>
      </c>
      <c r="H52" s="66">
        <v>439.09100000000001</v>
      </c>
      <c r="I52" s="133"/>
      <c r="J52" s="132">
        <f t="shared" si="2"/>
        <v>439.09100000000001</v>
      </c>
      <c r="K52" s="66">
        <v>80315.398000000001</v>
      </c>
      <c r="L52" s="44">
        <v>25.812000000000001</v>
      </c>
      <c r="M52" s="44"/>
      <c r="N52" s="44"/>
      <c r="O52" s="44"/>
      <c r="P52" s="44"/>
      <c r="Q52" s="134">
        <f t="shared" si="15"/>
        <v>167425.978</v>
      </c>
      <c r="R52" s="37"/>
    </row>
    <row r="53" spans="1:18">
      <c r="A53" s="531" t="s">
        <v>47</v>
      </c>
      <c r="B53" s="532"/>
      <c r="C53" s="38" t="s">
        <v>11</v>
      </c>
      <c r="D53" s="282" t="s">
        <v>0</v>
      </c>
      <c r="E53" s="205"/>
      <c r="F53" s="135">
        <f t="shared" si="14"/>
        <v>0</v>
      </c>
      <c r="G53" s="65">
        <v>71.218699999999998</v>
      </c>
      <c r="H53" s="65">
        <v>11.470700000000001</v>
      </c>
      <c r="I53" s="128"/>
      <c r="J53" s="135">
        <f t="shared" si="2"/>
        <v>11.470700000000001</v>
      </c>
      <c r="K53" s="65">
        <v>2.0937999999999999</v>
      </c>
      <c r="L53" s="25">
        <v>57.284599999999998</v>
      </c>
      <c r="M53" s="25"/>
      <c r="N53" s="25">
        <v>0.80600000000000005</v>
      </c>
      <c r="O53" s="25"/>
      <c r="P53" s="25">
        <v>2.2000000000000001E-3</v>
      </c>
      <c r="Q53" s="129">
        <f t="shared" si="15"/>
        <v>142.876</v>
      </c>
      <c r="R53" s="37"/>
    </row>
    <row r="54" spans="1:18">
      <c r="A54" s="533"/>
      <c r="B54" s="534"/>
      <c r="C54" s="131" t="s">
        <v>13</v>
      </c>
      <c r="D54" s="283" t="s">
        <v>0</v>
      </c>
      <c r="E54" s="206"/>
      <c r="F54" s="132">
        <f t="shared" si="14"/>
        <v>0</v>
      </c>
      <c r="G54" s="66">
        <v>64789.031000000003</v>
      </c>
      <c r="H54" s="66">
        <v>6105.0659999999998</v>
      </c>
      <c r="I54" s="133"/>
      <c r="J54" s="132">
        <f t="shared" si="2"/>
        <v>6105.0659999999998</v>
      </c>
      <c r="K54" s="66">
        <v>1562.355</v>
      </c>
      <c r="L54" s="44">
        <v>54976.938000000002</v>
      </c>
      <c r="M54" s="44"/>
      <c r="N54" s="44">
        <v>689.92399999999998</v>
      </c>
      <c r="O54" s="44"/>
      <c r="P54" s="44">
        <v>1.4259999999999999</v>
      </c>
      <c r="Q54" s="134">
        <f t="shared" si="15"/>
        <v>128124.74000000002</v>
      </c>
      <c r="R54" s="37"/>
    </row>
    <row r="55" spans="1:18">
      <c r="A55" s="126" t="s">
        <v>0</v>
      </c>
      <c r="B55" s="527" t="s">
        <v>48</v>
      </c>
      <c r="C55" s="38" t="s">
        <v>11</v>
      </c>
      <c r="D55" s="282">
        <v>0.61240000000000006</v>
      </c>
      <c r="E55" s="205"/>
      <c r="F55" s="135">
        <f t="shared" si="14"/>
        <v>0.61240000000000006</v>
      </c>
      <c r="G55" s="65">
        <v>2.8999999999999998E-3</v>
      </c>
      <c r="H55" s="65">
        <v>1.2845</v>
      </c>
      <c r="I55" s="128"/>
      <c r="J55" s="135">
        <f t="shared" si="2"/>
        <v>1.2845</v>
      </c>
      <c r="K55" s="65">
        <v>1.4761</v>
      </c>
      <c r="L55" s="25">
        <v>1.0200000000000001E-2</v>
      </c>
      <c r="M55" s="25"/>
      <c r="N55" s="25">
        <v>5.5100000000000003E-2</v>
      </c>
      <c r="O55" s="25">
        <v>1.3899999999999999E-2</v>
      </c>
      <c r="P55" s="25">
        <v>4.0899999999999999E-2</v>
      </c>
      <c r="Q55" s="129">
        <f t="shared" si="15"/>
        <v>3.496</v>
      </c>
      <c r="R55" s="37"/>
    </row>
    <row r="56" spans="1:18">
      <c r="A56" s="130" t="s">
        <v>36</v>
      </c>
      <c r="B56" s="528"/>
      <c r="C56" s="131" t="s">
        <v>13</v>
      </c>
      <c r="D56" s="283">
        <v>662.23439933313432</v>
      </c>
      <c r="E56" s="206"/>
      <c r="F56" s="132">
        <f t="shared" si="14"/>
        <v>662.23439933313432</v>
      </c>
      <c r="G56" s="66">
        <v>7.4720000000000004</v>
      </c>
      <c r="H56" s="66">
        <v>1132.7919999999999</v>
      </c>
      <c r="I56" s="133"/>
      <c r="J56" s="132">
        <f t="shared" si="2"/>
        <v>1132.7919999999999</v>
      </c>
      <c r="K56" s="66">
        <v>406.23899999999998</v>
      </c>
      <c r="L56" s="44">
        <v>14.159000000000001</v>
      </c>
      <c r="M56" s="44"/>
      <c r="N56" s="44">
        <v>34.036999999999999</v>
      </c>
      <c r="O56" s="44">
        <v>34.819000000000003</v>
      </c>
      <c r="P56" s="44">
        <v>45.488999999999997</v>
      </c>
      <c r="Q56" s="134">
        <f t="shared" si="15"/>
        <v>2337.2413993331343</v>
      </c>
      <c r="R56" s="37"/>
    </row>
    <row r="57" spans="1:18">
      <c r="A57" s="130" t="s">
        <v>12</v>
      </c>
      <c r="B57" s="36" t="s">
        <v>15</v>
      </c>
      <c r="C57" s="38" t="s">
        <v>11</v>
      </c>
      <c r="D57" s="282">
        <v>2.9655</v>
      </c>
      <c r="E57" s="205">
        <v>0.1012</v>
      </c>
      <c r="F57" s="135">
        <f t="shared" si="14"/>
        <v>3.0667</v>
      </c>
      <c r="G57" s="65">
        <v>3.7600000000000001E-2</v>
      </c>
      <c r="H57" s="65">
        <v>1.2947</v>
      </c>
      <c r="I57" s="128"/>
      <c r="J57" s="135">
        <f t="shared" si="2"/>
        <v>1.2947</v>
      </c>
      <c r="K57" s="65">
        <v>1.5337000000000001</v>
      </c>
      <c r="L57" s="25">
        <v>0.56699999999999995</v>
      </c>
      <c r="M57" s="25"/>
      <c r="N57" s="25"/>
      <c r="O57" s="25"/>
      <c r="P57" s="25">
        <v>1.7299999999999999E-2</v>
      </c>
      <c r="Q57" s="129">
        <f t="shared" si="15"/>
        <v>6.5170000000000003</v>
      </c>
      <c r="R57" s="37"/>
    </row>
    <row r="58" spans="1:18">
      <c r="A58" s="130" t="s">
        <v>18</v>
      </c>
      <c r="B58" s="131" t="s">
        <v>49</v>
      </c>
      <c r="C58" s="131" t="s">
        <v>13</v>
      </c>
      <c r="D58" s="283">
        <v>241.27307975703962</v>
      </c>
      <c r="E58" s="206">
        <v>86.620999999999995</v>
      </c>
      <c r="F58" s="132">
        <f t="shared" si="14"/>
        <v>327.89407975703961</v>
      </c>
      <c r="G58" s="66">
        <v>14.79</v>
      </c>
      <c r="H58" s="66">
        <v>282.59399999999999</v>
      </c>
      <c r="I58" s="133"/>
      <c r="J58" s="132">
        <f t="shared" si="2"/>
        <v>282.59399999999999</v>
      </c>
      <c r="K58" s="66">
        <v>261.404</v>
      </c>
      <c r="L58" s="44">
        <v>143.85499999999999</v>
      </c>
      <c r="M58" s="44"/>
      <c r="N58" s="44"/>
      <c r="O58" s="44"/>
      <c r="P58" s="44">
        <v>5.9740000000000002</v>
      </c>
      <c r="Q58" s="134">
        <f t="shared" si="15"/>
        <v>1036.5110797570396</v>
      </c>
      <c r="R58" s="37"/>
    </row>
    <row r="59" spans="1:18">
      <c r="A59" s="19"/>
      <c r="B59" s="529" t="s">
        <v>19</v>
      </c>
      <c r="C59" s="38" t="s">
        <v>11</v>
      </c>
      <c r="D59" s="25">
        <f>SUM(D55,D57)</f>
        <v>3.5779000000000001</v>
      </c>
      <c r="E59" s="25">
        <f t="shared" ref="E59:Q60" si="16">SUM(E55,E57)</f>
        <v>0.1012</v>
      </c>
      <c r="F59" s="135">
        <f t="shared" si="16"/>
        <v>3.6791</v>
      </c>
      <c r="G59" s="39">
        <f t="shared" si="16"/>
        <v>4.0500000000000001E-2</v>
      </c>
      <c r="H59" s="39">
        <f t="shared" si="16"/>
        <v>2.5792000000000002</v>
      </c>
      <c r="I59" s="40">
        <f t="shared" si="16"/>
        <v>0</v>
      </c>
      <c r="J59" s="135">
        <f t="shared" si="16"/>
        <v>2.5792000000000002</v>
      </c>
      <c r="K59" s="39">
        <f t="shared" si="16"/>
        <v>3.0098000000000003</v>
      </c>
      <c r="L59" s="25">
        <f t="shared" si="16"/>
        <v>0.57719999999999994</v>
      </c>
      <c r="M59" s="25">
        <f t="shared" si="16"/>
        <v>0</v>
      </c>
      <c r="N59" s="25">
        <f t="shared" si="16"/>
        <v>5.5100000000000003E-2</v>
      </c>
      <c r="O59" s="25">
        <f t="shared" si="16"/>
        <v>1.3899999999999999E-2</v>
      </c>
      <c r="P59" s="25">
        <f t="shared" si="16"/>
        <v>5.8200000000000002E-2</v>
      </c>
      <c r="Q59" s="129">
        <f t="shared" si="16"/>
        <v>10.013</v>
      </c>
      <c r="R59" s="37"/>
    </row>
    <row r="60" spans="1:18">
      <c r="A60" s="137"/>
      <c r="B60" s="530"/>
      <c r="C60" s="131" t="s">
        <v>13</v>
      </c>
      <c r="D60" s="44">
        <f>SUM(D56,D58)</f>
        <v>903.507479090174</v>
      </c>
      <c r="E60" s="44">
        <f t="shared" si="16"/>
        <v>86.620999999999995</v>
      </c>
      <c r="F60" s="132">
        <f t="shared" si="16"/>
        <v>990.12847909017387</v>
      </c>
      <c r="G60" s="58">
        <f t="shared" si="16"/>
        <v>22.262</v>
      </c>
      <c r="H60" s="58">
        <f t="shared" si="16"/>
        <v>1415.386</v>
      </c>
      <c r="I60" s="53">
        <f t="shared" si="16"/>
        <v>0</v>
      </c>
      <c r="J60" s="132">
        <f t="shared" si="16"/>
        <v>1415.386</v>
      </c>
      <c r="K60" s="58">
        <f t="shared" si="16"/>
        <v>667.64300000000003</v>
      </c>
      <c r="L60" s="44">
        <f t="shared" si="16"/>
        <v>158.01399999999998</v>
      </c>
      <c r="M60" s="44">
        <f t="shared" si="16"/>
        <v>0</v>
      </c>
      <c r="N60" s="44">
        <f t="shared" si="16"/>
        <v>34.036999999999999</v>
      </c>
      <c r="O60" s="44">
        <f t="shared" si="16"/>
        <v>34.819000000000003</v>
      </c>
      <c r="P60" s="44">
        <f t="shared" si="16"/>
        <v>51.462999999999994</v>
      </c>
      <c r="Q60" s="134">
        <f t="shared" si="16"/>
        <v>3373.7524790901739</v>
      </c>
      <c r="R60" s="37"/>
    </row>
    <row r="61" spans="1:18">
      <c r="A61" s="126" t="s">
        <v>0</v>
      </c>
      <c r="B61" s="527" t="s">
        <v>50</v>
      </c>
      <c r="C61" s="38" t="s">
        <v>11</v>
      </c>
      <c r="D61" s="282" t="s">
        <v>0</v>
      </c>
      <c r="E61" s="205"/>
      <c r="F61" s="135">
        <f t="shared" ref="F61:F68" si="17">SUM(D61,E61)</f>
        <v>0</v>
      </c>
      <c r="G61" s="65">
        <v>1.04E-2</v>
      </c>
      <c r="H61" s="65">
        <v>0.39240000000000003</v>
      </c>
      <c r="I61" s="128"/>
      <c r="J61" s="135">
        <f t="shared" si="2"/>
        <v>0.39240000000000003</v>
      </c>
      <c r="K61" s="65"/>
      <c r="L61" s="25">
        <v>7.0000000000000001E-3</v>
      </c>
      <c r="M61" s="25"/>
      <c r="N61" s="25"/>
      <c r="O61" s="25"/>
      <c r="P61" s="25"/>
      <c r="Q61" s="129">
        <f t="shared" ref="Q61:Q68" si="18">SUM(F61,G61,J61,K61,L61,M61,N61,O61,P61)</f>
        <v>0.40980000000000005</v>
      </c>
      <c r="R61" s="37"/>
    </row>
    <row r="62" spans="1:18">
      <c r="A62" s="130" t="s">
        <v>51</v>
      </c>
      <c r="B62" s="528"/>
      <c r="C62" s="131" t="s">
        <v>13</v>
      </c>
      <c r="D62" s="283" t="s">
        <v>0</v>
      </c>
      <c r="E62" s="206"/>
      <c r="F62" s="132">
        <f t="shared" si="17"/>
        <v>0</v>
      </c>
      <c r="G62" s="66">
        <v>0.66600000000000004</v>
      </c>
      <c r="H62" s="66">
        <v>11.837999999999999</v>
      </c>
      <c r="I62" s="133"/>
      <c r="J62" s="132">
        <f t="shared" si="2"/>
        <v>11.837999999999999</v>
      </c>
      <c r="K62" s="66"/>
      <c r="L62" s="44">
        <v>3.5640000000000001</v>
      </c>
      <c r="M62" s="44"/>
      <c r="N62" s="44"/>
      <c r="O62" s="44"/>
      <c r="P62" s="44"/>
      <c r="Q62" s="134">
        <f t="shared" si="18"/>
        <v>16.067999999999998</v>
      </c>
      <c r="R62" s="37"/>
    </row>
    <row r="63" spans="1:18">
      <c r="A63" s="130" t="s">
        <v>0</v>
      </c>
      <c r="B63" s="36" t="s">
        <v>52</v>
      </c>
      <c r="C63" s="38" t="s">
        <v>11</v>
      </c>
      <c r="D63" s="282">
        <v>49.98</v>
      </c>
      <c r="E63" s="205">
        <v>62.48</v>
      </c>
      <c r="F63" s="135">
        <f t="shared" si="17"/>
        <v>112.46</v>
      </c>
      <c r="G63" s="65">
        <v>410.57400000000001</v>
      </c>
      <c r="H63" s="65"/>
      <c r="I63" s="128"/>
      <c r="J63" s="135">
        <f t="shared" si="2"/>
        <v>0</v>
      </c>
      <c r="K63" s="65"/>
      <c r="L63" s="25"/>
      <c r="M63" s="25"/>
      <c r="N63" s="25"/>
      <c r="O63" s="25"/>
      <c r="P63" s="25"/>
      <c r="Q63" s="129">
        <f t="shared" si="18"/>
        <v>523.03399999999999</v>
      </c>
      <c r="R63" s="37"/>
    </row>
    <row r="64" spans="1:18">
      <c r="A64" s="130" t="s">
        <v>53</v>
      </c>
      <c r="B64" s="131" t="s">
        <v>54</v>
      </c>
      <c r="C64" s="131" t="s">
        <v>13</v>
      </c>
      <c r="D64" s="283">
        <v>4864.8599951011183</v>
      </c>
      <c r="E64" s="206">
        <v>5869.9080000000004</v>
      </c>
      <c r="F64" s="132">
        <f t="shared" si="17"/>
        <v>10734.76799510112</v>
      </c>
      <c r="G64" s="66">
        <v>67753.09</v>
      </c>
      <c r="H64" s="66"/>
      <c r="I64" s="133"/>
      <c r="J64" s="132">
        <f t="shared" si="2"/>
        <v>0</v>
      </c>
      <c r="K64" s="66"/>
      <c r="L64" s="44"/>
      <c r="M64" s="44"/>
      <c r="N64" s="44"/>
      <c r="O64" s="44"/>
      <c r="P64" s="44"/>
      <c r="Q64" s="134">
        <f t="shared" si="18"/>
        <v>78487.85799510112</v>
      </c>
      <c r="R64" s="37"/>
    </row>
    <row r="65" spans="1:18">
      <c r="A65" s="130" t="s">
        <v>0</v>
      </c>
      <c r="B65" s="527" t="s">
        <v>55</v>
      </c>
      <c r="C65" s="38" t="s">
        <v>11</v>
      </c>
      <c r="D65" s="282" t="s">
        <v>0</v>
      </c>
      <c r="E65" s="205"/>
      <c r="F65" s="135">
        <f t="shared" si="17"/>
        <v>0</v>
      </c>
      <c r="G65" s="65">
        <v>197.16399999999999</v>
      </c>
      <c r="H65" s="65">
        <v>0.08</v>
      </c>
      <c r="I65" s="128"/>
      <c r="J65" s="135">
        <f t="shared" si="2"/>
        <v>0.08</v>
      </c>
      <c r="K65" s="65"/>
      <c r="L65" s="25"/>
      <c r="M65" s="25"/>
      <c r="N65" s="25"/>
      <c r="O65" s="25"/>
      <c r="P65" s="25"/>
      <c r="Q65" s="129">
        <f t="shared" si="18"/>
        <v>197.244</v>
      </c>
      <c r="R65" s="37"/>
    </row>
    <row r="66" spans="1:18">
      <c r="A66" s="130" t="s">
        <v>18</v>
      </c>
      <c r="B66" s="528"/>
      <c r="C66" s="131" t="s">
        <v>13</v>
      </c>
      <c r="D66" s="283" t="s">
        <v>0</v>
      </c>
      <c r="E66" s="206"/>
      <c r="F66" s="132">
        <f t="shared" si="17"/>
        <v>0</v>
      </c>
      <c r="G66" s="66">
        <v>15259.739</v>
      </c>
      <c r="H66" s="66">
        <v>4.8600000000000003</v>
      </c>
      <c r="I66" s="133"/>
      <c r="J66" s="132">
        <f t="shared" si="2"/>
        <v>4.8600000000000003</v>
      </c>
      <c r="K66" s="66"/>
      <c r="L66" s="44"/>
      <c r="M66" s="44"/>
      <c r="N66" s="44"/>
      <c r="O66" s="44"/>
      <c r="P66" s="44"/>
      <c r="Q66" s="134">
        <f t="shared" si="18"/>
        <v>15264.599</v>
      </c>
      <c r="R66" s="37"/>
    </row>
    <row r="67" spans="1:18">
      <c r="A67" s="19"/>
      <c r="B67" s="36" t="s">
        <v>15</v>
      </c>
      <c r="C67" s="38" t="s">
        <v>11</v>
      </c>
      <c r="D67" s="282">
        <v>0.36899999999999999</v>
      </c>
      <c r="E67" s="205">
        <v>0.36599999999999999</v>
      </c>
      <c r="F67" s="135">
        <f t="shared" si="17"/>
        <v>0.73499999999999999</v>
      </c>
      <c r="G67" s="65">
        <v>64.717500000000001</v>
      </c>
      <c r="H67" s="65"/>
      <c r="I67" s="128"/>
      <c r="J67" s="135">
        <f t="shared" si="2"/>
        <v>0</v>
      </c>
      <c r="K67" s="65">
        <v>1.2999999999999999E-2</v>
      </c>
      <c r="L67" s="25">
        <v>3.5000000000000001E-3</v>
      </c>
      <c r="M67" s="25"/>
      <c r="N67" s="25"/>
      <c r="O67" s="25"/>
      <c r="P67" s="25"/>
      <c r="Q67" s="129">
        <f t="shared" si="18"/>
        <v>65.469000000000008</v>
      </c>
      <c r="R67" s="37"/>
    </row>
    <row r="68" spans="1:18" ht="19.5" thickBot="1">
      <c r="A68" s="138" t="s">
        <v>0</v>
      </c>
      <c r="B68" s="41" t="s">
        <v>54</v>
      </c>
      <c r="C68" s="41" t="s">
        <v>13</v>
      </c>
      <c r="D68" s="288">
        <v>5.0986799948656634</v>
      </c>
      <c r="E68" s="207">
        <v>17.170999999999999</v>
      </c>
      <c r="F68" s="139">
        <f t="shared" si="17"/>
        <v>22.269679994865662</v>
      </c>
      <c r="G68" s="78">
        <v>9627.884</v>
      </c>
      <c r="H68" s="78"/>
      <c r="I68" s="140"/>
      <c r="J68" s="139">
        <f t="shared" si="2"/>
        <v>0</v>
      </c>
      <c r="K68" s="163">
        <v>1.4039999999999999</v>
      </c>
      <c r="L68" s="29">
        <v>1.1339999999999999</v>
      </c>
      <c r="M68" s="29"/>
      <c r="N68" s="29"/>
      <c r="O68" s="29"/>
      <c r="P68" s="29"/>
      <c r="Q68" s="141">
        <f t="shared" si="18"/>
        <v>9652.6916799948667</v>
      </c>
      <c r="R68" s="37"/>
    </row>
    <row r="69" spans="1:18">
      <c r="A69" s="157"/>
      <c r="B69" s="152"/>
      <c r="C69" s="152"/>
      <c r="D69" s="485"/>
      <c r="E69" s="348"/>
      <c r="F69" s="91"/>
      <c r="G69" s="154"/>
      <c r="H69" s="154"/>
      <c r="I69" s="154"/>
      <c r="J69" s="91"/>
      <c r="K69" s="154"/>
      <c r="L69" s="37"/>
      <c r="M69" s="37"/>
      <c r="N69" s="37"/>
      <c r="O69" s="37"/>
      <c r="P69" s="37"/>
      <c r="Q69" s="37"/>
      <c r="R69" s="37"/>
    </row>
    <row r="70" spans="1:18">
      <c r="A70" s="157"/>
      <c r="B70" s="152"/>
      <c r="C70" s="152"/>
      <c r="D70" s="485"/>
      <c r="E70" s="348"/>
      <c r="F70" s="91"/>
      <c r="G70" s="154"/>
      <c r="H70" s="154"/>
      <c r="I70" s="154"/>
      <c r="J70" s="91"/>
      <c r="K70" s="154"/>
      <c r="L70" s="37"/>
      <c r="M70" s="37"/>
      <c r="N70" s="37"/>
      <c r="O70" s="37"/>
      <c r="P70" s="37"/>
      <c r="Q70" s="37"/>
      <c r="R70" s="37"/>
    </row>
    <row r="71" spans="1:18">
      <c r="A71" s="157"/>
      <c r="B71" s="152"/>
      <c r="C71" s="152"/>
      <c r="D71" s="485"/>
      <c r="E71" s="348"/>
      <c r="F71" s="91"/>
      <c r="G71" s="154"/>
      <c r="H71" s="154"/>
      <c r="I71" s="154"/>
      <c r="J71" s="91"/>
      <c r="K71" s="154"/>
      <c r="L71" s="37"/>
      <c r="M71" s="37"/>
      <c r="N71" s="37"/>
      <c r="O71" s="37"/>
      <c r="P71" s="37"/>
      <c r="Q71" s="37"/>
      <c r="R71" s="37"/>
    </row>
    <row r="72" spans="1:18">
      <c r="A72" s="157"/>
      <c r="B72" s="152"/>
      <c r="C72" s="152"/>
      <c r="D72" s="485"/>
      <c r="E72" s="348"/>
      <c r="F72" s="91"/>
      <c r="G72" s="154"/>
      <c r="H72" s="154"/>
      <c r="I72" s="154"/>
      <c r="J72" s="91"/>
      <c r="K72" s="154"/>
      <c r="L72" s="37"/>
      <c r="M72" s="37"/>
      <c r="N72" s="37"/>
      <c r="O72" s="37"/>
      <c r="P72" s="37"/>
      <c r="Q72" s="37"/>
      <c r="R72" s="37"/>
    </row>
    <row r="73" spans="1:18">
      <c r="D73" s="208"/>
      <c r="E73" s="208"/>
      <c r="F73" s="91"/>
      <c r="G73" s="99"/>
      <c r="H73" s="99"/>
      <c r="I73" s="54"/>
      <c r="J73" s="91"/>
      <c r="K73" s="99"/>
      <c r="Q73" s="57"/>
    </row>
    <row r="74" spans="1:18" ht="19.5" thickBot="1">
      <c r="A74" s="27"/>
      <c r="B74" s="118" t="s">
        <v>112</v>
      </c>
      <c r="C74" s="27"/>
      <c r="D74" s="209"/>
      <c r="E74" s="209"/>
      <c r="F74" s="142"/>
      <c r="G74" s="100"/>
      <c r="H74" s="100"/>
      <c r="I74" s="55"/>
      <c r="J74" s="142"/>
      <c r="K74" s="27"/>
      <c r="L74" s="27" t="s">
        <v>129</v>
      </c>
      <c r="M74" s="27"/>
      <c r="N74" s="27"/>
      <c r="O74" s="27" t="s">
        <v>129</v>
      </c>
      <c r="P74" s="27" t="s">
        <v>129</v>
      </c>
      <c r="Q74" s="27"/>
    </row>
    <row r="75" spans="1:18">
      <c r="A75" s="137"/>
      <c r="B75" s="53"/>
      <c r="C75" s="144"/>
      <c r="D75" s="122" t="s">
        <v>1</v>
      </c>
      <c r="E75" s="81" t="s">
        <v>97</v>
      </c>
      <c r="F75" s="123" t="s">
        <v>2</v>
      </c>
      <c r="G75" s="81" t="s">
        <v>98</v>
      </c>
      <c r="H75" s="124" t="s">
        <v>3</v>
      </c>
      <c r="I75" s="124" t="s">
        <v>4</v>
      </c>
      <c r="J75" s="122" t="s">
        <v>99</v>
      </c>
      <c r="K75" s="124" t="s">
        <v>127</v>
      </c>
      <c r="L75" s="122" t="s">
        <v>127</v>
      </c>
      <c r="M75" s="122" t="s">
        <v>127</v>
      </c>
      <c r="N75" s="122" t="s">
        <v>140</v>
      </c>
      <c r="O75" s="122" t="s">
        <v>127</v>
      </c>
      <c r="P75" s="81" t="s">
        <v>127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25">
        <f t="shared" ref="D76:Q76" si="19">SUM(D61,D63,D65,D67)</f>
        <v>50.348999999999997</v>
      </c>
      <c r="E76" s="25">
        <f t="shared" si="19"/>
        <v>62.845999999999997</v>
      </c>
      <c r="F76" s="145">
        <f t="shared" si="19"/>
        <v>113.19499999999999</v>
      </c>
      <c r="G76" s="39">
        <f t="shared" si="19"/>
        <v>672.46589999999992</v>
      </c>
      <c r="H76" s="39">
        <f t="shared" si="19"/>
        <v>0.47240000000000004</v>
      </c>
      <c r="I76" s="40">
        <f t="shared" si="19"/>
        <v>0</v>
      </c>
      <c r="J76" s="145">
        <f t="shared" si="19"/>
        <v>0.47240000000000004</v>
      </c>
      <c r="K76" s="39">
        <f t="shared" si="19"/>
        <v>1.2999999999999999E-2</v>
      </c>
      <c r="L76" s="25">
        <f t="shared" si="19"/>
        <v>1.0500000000000001E-2</v>
      </c>
      <c r="M76" s="25">
        <f t="shared" si="19"/>
        <v>0</v>
      </c>
      <c r="N76" s="25">
        <f t="shared" si="19"/>
        <v>0</v>
      </c>
      <c r="O76" s="25">
        <f t="shared" si="19"/>
        <v>0</v>
      </c>
      <c r="P76" s="25">
        <f t="shared" si="19"/>
        <v>0</v>
      </c>
      <c r="Q76" s="129">
        <f t="shared" si="19"/>
        <v>786.15680000000009</v>
      </c>
      <c r="R76" s="19"/>
    </row>
    <row r="77" spans="1:18">
      <c r="A77" s="120" t="s">
        <v>53</v>
      </c>
      <c r="B77" s="530"/>
      <c r="C77" s="146" t="s">
        <v>13</v>
      </c>
      <c r="D77" s="44">
        <f t="shared" ref="D77:Q77" si="20">SUM(D62,D64,D66,D68)</f>
        <v>4869.9586750959843</v>
      </c>
      <c r="E77" s="44">
        <f t="shared" si="20"/>
        <v>5887.0790000000006</v>
      </c>
      <c r="F77" s="147">
        <f t="shared" si="20"/>
        <v>10757.037675095986</v>
      </c>
      <c r="G77" s="58">
        <f t="shared" si="20"/>
        <v>92641.379000000001</v>
      </c>
      <c r="H77" s="58">
        <f t="shared" si="20"/>
        <v>16.698</v>
      </c>
      <c r="I77" s="53">
        <f t="shared" si="20"/>
        <v>0</v>
      </c>
      <c r="J77" s="147">
        <f t="shared" si="20"/>
        <v>16.698</v>
      </c>
      <c r="K77" s="58">
        <f t="shared" si="20"/>
        <v>1.4039999999999999</v>
      </c>
      <c r="L77" s="44">
        <f t="shared" si="20"/>
        <v>4.6980000000000004</v>
      </c>
      <c r="M77" s="44">
        <f t="shared" si="20"/>
        <v>0</v>
      </c>
      <c r="N77" s="44">
        <f t="shared" si="20"/>
        <v>0</v>
      </c>
      <c r="O77" s="44">
        <f t="shared" si="20"/>
        <v>0</v>
      </c>
      <c r="P77" s="44">
        <f t="shared" si="20"/>
        <v>0</v>
      </c>
      <c r="Q77" s="134">
        <f t="shared" si="20"/>
        <v>103421.21667509599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282">
        <v>1.0620000000000001</v>
      </c>
      <c r="E78" s="205">
        <v>1.6930000000000001</v>
      </c>
      <c r="F78" s="145">
        <f t="shared" ref="F78:F87" si="21">SUM(D78,E78)</f>
        <v>2.7549999999999999</v>
      </c>
      <c r="G78" s="65">
        <v>1.2161</v>
      </c>
      <c r="H78" s="65">
        <v>45.379800000000003</v>
      </c>
      <c r="I78" s="128"/>
      <c r="J78" s="145">
        <f t="shared" ref="J78:J133" si="22">SUM(H78:I78)</f>
        <v>45.379800000000003</v>
      </c>
      <c r="K78" s="65">
        <v>1.8059000000000001</v>
      </c>
      <c r="L78" s="25">
        <v>0.95040000000000002</v>
      </c>
      <c r="M78" s="25">
        <v>0.30070000000000002</v>
      </c>
      <c r="N78" s="25">
        <v>18.331099999999999</v>
      </c>
      <c r="O78" s="25">
        <v>1.2223999999999999</v>
      </c>
      <c r="P78" s="25">
        <v>8.218</v>
      </c>
      <c r="Q78" s="129">
        <f t="shared" ref="Q78:Q87" si="23">SUM(F78,G78,J78,K78,L78,M78,N78,O78,P78)</f>
        <v>80.179400000000001</v>
      </c>
      <c r="R78" s="19"/>
    </row>
    <row r="79" spans="1:18">
      <c r="A79" s="130" t="s">
        <v>31</v>
      </c>
      <c r="B79" s="528"/>
      <c r="C79" s="146" t="s">
        <v>13</v>
      </c>
      <c r="D79" s="283">
        <v>2531.9519974503414</v>
      </c>
      <c r="E79" s="206">
        <v>2677.9169999999999</v>
      </c>
      <c r="F79" s="147">
        <f t="shared" si="21"/>
        <v>5209.8689974503413</v>
      </c>
      <c r="G79" s="66">
        <v>2190.2510000000002</v>
      </c>
      <c r="H79" s="66">
        <v>38932.273000000001</v>
      </c>
      <c r="I79" s="133"/>
      <c r="J79" s="147">
        <f t="shared" si="22"/>
        <v>38932.273000000001</v>
      </c>
      <c r="K79" s="66">
        <v>2099.0070000000001</v>
      </c>
      <c r="L79" s="44">
        <v>1190.9259999999999</v>
      </c>
      <c r="M79" s="44">
        <v>166.273</v>
      </c>
      <c r="N79" s="44">
        <v>28918.798999999999</v>
      </c>
      <c r="O79" s="44">
        <v>1273.4580000000001</v>
      </c>
      <c r="P79" s="44">
        <v>12174.630999999999</v>
      </c>
      <c r="Q79" s="134">
        <f t="shared" si="23"/>
        <v>92155.486997450338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282" t="s">
        <v>0</v>
      </c>
      <c r="E80" s="205"/>
      <c r="F80" s="145">
        <f t="shared" si="21"/>
        <v>0</v>
      </c>
      <c r="G80" s="65"/>
      <c r="H80" s="65">
        <v>3.9800000000000002E-2</v>
      </c>
      <c r="I80" s="128"/>
      <c r="J80" s="145">
        <f t="shared" si="22"/>
        <v>3.9800000000000002E-2</v>
      </c>
      <c r="K80" s="65"/>
      <c r="L80" s="25"/>
      <c r="M80" s="25"/>
      <c r="N80" s="25"/>
      <c r="O80" s="25"/>
      <c r="P80" s="25"/>
      <c r="Q80" s="129">
        <f t="shared" si="23"/>
        <v>3.9800000000000002E-2</v>
      </c>
      <c r="R80" s="19"/>
    </row>
    <row r="81" spans="1:18">
      <c r="A81" s="130" t="s">
        <v>0</v>
      </c>
      <c r="B81" s="528"/>
      <c r="C81" s="146" t="s">
        <v>13</v>
      </c>
      <c r="D81" s="317" t="s">
        <v>0</v>
      </c>
      <c r="E81" s="206"/>
      <c r="F81" s="147">
        <f t="shared" si="21"/>
        <v>0</v>
      </c>
      <c r="G81" s="66"/>
      <c r="H81" s="66">
        <v>3.9</v>
      </c>
      <c r="I81" s="133"/>
      <c r="J81" s="147">
        <f t="shared" si="22"/>
        <v>3.9</v>
      </c>
      <c r="K81" s="66"/>
      <c r="L81" s="44"/>
      <c r="M81" s="44"/>
      <c r="N81" s="44"/>
      <c r="O81" s="44"/>
      <c r="P81" s="44"/>
      <c r="Q81" s="134">
        <f t="shared" si="23"/>
        <v>3.9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282" t="s">
        <v>0</v>
      </c>
      <c r="E82" s="205"/>
      <c r="F82" s="145">
        <f t="shared" si="21"/>
        <v>0</v>
      </c>
      <c r="G82" s="65"/>
      <c r="H82" s="65"/>
      <c r="I82" s="128"/>
      <c r="J82" s="145">
        <f t="shared" si="22"/>
        <v>0</v>
      </c>
      <c r="K82" s="65"/>
      <c r="L82" s="25"/>
      <c r="M82" s="25"/>
      <c r="N82" s="25"/>
      <c r="O82" s="25"/>
      <c r="P82" s="25"/>
      <c r="Q82" s="129">
        <f t="shared" si="23"/>
        <v>0</v>
      </c>
      <c r="R82" s="19"/>
    </row>
    <row r="83" spans="1:18">
      <c r="A83" s="130"/>
      <c r="B83" s="131" t="s">
        <v>61</v>
      </c>
      <c r="C83" s="146" t="s">
        <v>13</v>
      </c>
      <c r="D83" s="317" t="s">
        <v>0</v>
      </c>
      <c r="E83" s="206"/>
      <c r="F83" s="147">
        <f t="shared" si="21"/>
        <v>0</v>
      </c>
      <c r="G83" s="66"/>
      <c r="H83" s="66"/>
      <c r="I83" s="133"/>
      <c r="J83" s="147">
        <f t="shared" si="22"/>
        <v>0</v>
      </c>
      <c r="K83" s="66"/>
      <c r="L83" s="44"/>
      <c r="M83" s="44"/>
      <c r="N83" s="44"/>
      <c r="O83" s="44"/>
      <c r="P83" s="44"/>
      <c r="Q83" s="134">
        <f t="shared" si="23"/>
        <v>0</v>
      </c>
      <c r="R83" s="19"/>
    </row>
    <row r="84" spans="1:18">
      <c r="A84" s="130"/>
      <c r="B84" s="527" t="s">
        <v>62</v>
      </c>
      <c r="C84" s="24" t="s">
        <v>11</v>
      </c>
      <c r="D84" s="282" t="s">
        <v>0</v>
      </c>
      <c r="E84" s="205"/>
      <c r="F84" s="145">
        <f t="shared" si="21"/>
        <v>0</v>
      </c>
      <c r="G84" s="65"/>
      <c r="H84" s="65"/>
      <c r="I84" s="128"/>
      <c r="J84" s="145">
        <f t="shared" si="22"/>
        <v>0</v>
      </c>
      <c r="K84" s="65"/>
      <c r="L84" s="25"/>
      <c r="M84" s="25"/>
      <c r="N84" s="25"/>
      <c r="O84" s="25"/>
      <c r="P84" s="25"/>
      <c r="Q84" s="129">
        <f t="shared" si="23"/>
        <v>0</v>
      </c>
      <c r="R84" s="19"/>
    </row>
    <row r="85" spans="1:18">
      <c r="A85" s="130" t="s">
        <v>12</v>
      </c>
      <c r="B85" s="528"/>
      <c r="C85" s="146" t="s">
        <v>13</v>
      </c>
      <c r="D85" s="317" t="s">
        <v>0</v>
      </c>
      <c r="E85" s="206"/>
      <c r="F85" s="147">
        <f t="shared" si="21"/>
        <v>0</v>
      </c>
      <c r="G85" s="66"/>
      <c r="H85" s="66"/>
      <c r="I85" s="133"/>
      <c r="J85" s="147">
        <f t="shared" si="22"/>
        <v>0</v>
      </c>
      <c r="K85" s="66"/>
      <c r="L85" s="44"/>
      <c r="M85" s="44"/>
      <c r="N85" s="44"/>
      <c r="O85" s="44"/>
      <c r="P85" s="44"/>
      <c r="Q85" s="134">
        <f t="shared" si="23"/>
        <v>0</v>
      </c>
      <c r="R85" s="19"/>
    </row>
    <row r="86" spans="1:18">
      <c r="A86" s="130"/>
      <c r="B86" s="36" t="s">
        <v>15</v>
      </c>
      <c r="C86" s="24" t="s">
        <v>11</v>
      </c>
      <c r="D86" s="282">
        <v>8.4757999999999996</v>
      </c>
      <c r="E86" s="205">
        <v>8.3256999999999994</v>
      </c>
      <c r="F86" s="145">
        <f t="shared" si="21"/>
        <v>16.801499999999997</v>
      </c>
      <c r="G86" s="65">
        <v>3.5773999999999999</v>
      </c>
      <c r="H86" s="65">
        <v>73.753</v>
      </c>
      <c r="I86" s="128"/>
      <c r="J86" s="145">
        <f t="shared" si="22"/>
        <v>73.753</v>
      </c>
      <c r="K86" s="65">
        <v>1.4763999999999999</v>
      </c>
      <c r="L86" s="25">
        <v>2.0842000000000001</v>
      </c>
      <c r="M86" s="25">
        <v>1.0144</v>
      </c>
      <c r="N86" s="25">
        <v>19.455500000000001</v>
      </c>
      <c r="O86" s="25">
        <v>2.4537</v>
      </c>
      <c r="P86" s="25">
        <v>14.50637</v>
      </c>
      <c r="Q86" s="129">
        <f t="shared" si="23"/>
        <v>135.12246999999999</v>
      </c>
      <c r="R86" s="19"/>
    </row>
    <row r="87" spans="1:18">
      <c r="A87" s="130"/>
      <c r="B87" s="131" t="s">
        <v>63</v>
      </c>
      <c r="C87" s="146" t="s">
        <v>13</v>
      </c>
      <c r="D87" s="283">
        <v>8383.7591915576104</v>
      </c>
      <c r="E87" s="206">
        <v>3091.0650000000001</v>
      </c>
      <c r="F87" s="147">
        <f t="shared" si="21"/>
        <v>11474.824191557611</v>
      </c>
      <c r="G87" s="66">
        <v>4380.9549999999999</v>
      </c>
      <c r="H87" s="66">
        <v>27329.679</v>
      </c>
      <c r="I87" s="133"/>
      <c r="J87" s="147">
        <f t="shared" si="22"/>
        <v>27329.679</v>
      </c>
      <c r="K87" s="66">
        <v>681.13699999999994</v>
      </c>
      <c r="L87" s="44">
        <v>1678.7619999999999</v>
      </c>
      <c r="M87" s="44">
        <v>294.48</v>
      </c>
      <c r="N87" s="44">
        <v>6655.4030000000002</v>
      </c>
      <c r="O87" s="44">
        <v>910.90599999999995</v>
      </c>
      <c r="P87" s="44">
        <v>5715.6679999999997</v>
      </c>
      <c r="Q87" s="134">
        <f t="shared" si="23"/>
        <v>59121.81419155762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25">
        <f>SUM(D78,D80,D82,D84,D86)</f>
        <v>9.5377999999999989</v>
      </c>
      <c r="E88" s="25">
        <f t="shared" ref="E88:Q89" si="24">SUM(E78,E80,E82,E84,E86)</f>
        <v>10.018699999999999</v>
      </c>
      <c r="F88" s="145">
        <f t="shared" si="24"/>
        <v>19.556499999999996</v>
      </c>
      <c r="G88" s="39">
        <f t="shared" si="24"/>
        <v>4.7934999999999999</v>
      </c>
      <c r="H88" s="39">
        <f t="shared" si="24"/>
        <v>119.1726</v>
      </c>
      <c r="I88" s="40">
        <f t="shared" si="24"/>
        <v>0</v>
      </c>
      <c r="J88" s="145">
        <f t="shared" si="24"/>
        <v>119.1726</v>
      </c>
      <c r="K88" s="39">
        <f t="shared" si="24"/>
        <v>3.2823000000000002</v>
      </c>
      <c r="L88" s="25">
        <f t="shared" si="24"/>
        <v>3.0346000000000002</v>
      </c>
      <c r="M88" s="25">
        <f t="shared" si="24"/>
        <v>1.3150999999999999</v>
      </c>
      <c r="N88" s="25">
        <f t="shared" si="24"/>
        <v>37.7866</v>
      </c>
      <c r="O88" s="25">
        <f t="shared" si="24"/>
        <v>3.6760999999999999</v>
      </c>
      <c r="P88" s="25">
        <f t="shared" si="24"/>
        <v>22.72437</v>
      </c>
      <c r="Q88" s="129">
        <f t="shared" si="24"/>
        <v>215.34166999999999</v>
      </c>
      <c r="R88" s="19"/>
    </row>
    <row r="89" spans="1:18">
      <c r="A89" s="137"/>
      <c r="B89" s="530"/>
      <c r="C89" s="146" t="s">
        <v>13</v>
      </c>
      <c r="D89" s="44">
        <f>SUM(D79,D81,D83,D85,D87)</f>
        <v>10915.711189007952</v>
      </c>
      <c r="E89" s="44">
        <f t="shared" si="24"/>
        <v>5768.982</v>
      </c>
      <c r="F89" s="147">
        <f t="shared" si="24"/>
        <v>16684.69318900795</v>
      </c>
      <c r="G89" s="58">
        <f t="shared" si="24"/>
        <v>6571.2060000000001</v>
      </c>
      <c r="H89" s="58">
        <f t="shared" si="24"/>
        <v>66265.851999999999</v>
      </c>
      <c r="I89" s="53">
        <f t="shared" si="24"/>
        <v>0</v>
      </c>
      <c r="J89" s="147">
        <f t="shared" si="24"/>
        <v>66265.851999999999</v>
      </c>
      <c r="K89" s="58">
        <f t="shared" si="24"/>
        <v>2780.1440000000002</v>
      </c>
      <c r="L89" s="44">
        <f t="shared" si="24"/>
        <v>2869.6880000000001</v>
      </c>
      <c r="M89" s="44">
        <f t="shared" si="24"/>
        <v>460.75300000000004</v>
      </c>
      <c r="N89" s="44">
        <f t="shared" si="24"/>
        <v>35574.201999999997</v>
      </c>
      <c r="O89" s="44">
        <f t="shared" si="24"/>
        <v>2184.364</v>
      </c>
      <c r="P89" s="44">
        <f t="shared" si="24"/>
        <v>17890.298999999999</v>
      </c>
      <c r="Q89" s="134">
        <f t="shared" si="24"/>
        <v>151281.20118900796</v>
      </c>
      <c r="R89" s="19"/>
    </row>
    <row r="90" spans="1:18">
      <c r="A90" s="531" t="s">
        <v>64</v>
      </c>
      <c r="B90" s="532"/>
      <c r="C90" s="24" t="s">
        <v>11</v>
      </c>
      <c r="D90" s="282">
        <v>2.3532000000000002</v>
      </c>
      <c r="E90" s="205">
        <v>0.46920000000000001</v>
      </c>
      <c r="F90" s="145">
        <f t="shared" ref="F90:F103" si="25">SUM(D90,E90)</f>
        <v>2.8224</v>
      </c>
      <c r="G90" s="65">
        <v>4.8878000000000004</v>
      </c>
      <c r="H90" s="65">
        <v>22.049900000000001</v>
      </c>
      <c r="I90" s="128"/>
      <c r="J90" s="145">
        <f t="shared" si="22"/>
        <v>22.049900000000001</v>
      </c>
      <c r="K90" s="65">
        <v>0.85070000000000001</v>
      </c>
      <c r="L90" s="25">
        <v>2.6105999999999998</v>
      </c>
      <c r="M90" s="25"/>
      <c r="N90" s="25">
        <v>8.9499999999999996E-2</v>
      </c>
      <c r="O90" s="25">
        <v>5.5199999999999999E-2</v>
      </c>
      <c r="P90" s="25">
        <v>0.254</v>
      </c>
      <c r="Q90" s="129">
        <f t="shared" ref="Q90:Q103" si="26">SUM(F90,G90,J90,K90,L90,M90,N90,O90,P90)</f>
        <v>33.620100000000001</v>
      </c>
      <c r="R90" s="19"/>
    </row>
    <row r="91" spans="1:18">
      <c r="A91" s="533"/>
      <c r="B91" s="534"/>
      <c r="C91" s="146" t="s">
        <v>13</v>
      </c>
      <c r="D91" s="317">
        <v>2900.5613970791542</v>
      </c>
      <c r="E91" s="206">
        <v>440.613</v>
      </c>
      <c r="F91" s="147">
        <f t="shared" si="25"/>
        <v>3341.174397079154</v>
      </c>
      <c r="G91" s="66">
        <v>6247.11</v>
      </c>
      <c r="H91" s="66">
        <v>21577.237000000001</v>
      </c>
      <c r="I91" s="133"/>
      <c r="J91" s="147">
        <f t="shared" si="22"/>
        <v>21577.237000000001</v>
      </c>
      <c r="K91" s="66">
        <v>660.87699999999995</v>
      </c>
      <c r="L91" s="44">
        <v>2522.1060000000002</v>
      </c>
      <c r="M91" s="44"/>
      <c r="N91" s="44">
        <v>96.066000000000003</v>
      </c>
      <c r="O91" s="44">
        <v>29.302</v>
      </c>
      <c r="P91" s="44">
        <v>279.12099999999998</v>
      </c>
      <c r="Q91" s="134">
        <f t="shared" si="26"/>
        <v>34752.993397079161</v>
      </c>
      <c r="R91" s="19"/>
    </row>
    <row r="92" spans="1:18">
      <c r="A92" s="531" t="s">
        <v>65</v>
      </c>
      <c r="B92" s="532"/>
      <c r="C92" s="24" t="s">
        <v>11</v>
      </c>
      <c r="D92" s="282" t="s">
        <v>0</v>
      </c>
      <c r="E92" s="205"/>
      <c r="F92" s="145">
        <f t="shared" si="25"/>
        <v>0</v>
      </c>
      <c r="G92" s="65"/>
      <c r="H92" s="65"/>
      <c r="I92" s="128"/>
      <c r="J92" s="145">
        <f t="shared" si="22"/>
        <v>0</v>
      </c>
      <c r="K92" s="65">
        <v>8.9999999999999993E-3</v>
      </c>
      <c r="L92" s="25">
        <v>0.115</v>
      </c>
      <c r="M92" s="25"/>
      <c r="N92" s="25"/>
      <c r="O92" s="25"/>
      <c r="P92" s="25"/>
      <c r="Q92" s="129">
        <f t="shared" si="26"/>
        <v>0.124</v>
      </c>
      <c r="R92" s="19"/>
    </row>
    <row r="93" spans="1:18">
      <c r="A93" s="533"/>
      <c r="B93" s="534"/>
      <c r="C93" s="146" t="s">
        <v>13</v>
      </c>
      <c r="D93" s="317" t="s">
        <v>0</v>
      </c>
      <c r="E93" s="206"/>
      <c r="F93" s="147">
        <f t="shared" si="25"/>
        <v>0</v>
      </c>
      <c r="G93" s="66"/>
      <c r="H93" s="66"/>
      <c r="I93" s="133"/>
      <c r="J93" s="147">
        <f t="shared" si="22"/>
        <v>0</v>
      </c>
      <c r="K93" s="66">
        <v>19.440000000000001</v>
      </c>
      <c r="L93" s="44">
        <v>38.880000000000003</v>
      </c>
      <c r="M93" s="44"/>
      <c r="N93" s="44"/>
      <c r="O93" s="44"/>
      <c r="P93" s="44"/>
      <c r="Q93" s="134">
        <f t="shared" si="26"/>
        <v>58.320000000000007</v>
      </c>
      <c r="R93" s="19"/>
    </row>
    <row r="94" spans="1:18">
      <c r="A94" s="531" t="s">
        <v>66</v>
      </c>
      <c r="B94" s="532"/>
      <c r="C94" s="24" t="s">
        <v>11</v>
      </c>
      <c r="D94" s="282" t="s">
        <v>0</v>
      </c>
      <c r="E94" s="205">
        <v>0.20899999999999999</v>
      </c>
      <c r="F94" s="145">
        <f t="shared" si="25"/>
        <v>0.20899999999999999</v>
      </c>
      <c r="G94" s="65">
        <v>0</v>
      </c>
      <c r="H94" s="65">
        <v>7.22E-2</v>
      </c>
      <c r="I94" s="128"/>
      <c r="J94" s="145">
        <f t="shared" si="22"/>
        <v>7.22E-2</v>
      </c>
      <c r="K94" s="65"/>
      <c r="L94" s="25"/>
      <c r="M94" s="25"/>
      <c r="N94" s="25"/>
      <c r="O94" s="25"/>
      <c r="P94" s="25"/>
      <c r="Q94" s="129">
        <f t="shared" si="26"/>
        <v>0.28120000000000001</v>
      </c>
      <c r="R94" s="19"/>
    </row>
    <row r="95" spans="1:18">
      <c r="A95" s="533"/>
      <c r="B95" s="534"/>
      <c r="C95" s="146" t="s">
        <v>13</v>
      </c>
      <c r="D95" s="283" t="s">
        <v>0</v>
      </c>
      <c r="E95" s="206">
        <v>163.67400000000001</v>
      </c>
      <c r="F95" s="147">
        <f t="shared" si="25"/>
        <v>163.67400000000001</v>
      </c>
      <c r="G95" s="66">
        <v>2.3540000000000001</v>
      </c>
      <c r="H95" s="66">
        <v>355.16899999999998</v>
      </c>
      <c r="I95" s="133"/>
      <c r="J95" s="147">
        <f t="shared" si="22"/>
        <v>355.16899999999998</v>
      </c>
      <c r="K95" s="66"/>
      <c r="L95" s="44"/>
      <c r="M95" s="44"/>
      <c r="N95" s="44"/>
      <c r="O95" s="44"/>
      <c r="P95" s="44"/>
      <c r="Q95" s="134">
        <f t="shared" si="26"/>
        <v>521.197</v>
      </c>
      <c r="R95" s="19"/>
    </row>
    <row r="96" spans="1:18">
      <c r="A96" s="531" t="s">
        <v>67</v>
      </c>
      <c r="B96" s="532"/>
      <c r="C96" s="24" t="s">
        <v>11</v>
      </c>
      <c r="D96" s="282" t="s">
        <v>0</v>
      </c>
      <c r="E96" s="205">
        <v>0.58560000000000001</v>
      </c>
      <c r="F96" s="145">
        <f t="shared" si="25"/>
        <v>0.58560000000000001</v>
      </c>
      <c r="G96" s="65">
        <v>1.5E-3</v>
      </c>
      <c r="H96" s="65">
        <v>2.742</v>
      </c>
      <c r="I96" s="128"/>
      <c r="J96" s="145">
        <f t="shared" si="22"/>
        <v>2.742</v>
      </c>
      <c r="K96" s="65"/>
      <c r="L96" s="25">
        <v>2.6499999999999999E-2</v>
      </c>
      <c r="M96" s="25"/>
      <c r="N96" s="25"/>
      <c r="O96" s="25"/>
      <c r="P96" s="25"/>
      <c r="Q96" s="129">
        <f t="shared" si="26"/>
        <v>3.3555999999999999</v>
      </c>
      <c r="R96" s="19"/>
    </row>
    <row r="97" spans="1:18">
      <c r="A97" s="533"/>
      <c r="B97" s="534"/>
      <c r="C97" s="146" t="s">
        <v>13</v>
      </c>
      <c r="D97" s="283" t="s">
        <v>0</v>
      </c>
      <c r="E97" s="206">
        <v>1650.066</v>
      </c>
      <c r="F97" s="147">
        <f t="shared" si="25"/>
        <v>1650.066</v>
      </c>
      <c r="G97" s="66">
        <v>13.964</v>
      </c>
      <c r="H97" s="66">
        <v>5965.8339999999998</v>
      </c>
      <c r="I97" s="133"/>
      <c r="J97" s="147">
        <f t="shared" si="22"/>
        <v>5965.8339999999998</v>
      </c>
      <c r="K97" s="66"/>
      <c r="L97" s="44">
        <v>73.817999999999998</v>
      </c>
      <c r="M97" s="44"/>
      <c r="N97" s="44"/>
      <c r="O97" s="44"/>
      <c r="P97" s="44"/>
      <c r="Q97" s="134">
        <f t="shared" si="26"/>
        <v>7703.6819999999998</v>
      </c>
      <c r="R97" s="19"/>
    </row>
    <row r="98" spans="1:18">
      <c r="A98" s="531" t="s">
        <v>68</v>
      </c>
      <c r="B98" s="532"/>
      <c r="C98" s="24" t="s">
        <v>11</v>
      </c>
      <c r="D98" s="282" t="s">
        <v>0</v>
      </c>
      <c r="E98" s="205">
        <v>0.27200000000000002</v>
      </c>
      <c r="F98" s="145">
        <f t="shared" si="25"/>
        <v>0.27200000000000002</v>
      </c>
      <c r="G98" s="65">
        <v>4.2000000000000003E-2</v>
      </c>
      <c r="H98" s="65"/>
      <c r="I98" s="128"/>
      <c r="J98" s="145">
        <f t="shared" si="22"/>
        <v>0</v>
      </c>
      <c r="K98" s="65"/>
      <c r="L98" s="25">
        <v>0.67900000000000005</v>
      </c>
      <c r="M98" s="25"/>
      <c r="N98" s="25"/>
      <c r="O98" s="25"/>
      <c r="P98" s="25"/>
      <c r="Q98" s="129">
        <f t="shared" si="26"/>
        <v>0.9930000000000001</v>
      </c>
      <c r="R98" s="19"/>
    </row>
    <row r="99" spans="1:18">
      <c r="A99" s="533"/>
      <c r="B99" s="534"/>
      <c r="C99" s="146" t="s">
        <v>13</v>
      </c>
      <c r="D99" s="317" t="s">
        <v>0</v>
      </c>
      <c r="E99" s="206">
        <v>72.575999999999993</v>
      </c>
      <c r="F99" s="147">
        <f t="shared" si="25"/>
        <v>72.575999999999993</v>
      </c>
      <c r="G99" s="66">
        <v>20.562999999999999</v>
      </c>
      <c r="H99" s="66"/>
      <c r="I99" s="133"/>
      <c r="J99" s="147">
        <f t="shared" si="22"/>
        <v>0</v>
      </c>
      <c r="K99" s="66"/>
      <c r="L99" s="44">
        <v>359.78</v>
      </c>
      <c r="M99" s="44"/>
      <c r="N99" s="44"/>
      <c r="O99" s="44"/>
      <c r="P99" s="44"/>
      <c r="Q99" s="134">
        <f t="shared" si="26"/>
        <v>452.91899999999998</v>
      </c>
      <c r="R99" s="19"/>
    </row>
    <row r="100" spans="1:18">
      <c r="A100" s="531" t="s">
        <v>69</v>
      </c>
      <c r="B100" s="532"/>
      <c r="C100" s="24" t="s">
        <v>11</v>
      </c>
      <c r="D100" s="282">
        <v>0.2356</v>
      </c>
      <c r="E100" s="205">
        <v>0.81889999999999996</v>
      </c>
      <c r="F100" s="145">
        <f t="shared" si="25"/>
        <v>1.0545</v>
      </c>
      <c r="G100" s="65">
        <v>3.5999999999999997E-2</v>
      </c>
      <c r="H100" s="65">
        <v>15.7796</v>
      </c>
      <c r="I100" s="128"/>
      <c r="J100" s="145">
        <f t="shared" si="22"/>
        <v>15.7796</v>
      </c>
      <c r="K100" s="65">
        <v>7.3099999999999998E-2</v>
      </c>
      <c r="L100" s="25">
        <v>8.77E-2</v>
      </c>
      <c r="M100" s="25"/>
      <c r="N100" s="25">
        <v>1.6679999999999999</v>
      </c>
      <c r="O100" s="25">
        <v>6.7000000000000002E-3</v>
      </c>
      <c r="P100" s="25">
        <v>0.53049999999999997</v>
      </c>
      <c r="Q100" s="129">
        <f t="shared" si="26"/>
        <v>19.2361</v>
      </c>
      <c r="R100" s="19"/>
    </row>
    <row r="101" spans="1:18">
      <c r="A101" s="533"/>
      <c r="B101" s="534"/>
      <c r="C101" s="146" t="s">
        <v>13</v>
      </c>
      <c r="D101" s="283">
        <v>82.927799916492262</v>
      </c>
      <c r="E101" s="206">
        <v>235.09200000000001</v>
      </c>
      <c r="F101" s="147">
        <f t="shared" si="25"/>
        <v>318.01979991649227</v>
      </c>
      <c r="G101" s="66">
        <v>30.274999999999999</v>
      </c>
      <c r="H101" s="66">
        <v>5019.6530000000002</v>
      </c>
      <c r="I101" s="133"/>
      <c r="J101" s="147">
        <f t="shared" si="22"/>
        <v>5019.6530000000002</v>
      </c>
      <c r="K101" s="66">
        <v>40.588000000000001</v>
      </c>
      <c r="L101" s="44">
        <v>72.751000000000005</v>
      </c>
      <c r="M101" s="44"/>
      <c r="N101" s="44">
        <v>361.15699999999998</v>
      </c>
      <c r="O101" s="44">
        <v>3.8879999999999999</v>
      </c>
      <c r="P101" s="44">
        <v>230.501</v>
      </c>
      <c r="Q101" s="134">
        <f t="shared" si="26"/>
        <v>6076.8327999164931</v>
      </c>
      <c r="R101" s="19"/>
    </row>
    <row r="102" spans="1:18">
      <c r="A102" s="531" t="s">
        <v>70</v>
      </c>
      <c r="B102" s="532"/>
      <c r="C102" s="24" t="s">
        <v>11</v>
      </c>
      <c r="D102" s="282">
        <v>3.2281200000000001</v>
      </c>
      <c r="E102" s="205">
        <v>432.47930000000002</v>
      </c>
      <c r="F102" s="145">
        <f t="shared" si="25"/>
        <v>435.70742000000001</v>
      </c>
      <c r="G102" s="65">
        <v>12.6991</v>
      </c>
      <c r="H102" s="65">
        <v>217.4391</v>
      </c>
      <c r="I102" s="128"/>
      <c r="J102" s="145">
        <f t="shared" si="22"/>
        <v>217.4391</v>
      </c>
      <c r="K102" s="65">
        <v>15.2745</v>
      </c>
      <c r="L102" s="25">
        <v>4.9459</v>
      </c>
      <c r="M102" s="25">
        <v>0.4178</v>
      </c>
      <c r="N102" s="25">
        <v>19.720600000000001</v>
      </c>
      <c r="O102" s="25">
        <v>1.3948</v>
      </c>
      <c r="P102" s="25">
        <v>3.9839000000000002</v>
      </c>
      <c r="Q102" s="129">
        <f t="shared" si="26"/>
        <v>711.58312000000012</v>
      </c>
      <c r="R102" s="19"/>
    </row>
    <row r="103" spans="1:18">
      <c r="A103" s="533"/>
      <c r="B103" s="534"/>
      <c r="C103" s="146" t="s">
        <v>13</v>
      </c>
      <c r="D103" s="283">
        <v>7463.2892324845179</v>
      </c>
      <c r="E103" s="206">
        <v>179399.272</v>
      </c>
      <c r="F103" s="147">
        <f t="shared" si="25"/>
        <v>186862.56123248453</v>
      </c>
      <c r="G103" s="66">
        <v>7376.2439999999997</v>
      </c>
      <c r="H103" s="66">
        <v>72926.332999999999</v>
      </c>
      <c r="I103" s="133"/>
      <c r="J103" s="147">
        <f t="shared" si="22"/>
        <v>72926.332999999999</v>
      </c>
      <c r="K103" s="66">
        <v>5448.3019999999997</v>
      </c>
      <c r="L103" s="44">
        <v>3166.9360000000001</v>
      </c>
      <c r="M103" s="44">
        <v>82.207999999999998</v>
      </c>
      <c r="N103" s="44">
        <v>10749.412</v>
      </c>
      <c r="O103" s="44">
        <v>1107.327</v>
      </c>
      <c r="P103" s="44">
        <v>4925.5770000000002</v>
      </c>
      <c r="Q103" s="134">
        <f t="shared" si="26"/>
        <v>292644.90023248451</v>
      </c>
      <c r="R103" s="19"/>
    </row>
    <row r="104" spans="1:18">
      <c r="A104" s="535" t="s">
        <v>71</v>
      </c>
      <c r="B104" s="536"/>
      <c r="C104" s="24" t="s">
        <v>11</v>
      </c>
      <c r="D104" s="25">
        <f t="shared" ref="D104:Q104" si="27">SUM(D9,D11,D23,D29,D37,D39,D41,D43,D45,D47,D49,D51,D53,D59,D76,D88,D90,D92,D94,D96,D98,D100,D102)</f>
        <v>1639.57972</v>
      </c>
      <c r="E104" s="25">
        <f t="shared" si="27"/>
        <v>782.5992</v>
      </c>
      <c r="F104" s="145">
        <f t="shared" si="27"/>
        <v>2422.1789200000003</v>
      </c>
      <c r="G104" s="39">
        <f t="shared" si="27"/>
        <v>6316.8152000000009</v>
      </c>
      <c r="H104" s="39">
        <f t="shared" si="27"/>
        <v>14236.514900000002</v>
      </c>
      <c r="I104" s="40">
        <f t="shared" si="27"/>
        <v>0</v>
      </c>
      <c r="J104" s="145">
        <f t="shared" si="27"/>
        <v>14236.514900000002</v>
      </c>
      <c r="K104" s="39">
        <f t="shared" si="27"/>
        <v>3368.6970000000001</v>
      </c>
      <c r="L104" s="25">
        <f t="shared" si="27"/>
        <v>221.66210000000007</v>
      </c>
      <c r="M104" s="25">
        <f t="shared" si="27"/>
        <v>1.7336999999999998</v>
      </c>
      <c r="N104" s="25">
        <f t="shared" si="27"/>
        <v>60.695599999999999</v>
      </c>
      <c r="O104" s="25">
        <f t="shared" si="27"/>
        <v>5.1810999999999998</v>
      </c>
      <c r="P104" s="25">
        <f t="shared" si="27"/>
        <v>38.657469999999996</v>
      </c>
      <c r="Q104" s="129">
        <f t="shared" si="27"/>
        <v>26672.135990000002</v>
      </c>
      <c r="R104" s="19"/>
    </row>
    <row r="105" spans="1:18">
      <c r="A105" s="537"/>
      <c r="B105" s="538"/>
      <c r="C105" s="146" t="s">
        <v>13</v>
      </c>
      <c r="D105" s="44">
        <f t="shared" ref="D105:Q105" si="28">SUM(D10,D12,D24,D30,D38,D40,D42,D44,D46,D48,D50,D52,D54,D60,D77,D89,D91,D93,D95,D97,D99,D101,D103)</f>
        <v>464611.76593213913</v>
      </c>
      <c r="E105" s="44">
        <f t="shared" si="28"/>
        <v>481397.53700000007</v>
      </c>
      <c r="F105" s="147">
        <f t="shared" si="28"/>
        <v>946009.30293213902</v>
      </c>
      <c r="G105" s="58">
        <f t="shared" si="28"/>
        <v>958158.87</v>
      </c>
      <c r="H105" s="58">
        <f t="shared" si="28"/>
        <v>1388514.709</v>
      </c>
      <c r="I105" s="53">
        <f t="shared" si="28"/>
        <v>0</v>
      </c>
      <c r="J105" s="147">
        <f t="shared" si="28"/>
        <v>1388514.709</v>
      </c>
      <c r="K105" s="58">
        <f t="shared" si="28"/>
        <v>180702.39300000004</v>
      </c>
      <c r="L105" s="44">
        <f t="shared" si="28"/>
        <v>73344.488000000012</v>
      </c>
      <c r="M105" s="44">
        <f t="shared" si="28"/>
        <v>543.05600000000004</v>
      </c>
      <c r="N105" s="44">
        <f t="shared" si="28"/>
        <v>47597.714999999997</v>
      </c>
      <c r="O105" s="44">
        <f t="shared" si="28"/>
        <v>3378.1580000000004</v>
      </c>
      <c r="P105" s="44">
        <f t="shared" si="28"/>
        <v>27116.803</v>
      </c>
      <c r="Q105" s="134">
        <f t="shared" si="28"/>
        <v>3625365.4949321402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282" t="s">
        <v>0</v>
      </c>
      <c r="E106" s="205"/>
      <c r="F106" s="145">
        <f t="shared" ref="F106:F127" si="29">SUM(D106,E106)</f>
        <v>0</v>
      </c>
      <c r="G106" s="65"/>
      <c r="H106" s="65">
        <v>0.88129999999999997</v>
      </c>
      <c r="I106" s="128"/>
      <c r="J106" s="145">
        <f t="shared" si="22"/>
        <v>0.88129999999999997</v>
      </c>
      <c r="K106" s="65">
        <v>3.2899999999999999E-2</v>
      </c>
      <c r="L106" s="25"/>
      <c r="M106" s="25"/>
      <c r="N106" s="25"/>
      <c r="O106" s="25">
        <v>0</v>
      </c>
      <c r="P106" s="25"/>
      <c r="Q106" s="129">
        <f t="shared" ref="Q106:Q127" si="30">SUM(F106,G106,J106,K106,L106,M106,N106,O106,P106)</f>
        <v>0.91420000000000001</v>
      </c>
      <c r="R106" s="19"/>
    </row>
    <row r="107" spans="1:18">
      <c r="A107" s="126" t="s">
        <v>0</v>
      </c>
      <c r="B107" s="528"/>
      <c r="C107" s="146" t="s">
        <v>13</v>
      </c>
      <c r="D107" s="317" t="s">
        <v>0</v>
      </c>
      <c r="E107" s="206"/>
      <c r="F107" s="147">
        <f t="shared" si="29"/>
        <v>0</v>
      </c>
      <c r="G107" s="66"/>
      <c r="H107" s="66">
        <v>6626.9870000000001</v>
      </c>
      <c r="I107" s="133"/>
      <c r="J107" s="147">
        <f t="shared" si="22"/>
        <v>6626.9870000000001</v>
      </c>
      <c r="K107" s="66">
        <v>186.24600000000001</v>
      </c>
      <c r="L107" s="44"/>
      <c r="M107" s="44"/>
      <c r="N107" s="44"/>
      <c r="O107" s="44">
        <v>2072.4119999999998</v>
      </c>
      <c r="P107" s="44"/>
      <c r="Q107" s="134">
        <f t="shared" si="30"/>
        <v>8885.6450000000004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282">
        <v>5.4931999999999999</v>
      </c>
      <c r="E108" s="205">
        <v>1.2109000000000001</v>
      </c>
      <c r="F108" s="145">
        <f t="shared" si="29"/>
        <v>6.7041000000000004</v>
      </c>
      <c r="G108" s="65">
        <v>26.953600000000002</v>
      </c>
      <c r="H108" s="65">
        <v>172.71729999999999</v>
      </c>
      <c r="I108" s="128"/>
      <c r="J108" s="145">
        <f t="shared" si="22"/>
        <v>172.71729999999999</v>
      </c>
      <c r="K108" s="65">
        <v>11.447699999999999</v>
      </c>
      <c r="L108" s="25">
        <v>38.608600000000003</v>
      </c>
      <c r="M108" s="25">
        <v>1.35E-2</v>
      </c>
      <c r="N108" s="25">
        <v>2.8332999999999999</v>
      </c>
      <c r="O108" s="25">
        <v>4.8151999999999999</v>
      </c>
      <c r="P108" s="25">
        <v>1.9097999999999999</v>
      </c>
      <c r="Q108" s="129">
        <f t="shared" si="30"/>
        <v>266.00310000000007</v>
      </c>
      <c r="R108" s="19"/>
    </row>
    <row r="109" spans="1:18">
      <c r="A109" s="130" t="s">
        <v>0</v>
      </c>
      <c r="B109" s="528"/>
      <c r="C109" s="146" t="s">
        <v>13</v>
      </c>
      <c r="D109" s="283">
        <v>3681.0136762932439</v>
      </c>
      <c r="E109" s="206">
        <v>773.46299999999997</v>
      </c>
      <c r="F109" s="147">
        <f t="shared" si="29"/>
        <v>4454.4766762932441</v>
      </c>
      <c r="G109" s="66">
        <v>26108.463</v>
      </c>
      <c r="H109" s="66">
        <v>154922.96599999999</v>
      </c>
      <c r="I109" s="133"/>
      <c r="J109" s="147">
        <f t="shared" si="22"/>
        <v>154922.96599999999</v>
      </c>
      <c r="K109" s="66">
        <v>8684.7009999999991</v>
      </c>
      <c r="L109" s="44">
        <v>39284.830999999998</v>
      </c>
      <c r="M109" s="44">
        <v>10.207000000000001</v>
      </c>
      <c r="N109" s="44">
        <v>1974.971</v>
      </c>
      <c r="O109" s="44">
        <v>4098.2470000000003</v>
      </c>
      <c r="P109" s="44">
        <v>1761.2760000000001</v>
      </c>
      <c r="Q109" s="134">
        <f t="shared" si="30"/>
        <v>241300.13867629325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282">
        <v>2.8481999999999998</v>
      </c>
      <c r="E110" s="205">
        <v>3.7509999999999999</v>
      </c>
      <c r="F110" s="145">
        <f t="shared" si="29"/>
        <v>6.5991999999999997</v>
      </c>
      <c r="G110" s="65">
        <v>36.2179</v>
      </c>
      <c r="H110" s="65">
        <v>702.83680000000004</v>
      </c>
      <c r="I110" s="128"/>
      <c r="J110" s="145">
        <f t="shared" si="22"/>
        <v>702.83680000000004</v>
      </c>
      <c r="K110" s="65">
        <v>34.869500000000002</v>
      </c>
      <c r="L110" s="25">
        <v>4.1566999999999998</v>
      </c>
      <c r="M110" s="25"/>
      <c r="N110" s="25">
        <v>7.1000000000000004E-3</v>
      </c>
      <c r="O110" s="25"/>
      <c r="P110" s="25"/>
      <c r="Q110" s="129">
        <f t="shared" si="30"/>
        <v>784.68720000000008</v>
      </c>
      <c r="R110" s="19"/>
    </row>
    <row r="111" spans="1:18">
      <c r="A111" s="130"/>
      <c r="B111" s="528"/>
      <c r="C111" s="146" t="s">
        <v>13</v>
      </c>
      <c r="D111" s="283">
        <v>2168.5967978162375</v>
      </c>
      <c r="E111" s="206">
        <v>3657.2579999999998</v>
      </c>
      <c r="F111" s="147">
        <f t="shared" si="29"/>
        <v>5825.8547978162369</v>
      </c>
      <c r="G111" s="66">
        <v>35900.658000000003</v>
      </c>
      <c r="H111" s="66">
        <v>289647.58299999998</v>
      </c>
      <c r="I111" s="133"/>
      <c r="J111" s="147">
        <f t="shared" si="22"/>
        <v>289647.58299999998</v>
      </c>
      <c r="K111" s="66">
        <v>19889.187000000002</v>
      </c>
      <c r="L111" s="44">
        <v>3514.3319999999999</v>
      </c>
      <c r="M111" s="44"/>
      <c r="N111" s="44">
        <v>2.3010000000000002</v>
      </c>
      <c r="O111" s="44"/>
      <c r="P111" s="44"/>
      <c r="Q111" s="134">
        <f t="shared" si="30"/>
        <v>354779.91579781618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282">
        <v>5.0000000000000001E-4</v>
      </c>
      <c r="E112" s="205">
        <v>0.1045</v>
      </c>
      <c r="F112" s="145">
        <f t="shared" si="29"/>
        <v>0.105</v>
      </c>
      <c r="G112" s="65">
        <v>5.6000000000000001E-2</v>
      </c>
      <c r="H112" s="65">
        <v>0.77969999999999995</v>
      </c>
      <c r="I112" s="128"/>
      <c r="J112" s="145">
        <f t="shared" si="22"/>
        <v>0.77969999999999995</v>
      </c>
      <c r="K112" s="65">
        <v>4.0000000000000001E-3</v>
      </c>
      <c r="L112" s="25">
        <v>1.7999999999999999E-2</v>
      </c>
      <c r="M112" s="25">
        <v>0.10879999999999999</v>
      </c>
      <c r="N112" s="25"/>
      <c r="O112" s="25"/>
      <c r="P112" s="25">
        <v>0.52190000000000003</v>
      </c>
      <c r="Q112" s="129">
        <f t="shared" si="30"/>
        <v>1.5933999999999999</v>
      </c>
      <c r="R112" s="19"/>
    </row>
    <row r="113" spans="1:18">
      <c r="A113" s="130"/>
      <c r="B113" s="528"/>
      <c r="C113" s="146" t="s">
        <v>13</v>
      </c>
      <c r="D113" s="283">
        <v>1.0799999989124474</v>
      </c>
      <c r="E113" s="206">
        <v>72.23</v>
      </c>
      <c r="F113" s="147">
        <f t="shared" si="29"/>
        <v>73.309999998912446</v>
      </c>
      <c r="G113" s="66">
        <v>87.313999999999993</v>
      </c>
      <c r="H113" s="66">
        <v>689.86199999999997</v>
      </c>
      <c r="I113" s="133"/>
      <c r="J113" s="147">
        <f t="shared" si="22"/>
        <v>689.86199999999997</v>
      </c>
      <c r="K113" s="66">
        <v>2.5920000000000001</v>
      </c>
      <c r="L113" s="44">
        <v>16.167999999999999</v>
      </c>
      <c r="M113" s="44">
        <v>25.198</v>
      </c>
      <c r="N113" s="44"/>
      <c r="O113" s="44"/>
      <c r="P113" s="44">
        <v>1061.0889999999999</v>
      </c>
      <c r="Q113" s="134">
        <f t="shared" si="30"/>
        <v>1955.5329999989121</v>
      </c>
      <c r="R113" s="19"/>
    </row>
    <row r="114" spans="1:18">
      <c r="A114" s="130"/>
      <c r="B114" s="527" t="s">
        <v>78</v>
      </c>
      <c r="C114" s="24" t="s">
        <v>11</v>
      </c>
      <c r="D114" s="282">
        <v>0.69820000000000004</v>
      </c>
      <c r="E114" s="205">
        <v>1.5387999999999999</v>
      </c>
      <c r="F114" s="145">
        <f t="shared" si="29"/>
        <v>2.2370000000000001</v>
      </c>
      <c r="G114" s="65">
        <v>4.4400000000000002E-2</v>
      </c>
      <c r="H114" s="65">
        <v>11.1952</v>
      </c>
      <c r="I114" s="128"/>
      <c r="J114" s="145">
        <f t="shared" si="22"/>
        <v>11.1952</v>
      </c>
      <c r="K114" s="65">
        <v>1.4999999999999999E-2</v>
      </c>
      <c r="L114" s="25">
        <v>1.47E-2</v>
      </c>
      <c r="M114" s="25">
        <v>4.4808000000000003</v>
      </c>
      <c r="N114" s="25">
        <v>6.3365</v>
      </c>
      <c r="O114" s="25">
        <v>9.4700000000000006E-2</v>
      </c>
      <c r="P114" s="25">
        <v>12.918200000000001</v>
      </c>
      <c r="Q114" s="129">
        <f t="shared" si="30"/>
        <v>37.336500000000001</v>
      </c>
      <c r="R114" s="19"/>
    </row>
    <row r="115" spans="1:18">
      <c r="A115" s="130"/>
      <c r="B115" s="528"/>
      <c r="C115" s="146" t="s">
        <v>13</v>
      </c>
      <c r="D115" s="283">
        <v>1058.0651989345356</v>
      </c>
      <c r="E115" s="206">
        <v>1053.2809999999999</v>
      </c>
      <c r="F115" s="147">
        <f t="shared" si="29"/>
        <v>2111.3461989345356</v>
      </c>
      <c r="G115" s="66">
        <v>52.823</v>
      </c>
      <c r="H115" s="66">
        <v>10876.555</v>
      </c>
      <c r="I115" s="133"/>
      <c r="J115" s="147">
        <f t="shared" si="22"/>
        <v>10876.555</v>
      </c>
      <c r="K115" s="66">
        <v>19.440000000000001</v>
      </c>
      <c r="L115" s="44">
        <v>13.715999999999999</v>
      </c>
      <c r="M115" s="44">
        <v>1701.836</v>
      </c>
      <c r="N115" s="44">
        <v>3513.23</v>
      </c>
      <c r="O115" s="44">
        <v>47.973999999999997</v>
      </c>
      <c r="P115" s="44">
        <v>11391.66</v>
      </c>
      <c r="Q115" s="134">
        <f t="shared" si="30"/>
        <v>29728.580198934535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282" t="s">
        <v>0</v>
      </c>
      <c r="E116" s="205"/>
      <c r="F116" s="145">
        <f t="shared" si="29"/>
        <v>0</v>
      </c>
      <c r="G116" s="65"/>
      <c r="H116" s="65"/>
      <c r="I116" s="128"/>
      <c r="J116" s="145">
        <f t="shared" si="22"/>
        <v>0</v>
      </c>
      <c r="K116" s="65"/>
      <c r="L116" s="25"/>
      <c r="M116" s="25"/>
      <c r="N116" s="25"/>
      <c r="O116" s="25"/>
      <c r="P116" s="25"/>
      <c r="Q116" s="129">
        <f t="shared" si="30"/>
        <v>0</v>
      </c>
      <c r="R116" s="19"/>
    </row>
    <row r="117" spans="1:18">
      <c r="A117" s="130"/>
      <c r="B117" s="528"/>
      <c r="C117" s="146" t="s">
        <v>13</v>
      </c>
      <c r="D117" s="317" t="s">
        <v>0</v>
      </c>
      <c r="E117" s="206"/>
      <c r="F117" s="147">
        <f t="shared" si="29"/>
        <v>0</v>
      </c>
      <c r="G117" s="66"/>
      <c r="H117" s="66"/>
      <c r="I117" s="133"/>
      <c r="J117" s="147">
        <f t="shared" si="22"/>
        <v>0</v>
      </c>
      <c r="K117" s="66"/>
      <c r="L117" s="44"/>
      <c r="M117" s="44"/>
      <c r="N117" s="44"/>
      <c r="O117" s="44"/>
      <c r="P117" s="44"/>
      <c r="Q117" s="134">
        <f t="shared" si="30"/>
        <v>0</v>
      </c>
      <c r="R117" s="19"/>
    </row>
    <row r="118" spans="1:18">
      <c r="A118" s="130"/>
      <c r="B118" s="527" t="s">
        <v>81</v>
      </c>
      <c r="C118" s="24" t="s">
        <v>11</v>
      </c>
      <c r="D118" s="282">
        <v>5.0000000000000001E-4</v>
      </c>
      <c r="E118" s="205">
        <v>0.14099999999999999</v>
      </c>
      <c r="F118" s="145">
        <f t="shared" si="29"/>
        <v>0.14149999999999999</v>
      </c>
      <c r="G118" s="65">
        <v>0.32029999999999997</v>
      </c>
      <c r="H118" s="65">
        <v>19.852699999999999</v>
      </c>
      <c r="I118" s="128"/>
      <c r="J118" s="145">
        <f t="shared" si="22"/>
        <v>19.852699999999999</v>
      </c>
      <c r="K118" s="65">
        <v>9.3600000000000003E-2</v>
      </c>
      <c r="L118" s="25">
        <v>9.9699999999999997E-2</v>
      </c>
      <c r="M118" s="25"/>
      <c r="N118" s="25"/>
      <c r="O118" s="25"/>
      <c r="P118" s="25">
        <v>1.0852999999999999</v>
      </c>
      <c r="Q118" s="129">
        <f t="shared" si="30"/>
        <v>21.593099999999996</v>
      </c>
      <c r="R118" s="19"/>
    </row>
    <row r="119" spans="1:18">
      <c r="A119" s="130"/>
      <c r="B119" s="528"/>
      <c r="C119" s="146" t="s">
        <v>13</v>
      </c>
      <c r="D119" s="283">
        <v>0.75599999923871308</v>
      </c>
      <c r="E119" s="206">
        <v>159.10599999999999</v>
      </c>
      <c r="F119" s="147">
        <f t="shared" si="29"/>
        <v>159.86199999923872</v>
      </c>
      <c r="G119" s="66">
        <v>409.45299999999997</v>
      </c>
      <c r="H119" s="66">
        <v>39560.576000000001</v>
      </c>
      <c r="I119" s="133"/>
      <c r="J119" s="147">
        <f t="shared" si="22"/>
        <v>39560.576000000001</v>
      </c>
      <c r="K119" s="66">
        <v>101.08799999999999</v>
      </c>
      <c r="L119" s="44">
        <v>132.47300000000001</v>
      </c>
      <c r="M119" s="44"/>
      <c r="N119" s="44"/>
      <c r="O119" s="44"/>
      <c r="P119" s="44">
        <v>2385.741</v>
      </c>
      <c r="Q119" s="134">
        <f t="shared" si="30"/>
        <v>42749.192999999243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282">
        <v>1.24E-2</v>
      </c>
      <c r="E120" s="205">
        <v>0.79800000000000004</v>
      </c>
      <c r="F120" s="145">
        <f t="shared" si="29"/>
        <v>0.81040000000000001</v>
      </c>
      <c r="G120" s="65">
        <v>0.53159999999999996</v>
      </c>
      <c r="H120" s="65">
        <v>1.1314</v>
      </c>
      <c r="I120" s="128"/>
      <c r="J120" s="145">
        <f t="shared" si="22"/>
        <v>1.1314</v>
      </c>
      <c r="K120" s="65">
        <v>0.93</v>
      </c>
      <c r="L120" s="25">
        <v>0.16500000000000001</v>
      </c>
      <c r="M120" s="25"/>
      <c r="N120" s="25"/>
      <c r="O120" s="25"/>
      <c r="P120" s="25"/>
      <c r="Q120" s="129">
        <f t="shared" si="30"/>
        <v>3.5684</v>
      </c>
      <c r="R120" s="19"/>
    </row>
    <row r="121" spans="1:18">
      <c r="A121" s="130"/>
      <c r="B121" s="528"/>
      <c r="C121" s="146" t="s">
        <v>13</v>
      </c>
      <c r="D121" s="283">
        <v>5.1839999947797466</v>
      </c>
      <c r="E121" s="206">
        <v>307.8</v>
      </c>
      <c r="F121" s="147">
        <f t="shared" si="29"/>
        <v>312.98399999477977</v>
      </c>
      <c r="G121" s="66">
        <v>1176.4290000000001</v>
      </c>
      <c r="H121" s="66">
        <v>2099.165</v>
      </c>
      <c r="I121" s="133"/>
      <c r="J121" s="147">
        <f t="shared" si="22"/>
        <v>2099.165</v>
      </c>
      <c r="K121" s="66">
        <v>100.44</v>
      </c>
      <c r="L121" s="44">
        <v>163.08000000000001</v>
      </c>
      <c r="M121" s="44"/>
      <c r="N121" s="44"/>
      <c r="O121" s="44"/>
      <c r="P121" s="44"/>
      <c r="Q121" s="134">
        <f t="shared" si="30"/>
        <v>3852.0979999947799</v>
      </c>
      <c r="R121" s="19"/>
    </row>
    <row r="122" spans="1:18">
      <c r="A122" s="130"/>
      <c r="B122" s="527" t="s">
        <v>84</v>
      </c>
      <c r="C122" s="24" t="s">
        <v>11</v>
      </c>
      <c r="D122" s="282">
        <v>4.5338000000000003</v>
      </c>
      <c r="E122" s="205">
        <v>0.81799999999999995</v>
      </c>
      <c r="F122" s="145">
        <f t="shared" si="29"/>
        <v>5.3517999999999999</v>
      </c>
      <c r="G122" s="65">
        <v>0.88470000000000004</v>
      </c>
      <c r="H122" s="65">
        <v>0.47910000000000003</v>
      </c>
      <c r="I122" s="128"/>
      <c r="J122" s="145">
        <f t="shared" si="22"/>
        <v>0.47910000000000003</v>
      </c>
      <c r="K122" s="65">
        <v>1.5149999999999999</v>
      </c>
      <c r="L122" s="25">
        <v>6.6325000000000003</v>
      </c>
      <c r="M122" s="25">
        <v>7.4268999999999998</v>
      </c>
      <c r="N122" s="25">
        <v>3.3380000000000001</v>
      </c>
      <c r="O122" s="25"/>
      <c r="P122" s="25">
        <v>5.4899999999999997E-2</v>
      </c>
      <c r="Q122" s="129">
        <f t="shared" si="30"/>
        <v>25.6829</v>
      </c>
      <c r="R122" s="19"/>
    </row>
    <row r="123" spans="1:18">
      <c r="A123" s="130"/>
      <c r="B123" s="528"/>
      <c r="C123" s="146" t="s">
        <v>13</v>
      </c>
      <c r="D123" s="283">
        <v>4105.8521958654346</v>
      </c>
      <c r="E123" s="206">
        <v>367.95600000000002</v>
      </c>
      <c r="F123" s="147">
        <f t="shared" si="29"/>
        <v>4473.8081958654348</v>
      </c>
      <c r="G123" s="66">
        <v>2020.491</v>
      </c>
      <c r="H123" s="66">
        <v>922.98900000000003</v>
      </c>
      <c r="I123" s="133"/>
      <c r="J123" s="147">
        <f t="shared" si="22"/>
        <v>922.98900000000003</v>
      </c>
      <c r="K123" s="66">
        <v>240.52099999999999</v>
      </c>
      <c r="L123" s="44">
        <v>6347.2719999999999</v>
      </c>
      <c r="M123" s="44">
        <v>10416.207</v>
      </c>
      <c r="N123" s="44">
        <v>3405.4989999999998</v>
      </c>
      <c r="O123" s="44"/>
      <c r="P123" s="44">
        <v>34.915999999999997</v>
      </c>
      <c r="Q123" s="134">
        <f t="shared" si="30"/>
        <v>27861.703195865433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282">
        <v>0.28270000000000001</v>
      </c>
      <c r="E124" s="205">
        <v>0.23050000000000001</v>
      </c>
      <c r="F124" s="145">
        <f t="shared" si="29"/>
        <v>0.51319999999999999</v>
      </c>
      <c r="G124" s="65">
        <v>0.5141</v>
      </c>
      <c r="H124" s="65">
        <v>8.2391000000000005</v>
      </c>
      <c r="I124" s="128"/>
      <c r="J124" s="145">
        <f t="shared" si="22"/>
        <v>8.2391000000000005</v>
      </c>
      <c r="K124" s="65">
        <v>2.0531999999999999</v>
      </c>
      <c r="L124" s="25">
        <v>1.9116</v>
      </c>
      <c r="M124" s="25">
        <v>0.74670000000000003</v>
      </c>
      <c r="N124" s="25">
        <v>0.2651</v>
      </c>
      <c r="O124" s="25">
        <v>0.18240000000000001</v>
      </c>
      <c r="P124" s="25">
        <v>1.7027000000000001</v>
      </c>
      <c r="Q124" s="129">
        <f t="shared" si="30"/>
        <v>16.128100000000003</v>
      </c>
      <c r="R124" s="19"/>
    </row>
    <row r="125" spans="1:18">
      <c r="A125" s="19"/>
      <c r="B125" s="528"/>
      <c r="C125" s="146" t="s">
        <v>13</v>
      </c>
      <c r="D125" s="283">
        <v>1034.2241989585432</v>
      </c>
      <c r="E125" s="206">
        <v>303.94600000000003</v>
      </c>
      <c r="F125" s="147">
        <f t="shared" si="29"/>
        <v>1338.1701989585431</v>
      </c>
      <c r="G125" s="66">
        <v>220.42400000000001</v>
      </c>
      <c r="H125" s="66">
        <v>13661.835999999999</v>
      </c>
      <c r="I125" s="133"/>
      <c r="J125" s="147">
        <f t="shared" si="22"/>
        <v>13661.835999999999</v>
      </c>
      <c r="K125" s="66">
        <v>697.33500000000004</v>
      </c>
      <c r="L125" s="44">
        <v>926.53700000000003</v>
      </c>
      <c r="M125" s="44">
        <v>165.035</v>
      </c>
      <c r="N125" s="44">
        <v>56.368000000000002</v>
      </c>
      <c r="O125" s="44">
        <v>118.45399999999999</v>
      </c>
      <c r="P125" s="44">
        <v>4906.424</v>
      </c>
      <c r="Q125" s="134">
        <f t="shared" si="30"/>
        <v>22090.583198958542</v>
      </c>
      <c r="R125" s="19"/>
    </row>
    <row r="126" spans="1:18">
      <c r="A126" s="19"/>
      <c r="B126" s="36" t="s">
        <v>15</v>
      </c>
      <c r="C126" s="24" t="s">
        <v>11</v>
      </c>
      <c r="D126" s="282" t="s">
        <v>0</v>
      </c>
      <c r="E126" s="205"/>
      <c r="F126" s="145">
        <f t="shared" si="29"/>
        <v>0</v>
      </c>
      <c r="G126" s="65">
        <v>0.02</v>
      </c>
      <c r="H126" s="65">
        <v>0.1326</v>
      </c>
      <c r="I126" s="128"/>
      <c r="J126" s="145">
        <f t="shared" si="22"/>
        <v>0.1326</v>
      </c>
      <c r="K126" s="65"/>
      <c r="L126" s="25">
        <v>7.0000000000000001E-3</v>
      </c>
      <c r="M126" s="25"/>
      <c r="N126" s="25"/>
      <c r="O126" s="25"/>
      <c r="P126" s="25"/>
      <c r="Q126" s="129">
        <f t="shared" si="30"/>
        <v>0.15959999999999999</v>
      </c>
      <c r="R126" s="19"/>
    </row>
    <row r="127" spans="1:18">
      <c r="A127" s="19"/>
      <c r="B127" s="131" t="s">
        <v>86</v>
      </c>
      <c r="C127" s="146" t="s">
        <v>13</v>
      </c>
      <c r="D127" s="283" t="s">
        <v>0</v>
      </c>
      <c r="E127" s="206"/>
      <c r="F127" s="147">
        <f t="shared" si="29"/>
        <v>0</v>
      </c>
      <c r="G127" s="66">
        <v>34.020000000000003</v>
      </c>
      <c r="H127" s="66">
        <v>145.43299999999999</v>
      </c>
      <c r="I127" s="133"/>
      <c r="J127" s="147">
        <f t="shared" si="22"/>
        <v>145.43299999999999</v>
      </c>
      <c r="K127" s="66"/>
      <c r="L127" s="44">
        <v>1.1339999999999999</v>
      </c>
      <c r="M127" s="44"/>
      <c r="N127" s="44"/>
      <c r="O127" s="44"/>
      <c r="P127" s="44"/>
      <c r="Q127" s="134">
        <f t="shared" si="30"/>
        <v>180.58699999999999</v>
      </c>
      <c r="R127" s="19"/>
    </row>
    <row r="128" spans="1:18">
      <c r="A128" s="19"/>
      <c r="B128" s="529" t="s">
        <v>19</v>
      </c>
      <c r="C128" s="24" t="s">
        <v>11</v>
      </c>
      <c r="D128" s="25">
        <f>SUM(D106,D108,D110,D112,D114,D116,D118,D120,D122,D124,D126)</f>
        <v>13.8695</v>
      </c>
      <c r="E128" s="25">
        <f t="shared" ref="E128:Q129" si="31">SUM(E106,E108,E110,E112,E114,E116,E118,E120,E122,E124,E126)</f>
        <v>8.5926999999999989</v>
      </c>
      <c r="F128" s="145">
        <f t="shared" si="31"/>
        <v>22.462200000000003</v>
      </c>
      <c r="G128" s="39">
        <f t="shared" si="31"/>
        <v>65.542599999999993</v>
      </c>
      <c r="H128" s="39">
        <f t="shared" si="31"/>
        <v>918.24520000000018</v>
      </c>
      <c r="I128" s="40">
        <f t="shared" si="31"/>
        <v>0</v>
      </c>
      <c r="J128" s="145">
        <f t="shared" si="31"/>
        <v>918.24520000000018</v>
      </c>
      <c r="K128" s="39">
        <f t="shared" si="31"/>
        <v>50.960899999999995</v>
      </c>
      <c r="L128" s="25">
        <f t="shared" si="31"/>
        <v>51.613799999999998</v>
      </c>
      <c r="M128" s="25">
        <f t="shared" si="31"/>
        <v>12.776700000000002</v>
      </c>
      <c r="N128" s="25">
        <f t="shared" si="31"/>
        <v>12.780000000000001</v>
      </c>
      <c r="O128" s="25">
        <f t="shared" si="31"/>
        <v>5.0923000000000007</v>
      </c>
      <c r="P128" s="25">
        <f t="shared" si="31"/>
        <v>18.192800000000002</v>
      </c>
      <c r="Q128" s="129">
        <f t="shared" si="31"/>
        <v>1157.6665</v>
      </c>
      <c r="R128" s="19"/>
    </row>
    <row r="129" spans="1:18">
      <c r="A129" s="137"/>
      <c r="B129" s="530"/>
      <c r="C129" s="146" t="s">
        <v>13</v>
      </c>
      <c r="D129" s="44">
        <f>SUM(D107,D109,D111,D113,D115,D117,D119,D121,D123,D125,D127)</f>
        <v>12054.772067860928</v>
      </c>
      <c r="E129" s="44">
        <f t="shared" si="31"/>
        <v>6695.0399999999991</v>
      </c>
      <c r="F129" s="147">
        <f t="shared" si="31"/>
        <v>18749.812067860923</v>
      </c>
      <c r="G129" s="58">
        <f t="shared" si="31"/>
        <v>66010.074999999997</v>
      </c>
      <c r="H129" s="58">
        <f t="shared" si="31"/>
        <v>519153.95199999999</v>
      </c>
      <c r="I129" s="53">
        <f t="shared" si="31"/>
        <v>0</v>
      </c>
      <c r="J129" s="147">
        <f t="shared" si="31"/>
        <v>519153.95199999999</v>
      </c>
      <c r="K129" s="58">
        <f t="shared" si="31"/>
        <v>29921.549999999996</v>
      </c>
      <c r="L129" s="44">
        <f t="shared" si="31"/>
        <v>50399.542999999991</v>
      </c>
      <c r="M129" s="44">
        <f t="shared" si="31"/>
        <v>12318.483</v>
      </c>
      <c r="N129" s="44">
        <f t="shared" si="31"/>
        <v>8952.3690000000006</v>
      </c>
      <c r="O129" s="44">
        <f t="shared" si="31"/>
        <v>6337.0869999999995</v>
      </c>
      <c r="P129" s="44">
        <f t="shared" si="31"/>
        <v>21541.106</v>
      </c>
      <c r="Q129" s="134">
        <f t="shared" si="31"/>
        <v>733383.97706786089</v>
      </c>
      <c r="R129" s="19"/>
    </row>
    <row r="130" spans="1:18">
      <c r="A130" s="126" t="s">
        <v>0</v>
      </c>
      <c r="B130" s="527" t="s">
        <v>87</v>
      </c>
      <c r="C130" s="24" t="s">
        <v>11</v>
      </c>
      <c r="D130" s="282" t="s">
        <v>0</v>
      </c>
      <c r="E130" s="205"/>
      <c r="F130" s="145">
        <f t="shared" ref="F130:F136" si="32">SUM(D130,E130)</f>
        <v>0</v>
      </c>
      <c r="G130" s="65"/>
      <c r="H130" s="65"/>
      <c r="I130" s="128"/>
      <c r="J130" s="145">
        <f t="shared" si="22"/>
        <v>0</v>
      </c>
      <c r="K130" s="65"/>
      <c r="L130" s="25"/>
      <c r="M130" s="25"/>
      <c r="N130" s="25"/>
      <c r="O130" s="25"/>
      <c r="P130" s="25"/>
      <c r="Q130" s="129">
        <f t="shared" ref="Q130:Q136" si="33">SUM(F130,G130,J130,K130,L130,M130,N130,O130,P130)</f>
        <v>0</v>
      </c>
      <c r="R130" s="19"/>
    </row>
    <row r="131" spans="1:18">
      <c r="A131" s="126" t="s">
        <v>0</v>
      </c>
      <c r="B131" s="528"/>
      <c r="C131" s="146" t="s">
        <v>13</v>
      </c>
      <c r="D131" s="317" t="s">
        <v>0</v>
      </c>
      <c r="E131" s="206"/>
      <c r="F131" s="147">
        <f t="shared" si="32"/>
        <v>0</v>
      </c>
      <c r="G131" s="66"/>
      <c r="H131" s="66"/>
      <c r="I131" s="133"/>
      <c r="J131" s="147">
        <f t="shared" si="22"/>
        <v>0</v>
      </c>
      <c r="K131" s="66"/>
      <c r="L131" s="44"/>
      <c r="M131" s="44"/>
      <c r="N131" s="44"/>
      <c r="O131" s="44"/>
      <c r="P131" s="44"/>
      <c r="Q131" s="134">
        <f t="shared" si="33"/>
        <v>0</v>
      </c>
      <c r="R131" s="19"/>
    </row>
    <row r="132" spans="1:18">
      <c r="A132" s="130" t="s">
        <v>88</v>
      </c>
      <c r="B132" s="527" t="s">
        <v>89</v>
      </c>
      <c r="C132" s="24" t="s">
        <v>11</v>
      </c>
      <c r="D132" s="282" t="s">
        <v>0</v>
      </c>
      <c r="E132" s="205"/>
      <c r="F132" s="145">
        <f t="shared" si="32"/>
        <v>0</v>
      </c>
      <c r="G132" s="65">
        <v>7.6894999999999998</v>
      </c>
      <c r="H132" s="65"/>
      <c r="I132" s="128"/>
      <c r="J132" s="145">
        <f t="shared" si="22"/>
        <v>0</v>
      </c>
      <c r="K132" s="65"/>
      <c r="L132" s="25"/>
      <c r="M132" s="25"/>
      <c r="N132" s="25"/>
      <c r="O132" s="25"/>
      <c r="P132" s="25"/>
      <c r="Q132" s="129">
        <f t="shared" si="33"/>
        <v>7.6894999999999998</v>
      </c>
      <c r="R132" s="19"/>
    </row>
    <row r="133" spans="1:18">
      <c r="A133" s="130"/>
      <c r="B133" s="528"/>
      <c r="C133" s="146" t="s">
        <v>13</v>
      </c>
      <c r="D133" s="317" t="s">
        <v>0</v>
      </c>
      <c r="E133" s="206"/>
      <c r="F133" s="147">
        <f t="shared" si="32"/>
        <v>0</v>
      </c>
      <c r="G133" s="66">
        <v>3219.636</v>
      </c>
      <c r="H133" s="66"/>
      <c r="I133" s="133"/>
      <c r="J133" s="147">
        <f t="shared" si="22"/>
        <v>0</v>
      </c>
      <c r="K133" s="66"/>
      <c r="L133" s="44"/>
      <c r="M133" s="44"/>
      <c r="N133" s="44"/>
      <c r="O133" s="44"/>
      <c r="P133" s="44"/>
      <c r="Q133" s="151">
        <f t="shared" si="33"/>
        <v>3219.636</v>
      </c>
      <c r="R133" s="19"/>
    </row>
    <row r="134" spans="1:18">
      <c r="A134" s="130" t="s">
        <v>90</v>
      </c>
      <c r="B134" s="36" t="s">
        <v>15</v>
      </c>
      <c r="C134" s="21" t="s">
        <v>11</v>
      </c>
      <c r="D134" s="318" t="s">
        <v>0</v>
      </c>
      <c r="E134" s="212"/>
      <c r="F134" s="153">
        <f t="shared" si="32"/>
        <v>0</v>
      </c>
      <c r="G134" s="93">
        <v>4.1999999999999997E-3</v>
      </c>
      <c r="H134" s="93">
        <v>0.96650000000000003</v>
      </c>
      <c r="I134" s="154"/>
      <c r="J134" s="153">
        <f t="shared" ref="J134:J136" si="34">SUM(H134:I134)</f>
        <v>0.96650000000000003</v>
      </c>
      <c r="K134" s="93"/>
      <c r="L134" s="69">
        <v>2.75E-2</v>
      </c>
      <c r="M134" s="69"/>
      <c r="N134" s="69"/>
      <c r="O134" s="69"/>
      <c r="P134" s="69">
        <v>2.9700000000000001E-2</v>
      </c>
      <c r="Q134" s="129">
        <f t="shared" si="33"/>
        <v>1.0279</v>
      </c>
      <c r="R134" s="19"/>
    </row>
    <row r="135" spans="1:18">
      <c r="A135" s="130"/>
      <c r="B135" s="36" t="s">
        <v>91</v>
      </c>
      <c r="C135" s="24" t="s">
        <v>92</v>
      </c>
      <c r="D135" s="282" t="s">
        <v>0</v>
      </c>
      <c r="E135" s="205"/>
      <c r="F135" s="155">
        <f t="shared" si="32"/>
        <v>0</v>
      </c>
      <c r="G135" s="65"/>
      <c r="H135" s="65"/>
      <c r="I135" s="128"/>
      <c r="J135" s="155">
        <f t="shared" si="34"/>
        <v>0</v>
      </c>
      <c r="K135" s="65"/>
      <c r="L135" s="25"/>
      <c r="M135" s="39"/>
      <c r="N135" s="115"/>
      <c r="O135" s="25"/>
      <c r="P135" s="115"/>
      <c r="Q135" s="129">
        <f t="shared" si="33"/>
        <v>0</v>
      </c>
      <c r="R135" s="19"/>
    </row>
    <row r="136" spans="1:18">
      <c r="A136" s="130" t="s">
        <v>18</v>
      </c>
      <c r="B136" s="44"/>
      <c r="C136" s="146" t="s">
        <v>13</v>
      </c>
      <c r="D136" s="283" t="s">
        <v>0</v>
      </c>
      <c r="E136" s="206"/>
      <c r="F136" s="156">
        <f t="shared" si="32"/>
        <v>0</v>
      </c>
      <c r="G136" s="66">
        <v>89.037000000000006</v>
      </c>
      <c r="H136" s="77">
        <v>232.578</v>
      </c>
      <c r="I136" s="133"/>
      <c r="J136" s="156">
        <f t="shared" si="34"/>
        <v>232.578</v>
      </c>
      <c r="K136" s="77"/>
      <c r="L136" s="44">
        <v>35.613</v>
      </c>
      <c r="M136" s="68"/>
      <c r="N136" s="44"/>
      <c r="O136" s="44"/>
      <c r="P136" s="44">
        <v>19.245999999999999</v>
      </c>
      <c r="Q136" s="151">
        <f t="shared" si="33"/>
        <v>376.47399999999999</v>
      </c>
      <c r="R136" s="19"/>
    </row>
    <row r="137" spans="1:18">
      <c r="A137" s="19"/>
      <c r="B137" s="164" t="s">
        <v>0</v>
      </c>
      <c r="C137" s="21" t="s">
        <v>11</v>
      </c>
      <c r="D137" s="22">
        <f>SUM(D130,D132,D134)</f>
        <v>0</v>
      </c>
      <c r="E137" s="25">
        <f t="shared" ref="E137:P137" si="35">SUM(E130,E132,E134)</f>
        <v>0</v>
      </c>
      <c r="F137" s="153">
        <f t="shared" si="35"/>
        <v>0</v>
      </c>
      <c r="G137" s="39">
        <f t="shared" si="35"/>
        <v>7.6936999999999998</v>
      </c>
      <c r="H137" s="39">
        <f t="shared" si="35"/>
        <v>0.96650000000000003</v>
      </c>
      <c r="I137" s="37">
        <f t="shared" si="35"/>
        <v>0</v>
      </c>
      <c r="J137" s="153">
        <f t="shared" si="35"/>
        <v>0.96650000000000003</v>
      </c>
      <c r="K137" s="39">
        <f t="shared" si="35"/>
        <v>0</v>
      </c>
      <c r="L137" s="25">
        <f t="shared" si="35"/>
        <v>2.75E-2</v>
      </c>
      <c r="M137" s="73">
        <f t="shared" si="35"/>
        <v>0</v>
      </c>
      <c r="N137" s="114">
        <f t="shared" si="35"/>
        <v>0</v>
      </c>
      <c r="O137" s="69">
        <f t="shared" si="35"/>
        <v>0</v>
      </c>
      <c r="P137" s="69">
        <f t="shared" si="35"/>
        <v>2.9700000000000001E-2</v>
      </c>
      <c r="Q137" s="129">
        <f>SUM(Q130,Q132,Q134)</f>
        <v>8.7173999999999996</v>
      </c>
      <c r="R137" s="19"/>
    </row>
    <row r="138" spans="1:18">
      <c r="A138" s="19"/>
      <c r="B138" s="165" t="s">
        <v>19</v>
      </c>
      <c r="C138" s="24" t="s">
        <v>92</v>
      </c>
      <c r="D138" s="74"/>
      <c r="E138" s="25"/>
      <c r="F138" s="155"/>
      <c r="G138" s="74"/>
      <c r="H138" s="39"/>
      <c r="I138" s="40"/>
      <c r="J138" s="155"/>
      <c r="K138" s="39"/>
      <c r="L138" s="25"/>
      <c r="M138" s="59"/>
      <c r="N138" s="59"/>
      <c r="O138" s="25"/>
      <c r="P138" s="25"/>
      <c r="Q138" s="129"/>
      <c r="R138" s="19"/>
    </row>
    <row r="139" spans="1:18">
      <c r="A139" s="137"/>
      <c r="B139" s="44"/>
      <c r="C139" s="146" t="s">
        <v>13</v>
      </c>
      <c r="D139" s="44">
        <f>SUM(D131,D133,D136)</f>
        <v>0</v>
      </c>
      <c r="E139" s="44">
        <f t="shared" ref="E139:P139" si="36">SUM(E131,E133,E136)</f>
        <v>0</v>
      </c>
      <c r="F139" s="156">
        <f t="shared" si="36"/>
        <v>0</v>
      </c>
      <c r="G139" s="58">
        <f t="shared" si="36"/>
        <v>3308.6729999999998</v>
      </c>
      <c r="H139" s="58">
        <f t="shared" si="36"/>
        <v>232.578</v>
      </c>
      <c r="I139" s="53">
        <f t="shared" si="36"/>
        <v>0</v>
      </c>
      <c r="J139" s="156">
        <f t="shared" si="36"/>
        <v>232.578</v>
      </c>
      <c r="K139" s="58">
        <f t="shared" si="36"/>
        <v>0</v>
      </c>
      <c r="L139" s="44">
        <f t="shared" si="36"/>
        <v>35.613</v>
      </c>
      <c r="M139" s="60">
        <f t="shared" si="36"/>
        <v>0</v>
      </c>
      <c r="N139" s="60">
        <f t="shared" si="36"/>
        <v>0</v>
      </c>
      <c r="O139" s="44">
        <f t="shared" si="36"/>
        <v>0</v>
      </c>
      <c r="P139" s="44">
        <f t="shared" si="36"/>
        <v>19.245999999999999</v>
      </c>
      <c r="Q139" s="151">
        <f>SUM(Q131,Q133,Q136)</f>
        <v>3596.11</v>
      </c>
      <c r="R139" s="19"/>
    </row>
    <row r="140" spans="1:18">
      <c r="A140" s="19"/>
      <c r="B140" s="20" t="s">
        <v>0</v>
      </c>
      <c r="C140" s="21" t="s">
        <v>11</v>
      </c>
      <c r="D140" s="319">
        <f>SUM(D104,D128,D137)</f>
        <v>1653.44922</v>
      </c>
      <c r="E140" s="320">
        <f t="shared" ref="E140:P140" si="37">SUM(E104,E128,E137)</f>
        <v>791.19190000000003</v>
      </c>
      <c r="F140" s="153">
        <f t="shared" si="37"/>
        <v>2444.6411200000002</v>
      </c>
      <c r="G140" s="101">
        <f t="shared" si="37"/>
        <v>6390.0515000000005</v>
      </c>
      <c r="H140" s="106">
        <f t="shared" si="37"/>
        <v>15155.726600000002</v>
      </c>
      <c r="I140" s="47">
        <f t="shared" si="37"/>
        <v>0</v>
      </c>
      <c r="J140" s="153">
        <f t="shared" si="37"/>
        <v>15155.726600000002</v>
      </c>
      <c r="K140" s="109">
        <f t="shared" si="37"/>
        <v>3419.6579000000002</v>
      </c>
      <c r="L140" s="69">
        <f t="shared" si="37"/>
        <v>273.30340000000007</v>
      </c>
      <c r="M140" s="73">
        <f t="shared" si="37"/>
        <v>14.510400000000001</v>
      </c>
      <c r="N140" s="73">
        <f t="shared" si="37"/>
        <v>73.4756</v>
      </c>
      <c r="O140" s="69">
        <f t="shared" si="37"/>
        <v>10.273400000000001</v>
      </c>
      <c r="P140" s="69">
        <f t="shared" si="37"/>
        <v>56.879969999999993</v>
      </c>
      <c r="Q140" s="129">
        <f>SUM(Q104,Q128,Q137)</f>
        <v>27838.519890000003</v>
      </c>
      <c r="R140" s="19"/>
    </row>
    <row r="141" spans="1:18">
      <c r="A141" s="19"/>
      <c r="B141" s="23" t="s">
        <v>93</v>
      </c>
      <c r="C141" s="24" t="s">
        <v>92</v>
      </c>
      <c r="D141" s="201"/>
      <c r="E141" s="201"/>
      <c r="F141" s="155"/>
      <c r="G141" s="102"/>
      <c r="H141" s="98"/>
      <c r="I141" s="160"/>
      <c r="J141" s="155"/>
      <c r="K141" s="102"/>
      <c r="L141" s="25"/>
      <c r="M141" s="59"/>
      <c r="N141" s="59"/>
      <c r="O141" s="25"/>
      <c r="P141" s="25"/>
      <c r="Q141" s="129"/>
      <c r="R141" s="19"/>
    </row>
    <row r="142" spans="1:18" ht="19.5" thickBot="1">
      <c r="A142" s="26"/>
      <c r="B142" s="27"/>
      <c r="C142" s="28" t="s">
        <v>13</v>
      </c>
      <c r="D142" s="204">
        <f>SUM(D105,D129,D139)</f>
        <v>476666.53800000006</v>
      </c>
      <c r="E142" s="204">
        <f t="shared" ref="E142:Q142" si="38">SUM(E105,E129,E139)</f>
        <v>488092.57700000005</v>
      </c>
      <c r="F142" s="161">
        <f t="shared" si="38"/>
        <v>964759.11499999999</v>
      </c>
      <c r="G142" s="90">
        <f t="shared" si="38"/>
        <v>1027477.6179999999</v>
      </c>
      <c r="H142" s="107">
        <f t="shared" si="38"/>
        <v>1907901.2390000001</v>
      </c>
      <c r="I142" s="48">
        <f t="shared" si="38"/>
        <v>0</v>
      </c>
      <c r="J142" s="161">
        <f t="shared" si="38"/>
        <v>1907901.2390000001</v>
      </c>
      <c r="K142" s="90">
        <f t="shared" si="38"/>
        <v>210623.94300000003</v>
      </c>
      <c r="L142" s="29">
        <f t="shared" si="38"/>
        <v>123779.644</v>
      </c>
      <c r="M142" s="61">
        <f t="shared" si="38"/>
        <v>12861.539000000001</v>
      </c>
      <c r="N142" s="61">
        <f t="shared" si="38"/>
        <v>56550.083999999995</v>
      </c>
      <c r="O142" s="29">
        <f t="shared" si="38"/>
        <v>9715.244999999999</v>
      </c>
      <c r="P142" s="29">
        <f t="shared" si="38"/>
        <v>48677.154999999999</v>
      </c>
      <c r="Q142" s="141">
        <f t="shared" si="38"/>
        <v>4362345.5820000013</v>
      </c>
      <c r="R142" s="19"/>
    </row>
    <row r="143" spans="1:18">
      <c r="D143" s="72"/>
      <c r="E143" s="72"/>
      <c r="G143" s="72"/>
      <c r="H143" s="72"/>
      <c r="K143" s="72"/>
      <c r="L143" s="72"/>
      <c r="M143" s="72"/>
      <c r="O143" s="72"/>
      <c r="P143" s="72"/>
      <c r="Q143" s="162" t="s">
        <v>94</v>
      </c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view="pageBreakPreview" zoomScale="60" zoomScaleNormal="4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48" sqref="J148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102</v>
      </c>
      <c r="C3" s="27"/>
      <c r="F3" s="27"/>
      <c r="I3" s="27"/>
      <c r="J3" s="27"/>
    </row>
    <row r="4" spans="1:18">
      <c r="A4" s="120"/>
      <c r="B4" s="121"/>
      <c r="C4" s="121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38" t="s">
        <v>11</v>
      </c>
      <c r="D5" s="498">
        <v>0.13769999999999999</v>
      </c>
      <c r="E5" s="42"/>
      <c r="F5" s="358">
        <f>SUM(D5,E5)</f>
        <v>0.13769999999999999</v>
      </c>
      <c r="G5" s="368">
        <v>257.32420000000002</v>
      </c>
      <c r="H5" s="362">
        <v>2876.4535000000001</v>
      </c>
      <c r="I5" s="128"/>
      <c r="J5" s="127">
        <f>SUM(H5:I5)</f>
        <v>2876.4535000000001</v>
      </c>
      <c r="K5" s="65">
        <v>1822.1865</v>
      </c>
      <c r="L5" s="25">
        <v>4.2102000000000004</v>
      </c>
      <c r="M5" s="8"/>
      <c r="N5" s="25"/>
      <c r="O5" s="25"/>
      <c r="P5" s="25"/>
      <c r="Q5" s="129">
        <f>SUM(F5,G5,J5,K5,L5,M5,N5,O5,P5)</f>
        <v>4960.3121000000001</v>
      </c>
      <c r="R5" s="37"/>
    </row>
    <row r="6" spans="1:18">
      <c r="A6" s="130" t="s">
        <v>12</v>
      </c>
      <c r="B6" s="528"/>
      <c r="C6" s="131" t="s">
        <v>13</v>
      </c>
      <c r="D6" s="500">
        <v>26.297999759834855</v>
      </c>
      <c r="E6" s="43"/>
      <c r="F6" s="359">
        <f t="shared" ref="F6:F8" si="0">SUM(D6,E6)</f>
        <v>26.297999759834855</v>
      </c>
      <c r="G6" s="369">
        <v>20454.633999999998</v>
      </c>
      <c r="H6" s="363">
        <v>175203.45499999999</v>
      </c>
      <c r="I6" s="133"/>
      <c r="J6" s="132">
        <f>SUM(H6:I6)</f>
        <v>175203.45499999999</v>
      </c>
      <c r="K6" s="66">
        <v>107925.664</v>
      </c>
      <c r="L6" s="44">
        <v>211.09399999999999</v>
      </c>
      <c r="M6" s="11"/>
      <c r="N6" s="44"/>
      <c r="O6" s="44"/>
      <c r="P6" s="44"/>
      <c r="Q6" s="134">
        <f t="shared" ref="Q6:Q8" si="1">SUM(F6,G6,J6,K6,L6,M6,N6,O6,P6)</f>
        <v>303821.1449997598</v>
      </c>
      <c r="R6" s="37"/>
    </row>
    <row r="7" spans="1:18">
      <c r="A7" s="130" t="s">
        <v>14</v>
      </c>
      <c r="B7" s="36" t="s">
        <v>15</v>
      </c>
      <c r="C7" s="38" t="s">
        <v>11</v>
      </c>
      <c r="D7" s="498" t="s">
        <v>0</v>
      </c>
      <c r="E7" s="42">
        <v>0.126</v>
      </c>
      <c r="F7" s="360">
        <f t="shared" si="0"/>
        <v>0.126</v>
      </c>
      <c r="G7" s="368">
        <v>1E-3</v>
      </c>
      <c r="H7" s="362"/>
      <c r="I7" s="128"/>
      <c r="J7" s="135">
        <f t="shared" ref="J7:J68" si="2">SUM(H7:I7)</f>
        <v>0</v>
      </c>
      <c r="K7" s="65"/>
      <c r="L7" s="25">
        <v>2.4E-2</v>
      </c>
      <c r="M7" s="8"/>
      <c r="N7" s="25"/>
      <c r="O7" s="25"/>
      <c r="P7" s="25"/>
      <c r="Q7" s="129">
        <f t="shared" si="1"/>
        <v>0.151</v>
      </c>
      <c r="R7" s="37"/>
    </row>
    <row r="8" spans="1:18">
      <c r="A8" s="130" t="s">
        <v>16</v>
      </c>
      <c r="B8" s="131" t="s">
        <v>17</v>
      </c>
      <c r="C8" s="131" t="s">
        <v>13</v>
      </c>
      <c r="D8" s="500" t="s">
        <v>0</v>
      </c>
      <c r="E8" s="43">
        <v>61.235999999999997</v>
      </c>
      <c r="F8" s="359">
        <f t="shared" si="0"/>
        <v>61.235999999999997</v>
      </c>
      <c r="G8" s="369">
        <v>3.2000000000000001E-2</v>
      </c>
      <c r="H8" s="363"/>
      <c r="I8" s="133"/>
      <c r="J8" s="132">
        <f t="shared" si="2"/>
        <v>0</v>
      </c>
      <c r="K8" s="66"/>
      <c r="L8" s="44">
        <v>7.1280000000000001</v>
      </c>
      <c r="M8" s="11"/>
      <c r="N8" s="44"/>
      <c r="O8" s="44"/>
      <c r="P8" s="44"/>
      <c r="Q8" s="134">
        <f t="shared" si="1"/>
        <v>68.395999999999987</v>
      </c>
      <c r="R8" s="37"/>
    </row>
    <row r="9" spans="1:18">
      <c r="A9" s="130" t="s">
        <v>18</v>
      </c>
      <c r="B9" s="529" t="s">
        <v>19</v>
      </c>
      <c r="C9" s="38" t="s">
        <v>11</v>
      </c>
      <c r="D9" s="497">
        <v>0.13769999999999999</v>
      </c>
      <c r="E9" s="25">
        <v>0.126</v>
      </c>
      <c r="F9" s="360">
        <f t="shared" ref="F9:P10" si="3">SUM(F5,F7)</f>
        <v>0.26369999999999999</v>
      </c>
      <c r="G9" s="370">
        <v>257.3252</v>
      </c>
      <c r="H9" s="364">
        <v>2876.4535000000001</v>
      </c>
      <c r="I9" s="40">
        <f t="shared" si="3"/>
        <v>0</v>
      </c>
      <c r="J9" s="135">
        <f t="shared" si="3"/>
        <v>2876.4535000000001</v>
      </c>
      <c r="K9" s="39">
        <v>1822.1865</v>
      </c>
      <c r="L9" s="25">
        <f t="shared" si="3"/>
        <v>4.2342000000000004</v>
      </c>
      <c r="M9" s="190">
        <f t="shared" si="3"/>
        <v>0</v>
      </c>
      <c r="N9" s="25">
        <f t="shared" si="3"/>
        <v>0</v>
      </c>
      <c r="O9" s="25"/>
      <c r="P9" s="25">
        <f t="shared" si="3"/>
        <v>0</v>
      </c>
      <c r="Q9" s="129">
        <f t="shared" ref="Q9:Q10" si="4">SUM(F9:G9,J9:P9)</f>
        <v>4960.4630999999999</v>
      </c>
      <c r="R9" s="37"/>
    </row>
    <row r="10" spans="1:18">
      <c r="A10" s="137"/>
      <c r="B10" s="530"/>
      <c r="C10" s="131" t="s">
        <v>13</v>
      </c>
      <c r="D10" s="499">
        <v>26.297999759834855</v>
      </c>
      <c r="E10" s="44">
        <v>61.235999999999997</v>
      </c>
      <c r="F10" s="359">
        <f t="shared" si="3"/>
        <v>87.533999759834856</v>
      </c>
      <c r="G10" s="300">
        <v>20454.665999999997</v>
      </c>
      <c r="H10" s="365">
        <v>175203.45499999999</v>
      </c>
      <c r="I10" s="53">
        <f t="shared" si="3"/>
        <v>0</v>
      </c>
      <c r="J10" s="132">
        <f t="shared" si="3"/>
        <v>175203.45499999999</v>
      </c>
      <c r="K10" s="58">
        <v>107925.664</v>
      </c>
      <c r="L10" s="44">
        <f t="shared" si="3"/>
        <v>218.22199999999998</v>
      </c>
      <c r="M10" s="191">
        <f t="shared" si="3"/>
        <v>0</v>
      </c>
      <c r="N10" s="44">
        <f t="shared" si="3"/>
        <v>0</v>
      </c>
      <c r="O10" s="44"/>
      <c r="P10" s="44">
        <f t="shared" si="3"/>
        <v>0</v>
      </c>
      <c r="Q10" s="134">
        <f t="shared" si="4"/>
        <v>303889.5409997598</v>
      </c>
      <c r="R10" s="37"/>
    </row>
    <row r="11" spans="1:18">
      <c r="A11" s="531" t="s">
        <v>20</v>
      </c>
      <c r="B11" s="532"/>
      <c r="C11" s="38" t="s">
        <v>11</v>
      </c>
      <c r="D11" s="498">
        <v>135.62100000000001</v>
      </c>
      <c r="E11" s="42">
        <v>0.14399999999999999</v>
      </c>
      <c r="F11" s="360">
        <f t="shared" ref="F11:F22" si="5">SUM(D11,E11)</f>
        <v>135.76500000000001</v>
      </c>
      <c r="G11" s="368"/>
      <c r="H11" s="362"/>
      <c r="I11" s="128"/>
      <c r="J11" s="135">
        <f t="shared" si="2"/>
        <v>0</v>
      </c>
      <c r="K11" s="65"/>
      <c r="L11" s="25"/>
      <c r="M11" s="8"/>
      <c r="N11" s="25"/>
      <c r="O11" s="25"/>
      <c r="P11" s="25"/>
      <c r="Q11" s="129">
        <f t="shared" ref="Q11:Q22" si="6">SUM(F11,G11,J11,K11,L11,M11,N11,O11,P11)</f>
        <v>135.76500000000001</v>
      </c>
      <c r="R11" s="37"/>
    </row>
    <row r="12" spans="1:18">
      <c r="A12" s="533"/>
      <c r="B12" s="534"/>
      <c r="C12" s="131" t="s">
        <v>13</v>
      </c>
      <c r="D12" s="500">
        <v>39809.713316439811</v>
      </c>
      <c r="E12" s="43">
        <v>9.9250000000000007</v>
      </c>
      <c r="F12" s="359">
        <f t="shared" si="5"/>
        <v>39819.638316439814</v>
      </c>
      <c r="G12" s="369"/>
      <c r="H12" s="363"/>
      <c r="I12" s="133"/>
      <c r="J12" s="132">
        <f t="shared" si="2"/>
        <v>0</v>
      </c>
      <c r="K12" s="66"/>
      <c r="L12" s="44"/>
      <c r="M12" s="11"/>
      <c r="N12" s="44"/>
      <c r="O12" s="44"/>
      <c r="P12" s="44"/>
      <c r="Q12" s="134">
        <f t="shared" si="6"/>
        <v>39819.638316439814</v>
      </c>
      <c r="R12" s="37"/>
    </row>
    <row r="13" spans="1:18">
      <c r="A13" s="19"/>
      <c r="B13" s="527" t="s">
        <v>21</v>
      </c>
      <c r="C13" s="38" t="s">
        <v>11</v>
      </c>
      <c r="D13" s="498">
        <v>3.9771999999999998</v>
      </c>
      <c r="E13" s="42">
        <v>7.8632999999999997</v>
      </c>
      <c r="F13" s="360">
        <f t="shared" si="5"/>
        <v>11.840499999999999</v>
      </c>
      <c r="G13" s="368">
        <v>4.6800000000000001E-2</v>
      </c>
      <c r="H13" s="362"/>
      <c r="I13" s="128"/>
      <c r="J13" s="135">
        <f t="shared" si="2"/>
        <v>0</v>
      </c>
      <c r="K13" s="65"/>
      <c r="L13" s="25">
        <v>6.9800000000000001E-2</v>
      </c>
      <c r="M13" s="8"/>
      <c r="N13" s="25"/>
      <c r="O13" s="25"/>
      <c r="P13" s="25"/>
      <c r="Q13" s="129">
        <f t="shared" si="6"/>
        <v>11.957099999999999</v>
      </c>
      <c r="R13" s="37"/>
    </row>
    <row r="14" spans="1:18">
      <c r="A14" s="126" t="s">
        <v>0</v>
      </c>
      <c r="B14" s="528"/>
      <c r="C14" s="131" t="s">
        <v>13</v>
      </c>
      <c r="D14" s="500">
        <v>13315.80587839408</v>
      </c>
      <c r="E14" s="43">
        <v>28193.135999999999</v>
      </c>
      <c r="F14" s="359">
        <f t="shared" si="5"/>
        <v>41508.941878394078</v>
      </c>
      <c r="G14" s="369">
        <v>156.596</v>
      </c>
      <c r="H14" s="363"/>
      <c r="I14" s="133"/>
      <c r="J14" s="132">
        <f t="shared" si="2"/>
        <v>0</v>
      </c>
      <c r="K14" s="66"/>
      <c r="L14" s="44">
        <v>375.71</v>
      </c>
      <c r="M14" s="11"/>
      <c r="N14" s="44"/>
      <c r="O14" s="44"/>
      <c r="P14" s="44"/>
      <c r="Q14" s="134">
        <f t="shared" si="6"/>
        <v>42041.247878394075</v>
      </c>
      <c r="R14" s="37"/>
    </row>
    <row r="15" spans="1:18">
      <c r="A15" s="130" t="s">
        <v>22</v>
      </c>
      <c r="B15" s="527" t="s">
        <v>23</v>
      </c>
      <c r="C15" s="38" t="s">
        <v>11</v>
      </c>
      <c r="D15" s="498">
        <v>6.6616</v>
      </c>
      <c r="E15" s="42">
        <v>8.6E-3</v>
      </c>
      <c r="F15" s="360">
        <f t="shared" si="5"/>
        <v>6.6702000000000004</v>
      </c>
      <c r="G15" s="368">
        <v>2.3363999999999998</v>
      </c>
      <c r="H15" s="362">
        <v>0.1938</v>
      </c>
      <c r="I15" s="128"/>
      <c r="J15" s="135">
        <f t="shared" si="2"/>
        <v>0.1938</v>
      </c>
      <c r="K15" s="65"/>
      <c r="L15" s="25"/>
      <c r="M15" s="8"/>
      <c r="N15" s="25"/>
      <c r="O15" s="25"/>
      <c r="P15" s="25"/>
      <c r="Q15" s="129">
        <f t="shared" si="6"/>
        <v>9.2004000000000001</v>
      </c>
      <c r="R15" s="37"/>
    </row>
    <row r="16" spans="1:18">
      <c r="A16" s="130" t="s">
        <v>0</v>
      </c>
      <c r="B16" s="528"/>
      <c r="C16" s="131" t="s">
        <v>13</v>
      </c>
      <c r="D16" s="500">
        <v>2343.1355786014337</v>
      </c>
      <c r="E16" s="43">
        <v>13.932</v>
      </c>
      <c r="F16" s="359">
        <f t="shared" si="5"/>
        <v>2357.0675786014335</v>
      </c>
      <c r="G16" s="369">
        <v>3259.9189999999999</v>
      </c>
      <c r="H16" s="363">
        <v>414.017</v>
      </c>
      <c r="I16" s="133"/>
      <c r="J16" s="132">
        <f t="shared" si="2"/>
        <v>414.017</v>
      </c>
      <c r="K16" s="66"/>
      <c r="L16" s="44"/>
      <c r="M16" s="11"/>
      <c r="N16" s="44"/>
      <c r="O16" s="44"/>
      <c r="P16" s="44"/>
      <c r="Q16" s="134">
        <f t="shared" si="6"/>
        <v>6031.0035786014332</v>
      </c>
      <c r="R16" s="37"/>
    </row>
    <row r="17" spans="1:18">
      <c r="A17" s="130" t="s">
        <v>24</v>
      </c>
      <c r="B17" s="527" t="s">
        <v>25</v>
      </c>
      <c r="C17" s="38" t="s">
        <v>11</v>
      </c>
      <c r="D17" s="498">
        <v>32.833799999999997</v>
      </c>
      <c r="E17" s="42">
        <v>8.8122000000000007</v>
      </c>
      <c r="F17" s="360">
        <f t="shared" si="5"/>
        <v>41.646000000000001</v>
      </c>
      <c r="G17" s="368">
        <v>21.562000000000001</v>
      </c>
      <c r="H17" s="362"/>
      <c r="I17" s="128"/>
      <c r="J17" s="135">
        <f t="shared" si="2"/>
        <v>0</v>
      </c>
      <c r="K17" s="65"/>
      <c r="L17" s="25">
        <v>0.32750000000000001</v>
      </c>
      <c r="M17" s="8"/>
      <c r="N17" s="25"/>
      <c r="O17" s="25"/>
      <c r="P17" s="25"/>
      <c r="Q17" s="129">
        <f t="shared" si="6"/>
        <v>63.535499999999999</v>
      </c>
      <c r="R17" s="37"/>
    </row>
    <row r="18" spans="1:18">
      <c r="A18" s="130"/>
      <c r="B18" s="528"/>
      <c r="C18" s="131" t="s">
        <v>13</v>
      </c>
      <c r="D18" s="500">
        <v>56148.335487228178</v>
      </c>
      <c r="E18" s="43">
        <v>18017.335999999999</v>
      </c>
      <c r="F18" s="359">
        <f t="shared" si="5"/>
        <v>74165.671487228174</v>
      </c>
      <c r="G18" s="369">
        <v>32407.123</v>
      </c>
      <c r="H18" s="363"/>
      <c r="I18" s="133"/>
      <c r="J18" s="132">
        <f t="shared" si="2"/>
        <v>0</v>
      </c>
      <c r="K18" s="66"/>
      <c r="L18" s="44">
        <v>485.92</v>
      </c>
      <c r="M18" s="11"/>
      <c r="N18" s="44"/>
      <c r="O18" s="44"/>
      <c r="P18" s="44"/>
      <c r="Q18" s="134">
        <f t="shared" si="6"/>
        <v>107058.71448722818</v>
      </c>
      <c r="R18" s="37"/>
    </row>
    <row r="19" spans="1:18">
      <c r="A19" s="130" t="s">
        <v>26</v>
      </c>
      <c r="B19" s="36" t="s">
        <v>27</v>
      </c>
      <c r="C19" s="38" t="s">
        <v>11</v>
      </c>
      <c r="D19" s="498">
        <v>14.2226</v>
      </c>
      <c r="E19" s="42">
        <v>12.5152</v>
      </c>
      <c r="F19" s="360">
        <f t="shared" si="5"/>
        <v>26.7378</v>
      </c>
      <c r="G19" s="368">
        <v>1.8104</v>
      </c>
      <c r="H19" s="362"/>
      <c r="I19" s="128"/>
      <c r="J19" s="135">
        <f t="shared" si="2"/>
        <v>0</v>
      </c>
      <c r="K19" s="65"/>
      <c r="L19" s="25"/>
      <c r="M19" s="8"/>
      <c r="N19" s="25"/>
      <c r="O19" s="25"/>
      <c r="P19" s="25"/>
      <c r="Q19" s="129">
        <f t="shared" si="6"/>
        <v>28.548200000000001</v>
      </c>
      <c r="R19" s="37"/>
    </row>
    <row r="20" spans="1:18">
      <c r="A20" s="130"/>
      <c r="B20" s="131" t="s">
        <v>28</v>
      </c>
      <c r="C20" s="131" t="s">
        <v>13</v>
      </c>
      <c r="D20" s="500">
        <v>18431.718311673267</v>
      </c>
      <c r="E20" s="43">
        <v>15463.941000000001</v>
      </c>
      <c r="F20" s="359">
        <f t="shared" si="5"/>
        <v>33895.659311673269</v>
      </c>
      <c r="G20" s="369">
        <v>2037.6759999999999</v>
      </c>
      <c r="H20" s="363"/>
      <c r="I20" s="133"/>
      <c r="J20" s="132">
        <f t="shared" si="2"/>
        <v>0</v>
      </c>
      <c r="K20" s="66"/>
      <c r="L20" s="44"/>
      <c r="M20" s="11"/>
      <c r="N20" s="44"/>
      <c r="O20" s="44"/>
      <c r="P20" s="44"/>
      <c r="Q20" s="134">
        <f t="shared" si="6"/>
        <v>35933.335311673269</v>
      </c>
      <c r="R20" s="37"/>
    </row>
    <row r="21" spans="1:18">
      <c r="A21" s="130" t="s">
        <v>18</v>
      </c>
      <c r="B21" s="527" t="s">
        <v>29</v>
      </c>
      <c r="C21" s="38" t="s">
        <v>11</v>
      </c>
      <c r="D21" s="498">
        <v>160.35050000000001</v>
      </c>
      <c r="E21" s="42">
        <v>76.317400000000006</v>
      </c>
      <c r="F21" s="360">
        <f t="shared" si="5"/>
        <v>236.66790000000003</v>
      </c>
      <c r="G21" s="368">
        <v>20.484300000000001</v>
      </c>
      <c r="H21" s="362"/>
      <c r="I21" s="128"/>
      <c r="J21" s="135">
        <f t="shared" si="2"/>
        <v>0</v>
      </c>
      <c r="K21" s="65"/>
      <c r="L21" s="25"/>
      <c r="M21" s="8"/>
      <c r="N21" s="25"/>
      <c r="O21" s="25"/>
      <c r="P21" s="25"/>
      <c r="Q21" s="129">
        <f t="shared" si="6"/>
        <v>257.15220000000005</v>
      </c>
      <c r="R21" s="37"/>
    </row>
    <row r="22" spans="1:18">
      <c r="A22" s="19"/>
      <c r="B22" s="528"/>
      <c r="C22" s="131" t="s">
        <v>13</v>
      </c>
      <c r="D22" s="500">
        <v>85254.823381414666</v>
      </c>
      <c r="E22" s="43">
        <v>39124.508999999998</v>
      </c>
      <c r="F22" s="359">
        <f t="shared" si="5"/>
        <v>124379.33238141466</v>
      </c>
      <c r="G22" s="369">
        <v>9720.4009999999998</v>
      </c>
      <c r="H22" s="363"/>
      <c r="I22" s="133"/>
      <c r="J22" s="132">
        <f t="shared" si="2"/>
        <v>0</v>
      </c>
      <c r="K22" s="66"/>
      <c r="L22" s="44"/>
      <c r="M22" s="11"/>
      <c r="N22" s="44"/>
      <c r="O22" s="44"/>
      <c r="P22" s="44"/>
      <c r="Q22" s="134">
        <f t="shared" si="6"/>
        <v>134099.73338141467</v>
      </c>
      <c r="R22" s="37"/>
    </row>
    <row r="23" spans="1:18">
      <c r="A23" s="19"/>
      <c r="B23" s="529" t="s">
        <v>19</v>
      </c>
      <c r="C23" s="38" t="s">
        <v>11</v>
      </c>
      <c r="D23" s="501">
        <v>218.04570000000001</v>
      </c>
      <c r="E23" s="25">
        <v>105.51670000000001</v>
      </c>
      <c r="F23" s="360">
        <f t="shared" ref="F23:Q24" si="7">SUM(F13,F15,F17,F19,F21)</f>
        <v>323.56240000000003</v>
      </c>
      <c r="G23" s="370">
        <v>46.239900000000006</v>
      </c>
      <c r="H23" s="364">
        <v>0.1938</v>
      </c>
      <c r="I23" s="40">
        <f t="shared" si="7"/>
        <v>0</v>
      </c>
      <c r="J23" s="135">
        <f t="shared" si="7"/>
        <v>0.1938</v>
      </c>
      <c r="K23" s="39">
        <v>0</v>
      </c>
      <c r="L23" s="25">
        <f t="shared" si="7"/>
        <v>0.39729999999999999</v>
      </c>
      <c r="M23" s="190">
        <f t="shared" si="7"/>
        <v>0</v>
      </c>
      <c r="N23" s="25">
        <f t="shared" si="7"/>
        <v>0</v>
      </c>
      <c r="O23" s="25"/>
      <c r="P23" s="25">
        <f t="shared" si="7"/>
        <v>0</v>
      </c>
      <c r="Q23" s="129">
        <f>SUM(Q13,Q15,Q17,Q19,Q21)</f>
        <v>370.39340000000004</v>
      </c>
      <c r="R23" s="37"/>
    </row>
    <row r="24" spans="1:18">
      <c r="A24" s="137"/>
      <c r="B24" s="530"/>
      <c r="C24" s="131" t="s">
        <v>13</v>
      </c>
      <c r="D24" s="502">
        <v>175493.81863731163</v>
      </c>
      <c r="E24" s="44">
        <v>100812.85399999999</v>
      </c>
      <c r="F24" s="359">
        <f t="shared" si="7"/>
        <v>276306.67263731163</v>
      </c>
      <c r="G24" s="300">
        <v>47581.714999999997</v>
      </c>
      <c r="H24" s="365">
        <v>414.017</v>
      </c>
      <c r="I24" s="53">
        <f t="shared" si="7"/>
        <v>0</v>
      </c>
      <c r="J24" s="132">
        <f t="shared" si="7"/>
        <v>414.017</v>
      </c>
      <c r="K24" s="58">
        <v>0</v>
      </c>
      <c r="L24" s="44">
        <f t="shared" si="7"/>
        <v>861.63</v>
      </c>
      <c r="M24" s="191">
        <f t="shared" si="7"/>
        <v>0</v>
      </c>
      <c r="N24" s="44">
        <f t="shared" si="7"/>
        <v>0</v>
      </c>
      <c r="O24" s="44"/>
      <c r="P24" s="44">
        <f t="shared" si="7"/>
        <v>0</v>
      </c>
      <c r="Q24" s="134">
        <f t="shared" si="7"/>
        <v>325164.03463731159</v>
      </c>
      <c r="R24" s="37"/>
    </row>
    <row r="25" spans="1:18">
      <c r="A25" s="126" t="s">
        <v>0</v>
      </c>
      <c r="B25" s="527" t="s">
        <v>30</v>
      </c>
      <c r="C25" s="38" t="s">
        <v>11</v>
      </c>
      <c r="D25" s="498">
        <v>9.6340000000000003</v>
      </c>
      <c r="E25" s="42">
        <v>3.1789999999999998</v>
      </c>
      <c r="F25" s="360">
        <f t="shared" ref="F25:F28" si="8">SUM(D25,E25)</f>
        <v>12.813000000000001</v>
      </c>
      <c r="G25" s="368">
        <v>200.7869</v>
      </c>
      <c r="H25" s="362"/>
      <c r="I25" s="128"/>
      <c r="J25" s="135">
        <f t="shared" si="2"/>
        <v>0</v>
      </c>
      <c r="K25" s="65"/>
      <c r="L25" s="25">
        <v>4.5199999999999997E-2</v>
      </c>
      <c r="M25" s="8"/>
      <c r="N25" s="25"/>
      <c r="O25" s="25"/>
      <c r="P25" s="25"/>
      <c r="Q25" s="129">
        <f t="shared" ref="Q25:Q28" si="9">SUM(F25,G25,J25,K25,L25,M25,N25,O25,P25)</f>
        <v>213.64509999999999</v>
      </c>
      <c r="R25" s="37"/>
    </row>
    <row r="26" spans="1:18">
      <c r="A26" s="130" t="s">
        <v>31</v>
      </c>
      <c r="B26" s="528"/>
      <c r="C26" s="131" t="s">
        <v>13</v>
      </c>
      <c r="D26" s="500">
        <v>8443.3859228912079</v>
      </c>
      <c r="E26" s="43">
        <v>3090.873</v>
      </c>
      <c r="F26" s="359">
        <f t="shared" si="8"/>
        <v>11534.258922891207</v>
      </c>
      <c r="G26" s="369">
        <v>214779.08499999999</v>
      </c>
      <c r="H26" s="363"/>
      <c r="I26" s="133"/>
      <c r="J26" s="132">
        <f t="shared" si="2"/>
        <v>0</v>
      </c>
      <c r="K26" s="66"/>
      <c r="L26" s="44">
        <v>68.968999999999994</v>
      </c>
      <c r="M26" s="11"/>
      <c r="N26" s="44"/>
      <c r="O26" s="44"/>
      <c r="P26" s="44"/>
      <c r="Q26" s="134">
        <f t="shared" si="9"/>
        <v>226382.3129228912</v>
      </c>
      <c r="R26" s="37"/>
    </row>
    <row r="27" spans="1:18">
      <c r="A27" s="130" t="s">
        <v>32</v>
      </c>
      <c r="B27" s="36" t="s">
        <v>15</v>
      </c>
      <c r="C27" s="38" t="s">
        <v>11</v>
      </c>
      <c r="D27" s="498">
        <v>12.473000000000001</v>
      </c>
      <c r="E27" s="42">
        <v>7.7320000000000002</v>
      </c>
      <c r="F27" s="360">
        <f t="shared" si="8"/>
        <v>20.205000000000002</v>
      </c>
      <c r="G27" s="368">
        <v>2.5167999999999999</v>
      </c>
      <c r="H27" s="362"/>
      <c r="I27" s="128"/>
      <c r="J27" s="135">
        <f t="shared" si="2"/>
        <v>0</v>
      </c>
      <c r="K27" s="65"/>
      <c r="L27" s="25">
        <v>1E-3</v>
      </c>
      <c r="M27" s="8"/>
      <c r="N27" s="25"/>
      <c r="O27" s="25"/>
      <c r="P27" s="25"/>
      <c r="Q27" s="129">
        <f t="shared" si="9"/>
        <v>22.722800000000003</v>
      </c>
      <c r="R27" s="37"/>
    </row>
    <row r="28" spans="1:18">
      <c r="A28" s="130" t="s">
        <v>33</v>
      </c>
      <c r="B28" s="131" t="s">
        <v>34</v>
      </c>
      <c r="C28" s="131" t="s">
        <v>13</v>
      </c>
      <c r="D28" s="500">
        <v>6255.0899428757093</v>
      </c>
      <c r="E28" s="43">
        <v>4475.7240000000002</v>
      </c>
      <c r="F28" s="359">
        <f t="shared" si="8"/>
        <v>10730.813942875709</v>
      </c>
      <c r="G28" s="369">
        <v>1851.45</v>
      </c>
      <c r="H28" s="366"/>
      <c r="I28" s="133"/>
      <c r="J28" s="132">
        <f t="shared" si="2"/>
        <v>0</v>
      </c>
      <c r="K28" s="66"/>
      <c r="L28" s="44">
        <v>12.96</v>
      </c>
      <c r="M28" s="11"/>
      <c r="N28" s="44"/>
      <c r="O28" s="44"/>
      <c r="P28" s="44"/>
      <c r="Q28" s="134">
        <f t="shared" si="9"/>
        <v>12595.223942875709</v>
      </c>
      <c r="R28" s="37"/>
    </row>
    <row r="29" spans="1:18">
      <c r="A29" s="130" t="s">
        <v>18</v>
      </c>
      <c r="B29" s="529" t="s">
        <v>19</v>
      </c>
      <c r="C29" s="38" t="s">
        <v>11</v>
      </c>
      <c r="D29" s="501">
        <v>22.106999999999999</v>
      </c>
      <c r="E29" s="25">
        <v>10.911</v>
      </c>
      <c r="F29" s="360">
        <f t="shared" ref="F29:Q30" si="10">SUM(F25,F27)</f>
        <v>33.018000000000001</v>
      </c>
      <c r="G29" s="370">
        <v>203.30369999999999</v>
      </c>
      <c r="H29" s="364">
        <v>0</v>
      </c>
      <c r="I29" s="40">
        <f t="shared" si="10"/>
        <v>0</v>
      </c>
      <c r="J29" s="135">
        <f t="shared" si="10"/>
        <v>0</v>
      </c>
      <c r="K29" s="39">
        <v>0</v>
      </c>
      <c r="L29" s="25">
        <f t="shared" si="10"/>
        <v>4.6199999999999998E-2</v>
      </c>
      <c r="M29" s="192">
        <f t="shared" si="10"/>
        <v>0</v>
      </c>
      <c r="N29" s="25">
        <f t="shared" si="10"/>
        <v>0</v>
      </c>
      <c r="O29" s="25"/>
      <c r="P29" s="25">
        <f t="shared" si="10"/>
        <v>0</v>
      </c>
      <c r="Q29" s="129">
        <f t="shared" si="10"/>
        <v>236.36789999999999</v>
      </c>
      <c r="R29" s="37"/>
    </row>
    <row r="30" spans="1:18">
      <c r="A30" s="137"/>
      <c r="B30" s="530"/>
      <c r="C30" s="131" t="s">
        <v>13</v>
      </c>
      <c r="D30" s="502">
        <v>14698.475865766917</v>
      </c>
      <c r="E30" s="44">
        <v>7566.5969999999998</v>
      </c>
      <c r="F30" s="359">
        <f t="shared" si="10"/>
        <v>22265.072865766917</v>
      </c>
      <c r="G30" s="300">
        <v>216630.535</v>
      </c>
      <c r="H30" s="365">
        <v>0</v>
      </c>
      <c r="I30" s="53">
        <f t="shared" si="10"/>
        <v>0</v>
      </c>
      <c r="J30" s="132">
        <f t="shared" si="10"/>
        <v>0</v>
      </c>
      <c r="K30" s="58">
        <v>0</v>
      </c>
      <c r="L30" s="44">
        <f t="shared" si="10"/>
        <v>81.929000000000002</v>
      </c>
      <c r="M30" s="193">
        <f t="shared" si="10"/>
        <v>0</v>
      </c>
      <c r="N30" s="44">
        <f t="shared" si="10"/>
        <v>0</v>
      </c>
      <c r="O30" s="44"/>
      <c r="P30" s="44">
        <f t="shared" si="10"/>
        <v>0</v>
      </c>
      <c r="Q30" s="134">
        <f t="shared" si="10"/>
        <v>238977.53686576692</v>
      </c>
      <c r="R30" s="37"/>
    </row>
    <row r="31" spans="1:18">
      <c r="A31" s="126" t="s">
        <v>0</v>
      </c>
      <c r="B31" s="527" t="s">
        <v>35</v>
      </c>
      <c r="C31" s="38" t="s">
        <v>11</v>
      </c>
      <c r="D31" s="498">
        <v>1.9938</v>
      </c>
      <c r="E31" s="42">
        <v>1.9825999999999999</v>
      </c>
      <c r="F31" s="360">
        <f t="shared" ref="F31:F36" si="11">SUM(D31,E31)</f>
        <v>3.9763999999999999</v>
      </c>
      <c r="G31" s="368">
        <v>29.095800000000001</v>
      </c>
      <c r="H31" s="362">
        <v>737.47820000000002</v>
      </c>
      <c r="I31" s="128"/>
      <c r="J31" s="135">
        <f t="shared" si="2"/>
        <v>737.47820000000002</v>
      </c>
      <c r="K31" s="65">
        <v>81.012900000000002</v>
      </c>
      <c r="L31" s="25">
        <v>80.714100000000002</v>
      </c>
      <c r="M31" s="8">
        <v>4.4000000000000003E-3</v>
      </c>
      <c r="N31" s="25">
        <v>12.6814</v>
      </c>
      <c r="O31" s="25">
        <v>0.81240000000000001</v>
      </c>
      <c r="P31" s="25">
        <v>14.6889</v>
      </c>
      <c r="Q31" s="129">
        <f t="shared" ref="Q31:Q36" si="12">SUM(F31,G31,J31,K31,L31,M31,N31,O31,P31)</f>
        <v>960.46450000000016</v>
      </c>
      <c r="R31" s="37"/>
    </row>
    <row r="32" spans="1:18">
      <c r="A32" s="130" t="s">
        <v>36</v>
      </c>
      <c r="B32" s="528"/>
      <c r="C32" s="131" t="s">
        <v>13</v>
      </c>
      <c r="D32" s="500">
        <v>795.1089527387079</v>
      </c>
      <c r="E32" s="43">
        <v>484.05200000000002</v>
      </c>
      <c r="F32" s="359">
        <f t="shared" si="11"/>
        <v>1279.1609527387079</v>
      </c>
      <c r="G32" s="369">
        <v>12513.253000000001</v>
      </c>
      <c r="H32" s="363">
        <v>262914.71399999998</v>
      </c>
      <c r="I32" s="133"/>
      <c r="J32" s="132">
        <f t="shared" si="2"/>
        <v>262914.71399999998</v>
      </c>
      <c r="K32" s="66">
        <v>28549.687000000002</v>
      </c>
      <c r="L32" s="44">
        <v>43787.548999999999</v>
      </c>
      <c r="M32" s="11">
        <v>1.216</v>
      </c>
      <c r="N32" s="44">
        <v>3216.8139999999999</v>
      </c>
      <c r="O32" s="44">
        <v>286.06400000000002</v>
      </c>
      <c r="P32" s="44">
        <v>4353.4620000000004</v>
      </c>
      <c r="Q32" s="134">
        <f t="shared" si="12"/>
        <v>356901.91995273868</v>
      </c>
      <c r="R32" s="37"/>
    </row>
    <row r="33" spans="1:18">
      <c r="A33" s="130" t="s">
        <v>0</v>
      </c>
      <c r="B33" s="527" t="s">
        <v>37</v>
      </c>
      <c r="C33" s="38" t="s">
        <v>11</v>
      </c>
      <c r="D33" s="498">
        <v>0.2369</v>
      </c>
      <c r="E33" s="42">
        <v>8.3999999999999995E-3</v>
      </c>
      <c r="F33" s="360">
        <f t="shared" si="11"/>
        <v>0.24529999999999999</v>
      </c>
      <c r="G33" s="368">
        <v>0.51090000000000002</v>
      </c>
      <c r="H33" s="362">
        <v>16.495200000000001</v>
      </c>
      <c r="I33" s="128"/>
      <c r="J33" s="135">
        <f t="shared" si="2"/>
        <v>16.495200000000001</v>
      </c>
      <c r="K33" s="65">
        <v>3.5314999999999999</v>
      </c>
      <c r="L33" s="25">
        <v>2.0167000000000002</v>
      </c>
      <c r="M33" s="8"/>
      <c r="N33" s="25"/>
      <c r="O33" s="25"/>
      <c r="P33" s="25"/>
      <c r="Q33" s="129">
        <f t="shared" si="12"/>
        <v>22.799600000000002</v>
      </c>
      <c r="R33" s="37"/>
    </row>
    <row r="34" spans="1:18">
      <c r="A34" s="130" t="s">
        <v>38</v>
      </c>
      <c r="B34" s="528"/>
      <c r="C34" s="131" t="s">
        <v>13</v>
      </c>
      <c r="D34" s="500">
        <v>50.149799542009504</v>
      </c>
      <c r="E34" s="43">
        <v>1.361</v>
      </c>
      <c r="F34" s="359">
        <f t="shared" si="11"/>
        <v>51.510799542009501</v>
      </c>
      <c r="G34" s="369">
        <v>160.95699999999999</v>
      </c>
      <c r="H34" s="363">
        <v>2184.5010000000002</v>
      </c>
      <c r="I34" s="133"/>
      <c r="J34" s="132">
        <f t="shared" si="2"/>
        <v>2184.5010000000002</v>
      </c>
      <c r="K34" s="66">
        <v>200.483</v>
      </c>
      <c r="L34" s="44">
        <v>662.39700000000005</v>
      </c>
      <c r="M34" s="11"/>
      <c r="N34" s="44"/>
      <c r="O34" s="44"/>
      <c r="P34" s="44"/>
      <c r="Q34" s="134">
        <f t="shared" si="12"/>
        <v>3259.8487995420096</v>
      </c>
      <c r="R34" s="37"/>
    </row>
    <row r="35" spans="1:18">
      <c r="A35" s="130"/>
      <c r="B35" s="36" t="s">
        <v>15</v>
      </c>
      <c r="C35" s="38" t="s">
        <v>11</v>
      </c>
      <c r="D35" s="498" t="s">
        <v>0</v>
      </c>
      <c r="E35" s="42"/>
      <c r="F35" s="360">
        <f t="shared" si="11"/>
        <v>0</v>
      </c>
      <c r="G35" s="368"/>
      <c r="H35" s="362">
        <v>118.9277</v>
      </c>
      <c r="I35" s="128"/>
      <c r="J35" s="135">
        <f t="shared" si="2"/>
        <v>118.9277</v>
      </c>
      <c r="K35" s="65"/>
      <c r="L35" s="25"/>
      <c r="M35" s="8"/>
      <c r="N35" s="25">
        <v>0.15640000000000001</v>
      </c>
      <c r="O35" s="25"/>
      <c r="P35" s="25"/>
      <c r="Q35" s="129">
        <f t="shared" si="12"/>
        <v>119.08410000000001</v>
      </c>
      <c r="R35" s="37"/>
    </row>
    <row r="36" spans="1:18">
      <c r="A36" s="130" t="s">
        <v>18</v>
      </c>
      <c r="B36" s="131" t="s">
        <v>39</v>
      </c>
      <c r="C36" s="131" t="s">
        <v>13</v>
      </c>
      <c r="D36" s="500" t="s">
        <v>0</v>
      </c>
      <c r="E36" s="43"/>
      <c r="F36" s="359">
        <f t="shared" si="11"/>
        <v>0</v>
      </c>
      <c r="G36" s="369"/>
      <c r="H36" s="363">
        <v>14490.94</v>
      </c>
      <c r="I36" s="133"/>
      <c r="J36" s="132">
        <f t="shared" si="2"/>
        <v>14490.94</v>
      </c>
      <c r="K36" s="66"/>
      <c r="L36" s="44"/>
      <c r="M36" s="11"/>
      <c r="N36" s="44">
        <v>42.097999999999999</v>
      </c>
      <c r="O36" s="44"/>
      <c r="P36" s="44"/>
      <c r="Q36" s="134">
        <f t="shared" si="12"/>
        <v>14533.038</v>
      </c>
      <c r="R36" s="37"/>
    </row>
    <row r="37" spans="1:18">
      <c r="A37" s="19"/>
      <c r="B37" s="529" t="s">
        <v>19</v>
      </c>
      <c r="C37" s="38" t="s">
        <v>11</v>
      </c>
      <c r="D37" s="501">
        <v>2.2307000000000001</v>
      </c>
      <c r="E37" s="25">
        <v>1.9910000000000001</v>
      </c>
      <c r="F37" s="360">
        <f t="shared" ref="F37:Q38" si="13">SUM(F31,F33,F35)</f>
        <v>4.2217000000000002</v>
      </c>
      <c r="G37" s="370">
        <v>29.6067</v>
      </c>
      <c r="H37" s="364">
        <v>872.90109999999993</v>
      </c>
      <c r="I37" s="40">
        <f t="shared" si="13"/>
        <v>0</v>
      </c>
      <c r="J37" s="135">
        <f t="shared" si="13"/>
        <v>872.90109999999993</v>
      </c>
      <c r="K37" s="39">
        <v>84.544399999999996</v>
      </c>
      <c r="L37" s="25">
        <f t="shared" si="13"/>
        <v>82.730800000000002</v>
      </c>
      <c r="M37" s="25">
        <f t="shared" si="13"/>
        <v>4.4000000000000003E-3</v>
      </c>
      <c r="N37" s="25">
        <f t="shared" si="13"/>
        <v>12.8378</v>
      </c>
      <c r="O37" s="25">
        <v>0.81240000000000001</v>
      </c>
      <c r="P37" s="25">
        <f t="shared" si="13"/>
        <v>14.6889</v>
      </c>
      <c r="Q37" s="129">
        <f t="shared" si="13"/>
        <v>1102.3482000000001</v>
      </c>
      <c r="R37" s="37"/>
    </row>
    <row r="38" spans="1:18">
      <c r="A38" s="137"/>
      <c r="B38" s="530"/>
      <c r="C38" s="131" t="s">
        <v>13</v>
      </c>
      <c r="D38" s="502">
        <v>845.25875228071743</v>
      </c>
      <c r="E38" s="44">
        <v>485.41300000000001</v>
      </c>
      <c r="F38" s="359">
        <f t="shared" si="13"/>
        <v>1330.6717522807173</v>
      </c>
      <c r="G38" s="300">
        <v>12674.210000000001</v>
      </c>
      <c r="H38" s="365">
        <v>279590.15499999997</v>
      </c>
      <c r="I38" s="53">
        <f t="shared" si="13"/>
        <v>0</v>
      </c>
      <c r="J38" s="132">
        <f t="shared" si="13"/>
        <v>279590.15499999997</v>
      </c>
      <c r="K38" s="58">
        <v>28750.170000000002</v>
      </c>
      <c r="L38" s="44">
        <f t="shared" si="13"/>
        <v>44449.945999999996</v>
      </c>
      <c r="M38" s="44">
        <f t="shared" si="13"/>
        <v>1.216</v>
      </c>
      <c r="N38" s="44">
        <f t="shared" si="13"/>
        <v>3258.9119999999998</v>
      </c>
      <c r="O38" s="44">
        <v>286.06400000000002</v>
      </c>
      <c r="P38" s="44">
        <f t="shared" si="13"/>
        <v>4353.4620000000004</v>
      </c>
      <c r="Q38" s="134">
        <f t="shared" si="13"/>
        <v>374694.80675228068</v>
      </c>
      <c r="R38" s="37"/>
    </row>
    <row r="39" spans="1:18">
      <c r="A39" s="531" t="s">
        <v>40</v>
      </c>
      <c r="B39" s="532"/>
      <c r="C39" s="38" t="s">
        <v>11</v>
      </c>
      <c r="D39" s="498">
        <v>7.6700000000000004E-2</v>
      </c>
      <c r="E39" s="42">
        <v>1.17E-2</v>
      </c>
      <c r="F39" s="360">
        <f t="shared" ref="F39:F58" si="14">SUM(D39,E39)</f>
        <v>8.8400000000000006E-2</v>
      </c>
      <c r="G39" s="368"/>
      <c r="H39" s="362">
        <v>4.1959</v>
      </c>
      <c r="I39" s="128"/>
      <c r="J39" s="135">
        <f t="shared" si="2"/>
        <v>4.1959</v>
      </c>
      <c r="K39" s="65">
        <v>0.86160000000000003</v>
      </c>
      <c r="L39" s="25">
        <v>7.9000000000000008E-3</v>
      </c>
      <c r="M39" s="8"/>
      <c r="N39" s="25">
        <v>5.0000000000000001E-3</v>
      </c>
      <c r="O39" s="25"/>
      <c r="P39" s="25">
        <v>0.27239999999999998</v>
      </c>
      <c r="Q39" s="129">
        <f t="shared" ref="Q39:Q58" si="15">SUM(F39,G39,J39,K39,L39,M39,N39,O39,P39)</f>
        <v>5.4312000000000005</v>
      </c>
      <c r="R39" s="37"/>
    </row>
    <row r="40" spans="1:18">
      <c r="A40" s="533"/>
      <c r="B40" s="534"/>
      <c r="C40" s="131" t="s">
        <v>13</v>
      </c>
      <c r="D40" s="500">
        <v>32.426999703862073</v>
      </c>
      <c r="E40" s="43">
        <v>9.6120000000000001</v>
      </c>
      <c r="F40" s="359">
        <f t="shared" si="14"/>
        <v>42.038999703862075</v>
      </c>
      <c r="G40" s="369"/>
      <c r="H40" s="363">
        <v>1374.9380000000001</v>
      </c>
      <c r="I40" s="133"/>
      <c r="J40" s="132">
        <f t="shared" si="2"/>
        <v>1374.9380000000001</v>
      </c>
      <c r="K40" s="66">
        <v>122.898</v>
      </c>
      <c r="L40" s="44">
        <v>4.3739999999999997</v>
      </c>
      <c r="M40" s="11"/>
      <c r="N40" s="44">
        <v>1.62</v>
      </c>
      <c r="O40" s="44"/>
      <c r="P40" s="44">
        <v>132.77500000000001</v>
      </c>
      <c r="Q40" s="134">
        <f t="shared" si="15"/>
        <v>1678.6439997038622</v>
      </c>
      <c r="R40" s="37"/>
    </row>
    <row r="41" spans="1:18">
      <c r="A41" s="531" t="s">
        <v>41</v>
      </c>
      <c r="B41" s="532"/>
      <c r="C41" s="38" t="s">
        <v>11</v>
      </c>
      <c r="D41" s="498">
        <v>2.2149000000000001</v>
      </c>
      <c r="E41" s="42">
        <v>5.5999999999999999E-3</v>
      </c>
      <c r="F41" s="360">
        <f t="shared" si="14"/>
        <v>2.2204999999999999</v>
      </c>
      <c r="G41" s="368">
        <v>1.0725</v>
      </c>
      <c r="H41" s="362">
        <v>9.0046999999999997</v>
      </c>
      <c r="I41" s="128"/>
      <c r="J41" s="135">
        <f t="shared" si="2"/>
        <v>9.0046999999999997</v>
      </c>
      <c r="K41" s="65">
        <v>5.7625999999999999</v>
      </c>
      <c r="L41" s="25">
        <v>3.5184000000000002</v>
      </c>
      <c r="M41" s="8"/>
      <c r="N41" s="25"/>
      <c r="O41" s="25"/>
      <c r="P41" s="25">
        <v>0.19989999999999999</v>
      </c>
      <c r="Q41" s="129">
        <f t="shared" si="15"/>
        <v>21.778599999999997</v>
      </c>
      <c r="R41" s="37"/>
    </row>
    <row r="42" spans="1:18">
      <c r="A42" s="533"/>
      <c r="B42" s="534"/>
      <c r="C42" s="131" t="s">
        <v>13</v>
      </c>
      <c r="D42" s="500">
        <v>2068.1427411127916</v>
      </c>
      <c r="E42" s="43">
        <v>5.141</v>
      </c>
      <c r="F42" s="359">
        <f t="shared" si="14"/>
        <v>2073.2837411127916</v>
      </c>
      <c r="G42" s="369">
        <v>249.048</v>
      </c>
      <c r="H42" s="363">
        <v>2639.346</v>
      </c>
      <c r="I42" s="133"/>
      <c r="J42" s="132">
        <f t="shared" si="2"/>
        <v>2639.346</v>
      </c>
      <c r="K42" s="66">
        <v>1955.7439999999999</v>
      </c>
      <c r="L42" s="44">
        <v>908.995</v>
      </c>
      <c r="M42" s="11"/>
      <c r="N42" s="44"/>
      <c r="O42" s="44"/>
      <c r="P42" s="44">
        <v>15.112</v>
      </c>
      <c r="Q42" s="134">
        <f t="shared" si="15"/>
        <v>7841.5287411127911</v>
      </c>
      <c r="R42" s="37"/>
    </row>
    <row r="43" spans="1:18">
      <c r="A43" s="531" t="s">
        <v>42</v>
      </c>
      <c r="B43" s="532"/>
      <c r="C43" s="38" t="s">
        <v>11</v>
      </c>
      <c r="D43" s="498" t="s">
        <v>0</v>
      </c>
      <c r="E43" s="42"/>
      <c r="F43" s="360">
        <f t="shared" si="14"/>
        <v>0</v>
      </c>
      <c r="G43" s="368"/>
      <c r="H43" s="362">
        <v>6.8040000000000003E-2</v>
      </c>
      <c r="I43" s="128"/>
      <c r="J43" s="135">
        <f t="shared" si="2"/>
        <v>6.8040000000000003E-2</v>
      </c>
      <c r="K43" s="65"/>
      <c r="L43" s="25"/>
      <c r="M43" s="8"/>
      <c r="N43" s="25"/>
      <c r="O43" s="25"/>
      <c r="P43" s="25"/>
      <c r="Q43" s="129">
        <f t="shared" si="15"/>
        <v>6.8040000000000003E-2</v>
      </c>
      <c r="R43" s="37"/>
    </row>
    <row r="44" spans="1:18">
      <c r="A44" s="533"/>
      <c r="B44" s="534"/>
      <c r="C44" s="131" t="s">
        <v>13</v>
      </c>
      <c r="D44" s="500" t="s">
        <v>0</v>
      </c>
      <c r="E44" s="43"/>
      <c r="F44" s="359">
        <f t="shared" si="14"/>
        <v>0</v>
      </c>
      <c r="G44" s="369"/>
      <c r="H44" s="363">
        <v>165.33699999999999</v>
      </c>
      <c r="I44" s="133"/>
      <c r="J44" s="132">
        <f t="shared" si="2"/>
        <v>165.33699999999999</v>
      </c>
      <c r="K44" s="66"/>
      <c r="L44" s="44"/>
      <c r="M44" s="11"/>
      <c r="N44" s="44"/>
      <c r="O44" s="44"/>
      <c r="P44" s="44"/>
      <c r="Q44" s="134">
        <f t="shared" si="15"/>
        <v>165.33699999999999</v>
      </c>
      <c r="R44" s="37"/>
    </row>
    <row r="45" spans="1:18">
      <c r="A45" s="531" t="s">
        <v>43</v>
      </c>
      <c r="B45" s="532"/>
      <c r="C45" s="38" t="s">
        <v>11</v>
      </c>
      <c r="D45" s="498" t="s">
        <v>0</v>
      </c>
      <c r="E45" s="42"/>
      <c r="F45" s="360">
        <f t="shared" si="14"/>
        <v>0</v>
      </c>
      <c r="G45" s="368">
        <v>0</v>
      </c>
      <c r="H45" s="362">
        <v>5.9999999999999995E-4</v>
      </c>
      <c r="I45" s="128"/>
      <c r="J45" s="135">
        <f t="shared" si="2"/>
        <v>5.9999999999999995E-4</v>
      </c>
      <c r="K45" s="65"/>
      <c r="L45" s="25"/>
      <c r="M45" s="8"/>
      <c r="N45" s="25"/>
      <c r="O45" s="25"/>
      <c r="P45" s="25"/>
      <c r="Q45" s="129">
        <f t="shared" si="15"/>
        <v>5.9999999999999995E-4</v>
      </c>
      <c r="R45" s="37"/>
    </row>
    <row r="46" spans="1:18">
      <c r="A46" s="533"/>
      <c r="B46" s="534"/>
      <c r="C46" s="131" t="s">
        <v>13</v>
      </c>
      <c r="D46" s="500" t="s">
        <v>0</v>
      </c>
      <c r="E46" s="43"/>
      <c r="F46" s="359">
        <f t="shared" si="14"/>
        <v>0</v>
      </c>
      <c r="G46" s="369">
        <v>1.5009999999999999</v>
      </c>
      <c r="H46" s="363">
        <v>0.84199999999999997</v>
      </c>
      <c r="I46" s="133"/>
      <c r="J46" s="132">
        <f t="shared" si="2"/>
        <v>0.84199999999999997</v>
      </c>
      <c r="K46" s="66"/>
      <c r="L46" s="44"/>
      <c r="M46" s="11"/>
      <c r="N46" s="44"/>
      <c r="O46" s="44"/>
      <c r="P46" s="44"/>
      <c r="Q46" s="134">
        <f t="shared" si="15"/>
        <v>2.343</v>
      </c>
      <c r="R46" s="37"/>
    </row>
    <row r="47" spans="1:18">
      <c r="A47" s="531" t="s">
        <v>44</v>
      </c>
      <c r="B47" s="532"/>
      <c r="C47" s="38" t="s">
        <v>11</v>
      </c>
      <c r="D47" s="498" t="s">
        <v>0</v>
      </c>
      <c r="E47" s="42"/>
      <c r="F47" s="360">
        <f t="shared" si="14"/>
        <v>0</v>
      </c>
      <c r="G47" s="368">
        <v>2.5999999999999999E-3</v>
      </c>
      <c r="H47" s="362">
        <v>2.6360000000000001</v>
      </c>
      <c r="I47" s="128"/>
      <c r="J47" s="135">
        <f t="shared" si="2"/>
        <v>2.6360000000000001</v>
      </c>
      <c r="K47" s="65">
        <v>0.2752</v>
      </c>
      <c r="L47" s="25">
        <v>2.3E-3</v>
      </c>
      <c r="M47" s="8"/>
      <c r="N47" s="25"/>
      <c r="O47" s="25"/>
      <c r="P47" s="25"/>
      <c r="Q47" s="129">
        <f t="shared" si="15"/>
        <v>2.9161000000000001</v>
      </c>
      <c r="R47" s="37"/>
    </row>
    <row r="48" spans="1:18">
      <c r="A48" s="533"/>
      <c r="B48" s="534"/>
      <c r="C48" s="131" t="s">
        <v>13</v>
      </c>
      <c r="D48" s="500" t="s">
        <v>0</v>
      </c>
      <c r="E48" s="43"/>
      <c r="F48" s="359">
        <f t="shared" si="14"/>
        <v>0</v>
      </c>
      <c r="G48" s="369">
        <v>5.367</v>
      </c>
      <c r="H48" s="363">
        <v>1943.78</v>
      </c>
      <c r="I48" s="133"/>
      <c r="J48" s="132">
        <f t="shared" si="2"/>
        <v>1943.78</v>
      </c>
      <c r="K48" s="66">
        <v>163.98099999999999</v>
      </c>
      <c r="L48" s="44">
        <v>2.2679999999999998</v>
      </c>
      <c r="M48" s="11"/>
      <c r="N48" s="44"/>
      <c r="O48" s="44"/>
      <c r="P48" s="44"/>
      <c r="Q48" s="134">
        <f t="shared" si="15"/>
        <v>2115.3959999999997</v>
      </c>
      <c r="R48" s="37"/>
    </row>
    <row r="49" spans="1:18">
      <c r="A49" s="531" t="s">
        <v>45</v>
      </c>
      <c r="B49" s="532"/>
      <c r="C49" s="38" t="s">
        <v>11</v>
      </c>
      <c r="D49" s="498">
        <v>875.66719999999998</v>
      </c>
      <c r="E49" s="42">
        <v>1E-3</v>
      </c>
      <c r="F49" s="360">
        <f t="shared" si="14"/>
        <v>875.66819999999996</v>
      </c>
      <c r="G49" s="368">
        <v>1857.8552999999999</v>
      </c>
      <c r="H49" s="362">
        <v>5315.6280999999999</v>
      </c>
      <c r="I49" s="128"/>
      <c r="J49" s="135">
        <f t="shared" si="2"/>
        <v>5315.6280999999999</v>
      </c>
      <c r="K49" s="65">
        <v>48.935400000000001</v>
      </c>
      <c r="L49" s="25">
        <v>4.1086</v>
      </c>
      <c r="M49" s="8"/>
      <c r="N49" s="25"/>
      <c r="O49" s="25"/>
      <c r="P49" s="25">
        <v>14.002800000000001</v>
      </c>
      <c r="Q49" s="129">
        <f t="shared" si="15"/>
        <v>8116.1983999999993</v>
      </c>
      <c r="R49" s="37"/>
    </row>
    <row r="50" spans="1:18">
      <c r="A50" s="533"/>
      <c r="B50" s="534"/>
      <c r="C50" s="131" t="s">
        <v>13</v>
      </c>
      <c r="D50" s="500">
        <v>76473.765741607232</v>
      </c>
      <c r="E50" s="43">
        <v>0.108</v>
      </c>
      <c r="F50" s="359">
        <f t="shared" si="14"/>
        <v>76473.873741607225</v>
      </c>
      <c r="G50" s="369">
        <v>171917.27299999999</v>
      </c>
      <c r="H50" s="363">
        <v>449447.40500000003</v>
      </c>
      <c r="I50" s="133"/>
      <c r="J50" s="132">
        <f t="shared" si="2"/>
        <v>449447.40500000003</v>
      </c>
      <c r="K50" s="66">
        <v>5396.5770000000002</v>
      </c>
      <c r="L50" s="44">
        <v>205.63399999999999</v>
      </c>
      <c r="M50" s="11"/>
      <c r="N50" s="44"/>
      <c r="O50" s="44"/>
      <c r="P50" s="44">
        <v>8373.9560000000001</v>
      </c>
      <c r="Q50" s="134">
        <f t="shared" si="15"/>
        <v>711814.71874160727</v>
      </c>
      <c r="R50" s="37"/>
    </row>
    <row r="51" spans="1:18">
      <c r="A51" s="531" t="s">
        <v>46</v>
      </c>
      <c r="B51" s="532"/>
      <c r="C51" s="38" t="s">
        <v>11</v>
      </c>
      <c r="D51" s="498">
        <v>0</v>
      </c>
      <c r="E51" s="42">
        <v>0.375</v>
      </c>
      <c r="F51" s="360">
        <f t="shared" si="14"/>
        <v>0.375</v>
      </c>
      <c r="G51" s="368"/>
      <c r="H51" s="362"/>
      <c r="I51" s="128"/>
      <c r="J51" s="135">
        <f t="shared" si="2"/>
        <v>0</v>
      </c>
      <c r="K51" s="65">
        <v>16.5</v>
      </c>
      <c r="L51" s="25">
        <v>0.01</v>
      </c>
      <c r="M51" s="8"/>
      <c r="N51" s="25"/>
      <c r="O51" s="25"/>
      <c r="P51" s="25"/>
      <c r="Q51" s="129">
        <f t="shared" si="15"/>
        <v>16.885000000000002</v>
      </c>
      <c r="R51" s="37"/>
    </row>
    <row r="52" spans="1:18">
      <c r="A52" s="533"/>
      <c r="B52" s="534"/>
      <c r="C52" s="131" t="s">
        <v>13</v>
      </c>
      <c r="D52" s="500">
        <v>0</v>
      </c>
      <c r="E52" s="43">
        <v>209.62799999999999</v>
      </c>
      <c r="F52" s="359">
        <f t="shared" si="14"/>
        <v>209.62799999999999</v>
      </c>
      <c r="G52" s="369"/>
      <c r="H52" s="363"/>
      <c r="I52" s="133"/>
      <c r="J52" s="132">
        <f t="shared" si="2"/>
        <v>0</v>
      </c>
      <c r="K52" s="66">
        <v>1006.83</v>
      </c>
      <c r="L52" s="44">
        <v>3.024</v>
      </c>
      <c r="M52" s="11"/>
      <c r="N52" s="44"/>
      <c r="O52" s="44"/>
      <c r="P52" s="44"/>
      <c r="Q52" s="134">
        <f t="shared" si="15"/>
        <v>1219.482</v>
      </c>
      <c r="R52" s="37"/>
    </row>
    <row r="53" spans="1:18">
      <c r="A53" s="531" t="s">
        <v>47</v>
      </c>
      <c r="B53" s="532"/>
      <c r="C53" s="38" t="s">
        <v>11</v>
      </c>
      <c r="D53" s="498">
        <v>0</v>
      </c>
      <c r="E53" s="42"/>
      <c r="F53" s="360">
        <f t="shared" si="14"/>
        <v>0</v>
      </c>
      <c r="G53" s="368">
        <v>0.62870000000000004</v>
      </c>
      <c r="H53" s="362">
        <v>7.2499999999999995E-2</v>
      </c>
      <c r="I53" s="128"/>
      <c r="J53" s="135">
        <f t="shared" si="2"/>
        <v>7.2499999999999995E-2</v>
      </c>
      <c r="K53" s="65">
        <v>2.6800000000000001E-2</v>
      </c>
      <c r="L53" s="25">
        <v>0.5625</v>
      </c>
      <c r="M53" s="8"/>
      <c r="N53" s="25"/>
      <c r="O53" s="25"/>
      <c r="P53" s="25"/>
      <c r="Q53" s="129">
        <f t="shared" si="15"/>
        <v>1.2905000000000002</v>
      </c>
      <c r="R53" s="37"/>
    </row>
    <row r="54" spans="1:18">
      <c r="A54" s="533"/>
      <c r="B54" s="534"/>
      <c r="C54" s="131" t="s">
        <v>13</v>
      </c>
      <c r="D54" s="500">
        <v>0</v>
      </c>
      <c r="E54" s="43"/>
      <c r="F54" s="359">
        <f t="shared" si="14"/>
        <v>0</v>
      </c>
      <c r="G54" s="369">
        <v>283.56299999999999</v>
      </c>
      <c r="H54" s="363">
        <v>48.104999999999997</v>
      </c>
      <c r="I54" s="133"/>
      <c r="J54" s="132">
        <f t="shared" si="2"/>
        <v>48.104999999999997</v>
      </c>
      <c r="K54" s="66">
        <v>9.0289999999999999</v>
      </c>
      <c r="L54" s="44">
        <v>199.12</v>
      </c>
      <c r="M54" s="11"/>
      <c r="N54" s="44"/>
      <c r="O54" s="44"/>
      <c r="P54" s="44"/>
      <c r="Q54" s="134">
        <f t="shared" si="15"/>
        <v>539.81700000000001</v>
      </c>
      <c r="R54" s="37"/>
    </row>
    <row r="55" spans="1:18">
      <c r="A55" s="126" t="s">
        <v>0</v>
      </c>
      <c r="B55" s="527" t="s">
        <v>48</v>
      </c>
      <c r="C55" s="38" t="s">
        <v>11</v>
      </c>
      <c r="D55" s="498">
        <v>0.71919999999999995</v>
      </c>
      <c r="E55" s="42"/>
      <c r="F55" s="360">
        <f t="shared" si="14"/>
        <v>0.71919999999999995</v>
      </c>
      <c r="G55" s="368">
        <v>1.5E-3</v>
      </c>
      <c r="H55" s="362">
        <v>4.1399999999999999E-2</v>
      </c>
      <c r="I55" s="128"/>
      <c r="J55" s="135">
        <f t="shared" si="2"/>
        <v>4.1399999999999999E-2</v>
      </c>
      <c r="K55" s="65">
        <v>0.03</v>
      </c>
      <c r="L55" s="25">
        <v>1.72E-2</v>
      </c>
      <c r="M55" s="8"/>
      <c r="N55" s="25"/>
      <c r="O55" s="25">
        <v>2.0999999999999999E-3</v>
      </c>
      <c r="P55" s="25"/>
      <c r="Q55" s="129">
        <f t="shared" si="15"/>
        <v>0.8113999999999999</v>
      </c>
      <c r="R55" s="37"/>
    </row>
    <row r="56" spans="1:18">
      <c r="A56" s="130" t="s">
        <v>36</v>
      </c>
      <c r="B56" s="528"/>
      <c r="C56" s="131" t="s">
        <v>13</v>
      </c>
      <c r="D56" s="500">
        <v>669.070793889745</v>
      </c>
      <c r="E56" s="43"/>
      <c r="F56" s="359">
        <f t="shared" si="14"/>
        <v>669.070793889745</v>
      </c>
      <c r="G56" s="369">
        <v>3.161</v>
      </c>
      <c r="H56" s="363">
        <v>39.473999999999997</v>
      </c>
      <c r="I56" s="133"/>
      <c r="J56" s="132">
        <f t="shared" si="2"/>
        <v>39.473999999999997</v>
      </c>
      <c r="K56" s="66">
        <v>13.119</v>
      </c>
      <c r="L56" s="44">
        <v>23.143999999999998</v>
      </c>
      <c r="M56" s="11"/>
      <c r="N56" s="44"/>
      <c r="O56" s="44">
        <v>5.2160000000000002</v>
      </c>
      <c r="P56" s="44"/>
      <c r="Q56" s="134">
        <f t="shared" si="15"/>
        <v>753.18479388974504</v>
      </c>
      <c r="R56" s="37"/>
    </row>
    <row r="57" spans="1:18">
      <c r="A57" s="130" t="s">
        <v>12</v>
      </c>
      <c r="B57" s="36" t="s">
        <v>15</v>
      </c>
      <c r="C57" s="38" t="s">
        <v>11</v>
      </c>
      <c r="D57" s="498">
        <v>1.1132</v>
      </c>
      <c r="E57" s="42">
        <v>3.8E-3</v>
      </c>
      <c r="F57" s="360">
        <f t="shared" si="14"/>
        <v>1.117</v>
      </c>
      <c r="G57" s="368">
        <v>0.15409999999999999</v>
      </c>
      <c r="H57" s="362">
        <v>0.1847</v>
      </c>
      <c r="I57" s="128"/>
      <c r="J57" s="135">
        <f t="shared" si="2"/>
        <v>0.1847</v>
      </c>
      <c r="K57" s="65">
        <v>0.2404</v>
      </c>
      <c r="L57" s="25">
        <v>0.54179999999999995</v>
      </c>
      <c r="M57" s="8"/>
      <c r="N57" s="25"/>
      <c r="O57" s="25"/>
      <c r="P57" s="25"/>
      <c r="Q57" s="129">
        <f t="shared" si="15"/>
        <v>2.238</v>
      </c>
      <c r="R57" s="37"/>
    </row>
    <row r="58" spans="1:18">
      <c r="A58" s="130" t="s">
        <v>18</v>
      </c>
      <c r="B58" s="131" t="s">
        <v>49</v>
      </c>
      <c r="C58" s="131" t="s">
        <v>13</v>
      </c>
      <c r="D58" s="500">
        <v>106.89839902375581</v>
      </c>
      <c r="E58" s="43">
        <v>3.0779999999999998</v>
      </c>
      <c r="F58" s="359">
        <f t="shared" si="14"/>
        <v>109.97639902375582</v>
      </c>
      <c r="G58" s="369">
        <v>93.569000000000003</v>
      </c>
      <c r="H58" s="363">
        <v>59.292000000000002</v>
      </c>
      <c r="I58" s="133"/>
      <c r="J58" s="132">
        <f t="shared" si="2"/>
        <v>59.292000000000002</v>
      </c>
      <c r="K58" s="66">
        <v>55.725000000000001</v>
      </c>
      <c r="L58" s="44">
        <v>239.12200000000001</v>
      </c>
      <c r="M58" s="11"/>
      <c r="N58" s="44"/>
      <c r="O58" s="44"/>
      <c r="P58" s="44"/>
      <c r="Q58" s="134">
        <f t="shared" si="15"/>
        <v>557.68439902375576</v>
      </c>
      <c r="R58" s="37"/>
    </row>
    <row r="59" spans="1:18">
      <c r="A59" s="19"/>
      <c r="B59" s="529" t="s">
        <v>19</v>
      </c>
      <c r="C59" s="38" t="s">
        <v>11</v>
      </c>
      <c r="D59" s="501">
        <v>1.8323999999999998</v>
      </c>
      <c r="E59" s="25">
        <v>3.8E-3</v>
      </c>
      <c r="F59" s="360">
        <f t="shared" ref="F59:Q60" si="16">SUM(F55,F57)</f>
        <v>1.8361999999999998</v>
      </c>
      <c r="G59" s="370">
        <v>0.15559999999999999</v>
      </c>
      <c r="H59" s="364">
        <v>0.2261</v>
      </c>
      <c r="I59" s="40">
        <f t="shared" si="16"/>
        <v>0</v>
      </c>
      <c r="J59" s="135">
        <f t="shared" si="16"/>
        <v>0.2261</v>
      </c>
      <c r="K59" s="39">
        <v>0.27039999999999997</v>
      </c>
      <c r="L59" s="25">
        <f t="shared" si="16"/>
        <v>0.55899999999999994</v>
      </c>
      <c r="M59" s="190">
        <f t="shared" si="16"/>
        <v>0</v>
      </c>
      <c r="N59" s="25">
        <f t="shared" si="16"/>
        <v>0</v>
      </c>
      <c r="O59" s="25">
        <v>2.0999999999999999E-3</v>
      </c>
      <c r="P59" s="25">
        <f t="shared" si="16"/>
        <v>0</v>
      </c>
      <c r="Q59" s="129">
        <f t="shared" si="16"/>
        <v>3.0493999999999999</v>
      </c>
      <c r="R59" s="37"/>
    </row>
    <row r="60" spans="1:18">
      <c r="A60" s="137"/>
      <c r="B60" s="530"/>
      <c r="C60" s="131" t="s">
        <v>13</v>
      </c>
      <c r="D60" s="502">
        <v>775.96919291350082</v>
      </c>
      <c r="E60" s="44">
        <v>3.0779999999999998</v>
      </c>
      <c r="F60" s="359">
        <f t="shared" si="16"/>
        <v>779.04719291350079</v>
      </c>
      <c r="G60" s="300">
        <v>96.73</v>
      </c>
      <c r="H60" s="365">
        <v>98.765999999999991</v>
      </c>
      <c r="I60" s="53">
        <f t="shared" si="16"/>
        <v>0</v>
      </c>
      <c r="J60" s="132">
        <f t="shared" si="16"/>
        <v>98.765999999999991</v>
      </c>
      <c r="K60" s="58">
        <v>68.843999999999994</v>
      </c>
      <c r="L60" s="44">
        <f t="shared" si="16"/>
        <v>262.26600000000002</v>
      </c>
      <c r="M60" s="191">
        <f t="shared" si="16"/>
        <v>0</v>
      </c>
      <c r="N60" s="44">
        <f t="shared" si="16"/>
        <v>0</v>
      </c>
      <c r="O60" s="44">
        <v>5.2160000000000002</v>
      </c>
      <c r="P60" s="44">
        <f t="shared" si="16"/>
        <v>0</v>
      </c>
      <c r="Q60" s="134">
        <f t="shared" si="16"/>
        <v>1310.8691929135007</v>
      </c>
      <c r="R60" s="37"/>
    </row>
    <row r="61" spans="1:18">
      <c r="A61" s="126" t="s">
        <v>0</v>
      </c>
      <c r="B61" s="527" t="s">
        <v>50</v>
      </c>
      <c r="C61" s="38" t="s">
        <v>11</v>
      </c>
      <c r="D61" s="498">
        <v>0.27579999999999999</v>
      </c>
      <c r="E61" s="42"/>
      <c r="F61" s="360">
        <f t="shared" ref="F61:F68" si="17">SUM(D61,E61)</f>
        <v>0.27579999999999999</v>
      </c>
      <c r="G61" s="368">
        <v>0.76970000000000005</v>
      </c>
      <c r="H61" s="362">
        <v>9.7395999999999994</v>
      </c>
      <c r="I61" s="128"/>
      <c r="J61" s="135">
        <f t="shared" si="2"/>
        <v>9.7395999999999994</v>
      </c>
      <c r="K61" s="65"/>
      <c r="L61" s="25">
        <v>0.84589999999999999</v>
      </c>
      <c r="M61" s="8"/>
      <c r="N61" s="25"/>
      <c r="O61" s="25"/>
      <c r="P61" s="25"/>
      <c r="Q61" s="129">
        <f t="shared" ref="Q61:Q68" si="18">SUM(F61,G61,J61,K61,L61,M61,N61,O61,P61)</f>
        <v>11.631</v>
      </c>
      <c r="R61" s="37"/>
    </row>
    <row r="62" spans="1:18">
      <c r="A62" s="130" t="s">
        <v>51</v>
      </c>
      <c r="B62" s="528"/>
      <c r="C62" s="131" t="s">
        <v>13</v>
      </c>
      <c r="D62" s="500">
        <v>24.591599775418466</v>
      </c>
      <c r="E62" s="43"/>
      <c r="F62" s="359">
        <f t="shared" si="17"/>
        <v>24.591599775418466</v>
      </c>
      <c r="G62" s="369">
        <v>66.852000000000004</v>
      </c>
      <c r="H62" s="363">
        <v>368.72500000000002</v>
      </c>
      <c r="I62" s="133"/>
      <c r="J62" s="132">
        <f t="shared" si="2"/>
        <v>368.72500000000002</v>
      </c>
      <c r="K62" s="66"/>
      <c r="L62" s="44">
        <v>118.699</v>
      </c>
      <c r="M62" s="11"/>
      <c r="N62" s="44"/>
      <c r="O62" s="44"/>
      <c r="P62" s="44"/>
      <c r="Q62" s="134">
        <f t="shared" si="18"/>
        <v>578.86759977541851</v>
      </c>
      <c r="R62" s="37"/>
    </row>
    <row r="63" spans="1:18">
      <c r="A63" s="130" t="s">
        <v>0</v>
      </c>
      <c r="B63" s="36" t="s">
        <v>52</v>
      </c>
      <c r="C63" s="38" t="s">
        <v>11</v>
      </c>
      <c r="D63" s="498">
        <v>9.8680000000000003</v>
      </c>
      <c r="E63" s="42">
        <v>9.49</v>
      </c>
      <c r="F63" s="360">
        <f t="shared" si="17"/>
        <v>19.358000000000001</v>
      </c>
      <c r="G63" s="368">
        <v>296.57100000000003</v>
      </c>
      <c r="H63" s="362"/>
      <c r="I63" s="128"/>
      <c r="J63" s="135">
        <f t="shared" si="2"/>
        <v>0</v>
      </c>
      <c r="K63" s="65"/>
      <c r="L63" s="25"/>
      <c r="M63" s="8"/>
      <c r="N63" s="25"/>
      <c r="O63" s="25"/>
      <c r="P63" s="25"/>
      <c r="Q63" s="129">
        <f t="shared" si="18"/>
        <v>315.92900000000003</v>
      </c>
      <c r="R63" s="37"/>
    </row>
    <row r="64" spans="1:18">
      <c r="A64" s="130" t="s">
        <v>53</v>
      </c>
      <c r="B64" s="131" t="s">
        <v>54</v>
      </c>
      <c r="C64" s="131" t="s">
        <v>13</v>
      </c>
      <c r="D64" s="500">
        <v>1067.3639902523526</v>
      </c>
      <c r="E64" s="43">
        <v>884.52</v>
      </c>
      <c r="F64" s="359">
        <f t="shared" si="17"/>
        <v>1951.8839902523525</v>
      </c>
      <c r="G64" s="369">
        <v>51436.963000000003</v>
      </c>
      <c r="H64" s="363"/>
      <c r="I64" s="133"/>
      <c r="J64" s="132">
        <f t="shared" si="2"/>
        <v>0</v>
      </c>
      <c r="K64" s="66"/>
      <c r="L64" s="44"/>
      <c r="M64" s="11"/>
      <c r="N64" s="44"/>
      <c r="O64" s="44"/>
      <c r="P64" s="44"/>
      <c r="Q64" s="134">
        <f t="shared" si="18"/>
        <v>53388.846990252358</v>
      </c>
      <c r="R64" s="37"/>
    </row>
    <row r="65" spans="1:18">
      <c r="A65" s="130" t="s">
        <v>0</v>
      </c>
      <c r="B65" s="527" t="s">
        <v>55</v>
      </c>
      <c r="C65" s="38" t="s">
        <v>11</v>
      </c>
      <c r="D65" s="498" t="s">
        <v>0</v>
      </c>
      <c r="E65" s="42"/>
      <c r="F65" s="360">
        <f t="shared" si="17"/>
        <v>0</v>
      </c>
      <c r="G65" s="368">
        <v>225.512</v>
      </c>
      <c r="H65" s="362">
        <v>0.06</v>
      </c>
      <c r="I65" s="128"/>
      <c r="J65" s="135">
        <f t="shared" si="2"/>
        <v>0.06</v>
      </c>
      <c r="K65" s="65"/>
      <c r="L65" s="25">
        <v>0.03</v>
      </c>
      <c r="M65" s="8"/>
      <c r="N65" s="25"/>
      <c r="O65" s="25"/>
      <c r="P65" s="25"/>
      <c r="Q65" s="129">
        <f t="shared" si="18"/>
        <v>225.602</v>
      </c>
      <c r="R65" s="37"/>
    </row>
    <row r="66" spans="1:18">
      <c r="A66" s="130" t="s">
        <v>18</v>
      </c>
      <c r="B66" s="528"/>
      <c r="C66" s="131" t="s">
        <v>13</v>
      </c>
      <c r="D66" s="500" t="s">
        <v>0</v>
      </c>
      <c r="E66" s="43"/>
      <c r="F66" s="359">
        <f t="shared" si="17"/>
        <v>0</v>
      </c>
      <c r="G66" s="369">
        <v>37041.559000000001</v>
      </c>
      <c r="H66" s="363">
        <v>8.1</v>
      </c>
      <c r="I66" s="133"/>
      <c r="J66" s="132">
        <f t="shared" si="2"/>
        <v>8.1</v>
      </c>
      <c r="K66" s="66"/>
      <c r="L66" s="44">
        <v>2.2679999999999998</v>
      </c>
      <c r="M66" s="11"/>
      <c r="N66" s="44"/>
      <c r="O66" s="44"/>
      <c r="P66" s="44"/>
      <c r="Q66" s="134">
        <f t="shared" si="18"/>
        <v>37051.926999999996</v>
      </c>
      <c r="R66" s="37"/>
    </row>
    <row r="67" spans="1:18">
      <c r="A67" s="19"/>
      <c r="B67" s="36" t="s">
        <v>15</v>
      </c>
      <c r="C67" s="38" t="s">
        <v>11</v>
      </c>
      <c r="D67" s="498">
        <v>0.108</v>
      </c>
      <c r="E67" s="42">
        <v>0.36399999999999999</v>
      </c>
      <c r="F67" s="360">
        <f t="shared" si="17"/>
        <v>0.47199999999999998</v>
      </c>
      <c r="G67" s="368">
        <v>64.613600000000005</v>
      </c>
      <c r="H67" s="362"/>
      <c r="I67" s="128"/>
      <c r="J67" s="135">
        <f t="shared" si="2"/>
        <v>0</v>
      </c>
      <c r="K67" s="65">
        <v>2.177</v>
      </c>
      <c r="L67" s="25">
        <v>1E-3</v>
      </c>
      <c r="M67" s="8"/>
      <c r="N67" s="25"/>
      <c r="O67" s="25"/>
      <c r="P67" s="25"/>
      <c r="Q67" s="129">
        <f t="shared" si="18"/>
        <v>67.263600000000011</v>
      </c>
      <c r="R67" s="37"/>
    </row>
    <row r="68" spans="1:18" ht="19.5" thickBot="1">
      <c r="A68" s="138" t="s">
        <v>0</v>
      </c>
      <c r="B68" s="41" t="s">
        <v>54</v>
      </c>
      <c r="C68" s="41" t="s">
        <v>13</v>
      </c>
      <c r="D68" s="503">
        <v>3.6827999663670168</v>
      </c>
      <c r="E68" s="46">
        <v>18.728000000000002</v>
      </c>
      <c r="F68" s="361">
        <f t="shared" si="17"/>
        <v>22.410799966367019</v>
      </c>
      <c r="G68" s="371">
        <v>9577.5949999999993</v>
      </c>
      <c r="H68" s="367"/>
      <c r="I68" s="140"/>
      <c r="J68" s="139">
        <f t="shared" si="2"/>
        <v>0</v>
      </c>
      <c r="K68" s="67">
        <v>75.239999999999995</v>
      </c>
      <c r="L68" s="29">
        <v>2.7</v>
      </c>
      <c r="M68" s="17"/>
      <c r="N68" s="29"/>
      <c r="O68" s="29"/>
      <c r="P68" s="29"/>
      <c r="Q68" s="141">
        <f t="shared" si="18"/>
        <v>9677.9457999663664</v>
      </c>
      <c r="R68" s="37"/>
    </row>
    <row r="69" spans="1:18">
      <c r="A69" s="157"/>
      <c r="B69" s="152"/>
      <c r="C69" s="152"/>
      <c r="D69" s="487"/>
      <c r="E69" s="487"/>
      <c r="F69" s="91"/>
      <c r="G69" s="494"/>
      <c r="H69" s="154"/>
      <c r="I69" s="154"/>
      <c r="J69" s="91"/>
      <c r="K69" s="154"/>
      <c r="L69" s="37"/>
      <c r="M69" s="194"/>
      <c r="N69" s="37"/>
      <c r="O69" s="37"/>
      <c r="P69" s="37"/>
      <c r="Q69" s="37"/>
      <c r="R69" s="37"/>
    </row>
    <row r="70" spans="1:18">
      <c r="A70" s="157"/>
      <c r="B70" s="152"/>
      <c r="C70" s="152"/>
      <c r="D70" s="487"/>
      <c r="E70" s="487"/>
      <c r="F70" s="91"/>
      <c r="G70" s="494"/>
      <c r="H70" s="154"/>
      <c r="I70" s="154"/>
      <c r="J70" s="91"/>
      <c r="K70" s="154"/>
      <c r="L70" s="37"/>
      <c r="M70" s="194"/>
      <c r="N70" s="37"/>
      <c r="O70" s="37"/>
      <c r="P70" s="37"/>
      <c r="Q70" s="37"/>
      <c r="R70" s="37"/>
    </row>
    <row r="71" spans="1:18">
      <c r="A71" s="157"/>
      <c r="B71" s="152"/>
      <c r="C71" s="152"/>
      <c r="D71" s="487"/>
      <c r="E71" s="487"/>
      <c r="F71" s="91"/>
      <c r="G71" s="494"/>
      <c r="H71" s="154"/>
      <c r="I71" s="154"/>
      <c r="J71" s="91"/>
      <c r="K71" s="154"/>
      <c r="L71" s="37"/>
      <c r="M71" s="194"/>
      <c r="N71" s="37"/>
      <c r="O71" s="37"/>
      <c r="P71" s="37"/>
      <c r="Q71" s="37"/>
      <c r="R71" s="37"/>
    </row>
    <row r="72" spans="1:18">
      <c r="A72" s="157"/>
      <c r="B72" s="152"/>
      <c r="C72" s="152"/>
      <c r="D72" s="487"/>
      <c r="E72" s="487"/>
      <c r="F72" s="91"/>
      <c r="G72" s="494"/>
      <c r="H72" s="154"/>
      <c r="I72" s="154"/>
      <c r="J72" s="91"/>
      <c r="K72" s="154"/>
      <c r="L72" s="37"/>
      <c r="M72" s="194"/>
      <c r="N72" s="37"/>
      <c r="O72" s="37"/>
      <c r="P72" s="37"/>
      <c r="Q72" s="37"/>
      <c r="R72" s="37"/>
    </row>
    <row r="73" spans="1:18">
      <c r="C73" s="84"/>
      <c r="D73" s="47"/>
      <c r="E73" s="47"/>
      <c r="F73" s="91"/>
      <c r="G73" s="51"/>
      <c r="H73" s="99"/>
      <c r="I73" s="54"/>
      <c r="J73" s="91"/>
      <c r="K73" s="99"/>
      <c r="M73" s="194"/>
      <c r="Q73" s="57"/>
    </row>
    <row r="74" spans="1:18" ht="19.5" thickBot="1">
      <c r="A74" s="27"/>
      <c r="B74" s="118" t="s">
        <v>102</v>
      </c>
      <c r="C74" s="27"/>
      <c r="D74" s="48"/>
      <c r="E74" s="48"/>
      <c r="F74" s="142"/>
      <c r="G74" s="52"/>
      <c r="H74" s="99"/>
      <c r="I74" s="55"/>
      <c r="J74" s="142"/>
      <c r="K74" s="143"/>
      <c r="L74" s="27"/>
      <c r="M74" s="2"/>
      <c r="N74" s="27"/>
      <c r="O74" s="27"/>
      <c r="P74" s="27"/>
      <c r="Q74" s="27"/>
    </row>
    <row r="75" spans="1:18">
      <c r="A75" s="137"/>
      <c r="B75" s="53"/>
      <c r="C75" s="144"/>
      <c r="D75" s="203" t="s">
        <v>1</v>
      </c>
      <c r="E75" s="81" t="s">
        <v>97</v>
      </c>
      <c r="F75" s="123" t="s">
        <v>2</v>
      </c>
      <c r="G75" s="378" t="s">
        <v>98</v>
      </c>
      <c r="H75" s="124" t="s">
        <v>3</v>
      </c>
      <c r="I75" s="124" t="s">
        <v>4</v>
      </c>
      <c r="J75" s="122" t="s">
        <v>99</v>
      </c>
      <c r="K75" s="124" t="s">
        <v>117</v>
      </c>
      <c r="L75" s="122" t="s">
        <v>117</v>
      </c>
      <c r="M75" s="5" t="s">
        <v>117</v>
      </c>
      <c r="N75" s="122" t="s">
        <v>130</v>
      </c>
      <c r="O75" s="122" t="s">
        <v>117</v>
      </c>
      <c r="P75" s="81" t="s">
        <v>117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506">
        <v>10.251800000000001</v>
      </c>
      <c r="E76" s="25">
        <v>9.854000000000001</v>
      </c>
      <c r="F76" s="372">
        <f t="shared" ref="F76:Q76" si="19">SUM(F61,F63,F65,F67)</f>
        <v>20.105800000000002</v>
      </c>
      <c r="G76" s="370">
        <v>587.46630000000005</v>
      </c>
      <c r="H76" s="364">
        <v>9.7995999999999999</v>
      </c>
      <c r="I76" s="40">
        <f t="shared" si="19"/>
        <v>0</v>
      </c>
      <c r="J76" s="145">
        <f t="shared" si="19"/>
        <v>9.7995999999999999</v>
      </c>
      <c r="K76" s="39">
        <v>2.177</v>
      </c>
      <c r="L76" s="25">
        <f t="shared" si="19"/>
        <v>0.87690000000000001</v>
      </c>
      <c r="M76" s="195">
        <f t="shared" si="19"/>
        <v>0</v>
      </c>
      <c r="N76" s="25">
        <f t="shared" si="19"/>
        <v>0</v>
      </c>
      <c r="O76" s="25"/>
      <c r="P76" s="25">
        <f t="shared" si="19"/>
        <v>0</v>
      </c>
      <c r="Q76" s="129">
        <f t="shared" si="19"/>
        <v>620.42560000000003</v>
      </c>
      <c r="R76" s="19"/>
    </row>
    <row r="77" spans="1:18">
      <c r="A77" s="120" t="s">
        <v>53</v>
      </c>
      <c r="B77" s="530"/>
      <c r="C77" s="146" t="s">
        <v>13</v>
      </c>
      <c r="D77" s="507">
        <v>1095.6383899941379</v>
      </c>
      <c r="E77" s="44">
        <v>903.24799999999993</v>
      </c>
      <c r="F77" s="373">
        <f t="shared" ref="F77:Q77" si="20">SUM(F62,F64,F66,F68)</f>
        <v>1998.886389994138</v>
      </c>
      <c r="G77" s="300">
        <v>98122.969000000012</v>
      </c>
      <c r="H77" s="365">
        <v>376.82500000000005</v>
      </c>
      <c r="I77" s="53">
        <f t="shared" si="20"/>
        <v>0</v>
      </c>
      <c r="J77" s="147">
        <f t="shared" si="20"/>
        <v>376.82500000000005</v>
      </c>
      <c r="K77" s="58">
        <v>75.239999999999995</v>
      </c>
      <c r="L77" s="44">
        <f t="shared" si="20"/>
        <v>123.667</v>
      </c>
      <c r="M77" s="196">
        <f t="shared" si="20"/>
        <v>0</v>
      </c>
      <c r="N77" s="44">
        <f t="shared" si="20"/>
        <v>0</v>
      </c>
      <c r="O77" s="44"/>
      <c r="P77" s="44">
        <f t="shared" si="20"/>
        <v>0</v>
      </c>
      <c r="Q77" s="134">
        <f t="shared" si="20"/>
        <v>100697.58738999415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504">
        <v>0.29859999999999998</v>
      </c>
      <c r="E78" s="42">
        <v>1.3509</v>
      </c>
      <c r="F78" s="372">
        <f t="shared" ref="F78:F87" si="21">SUM(D78,E78)</f>
        <v>1.6495</v>
      </c>
      <c r="G78" s="368">
        <v>0.32350000000000001</v>
      </c>
      <c r="H78" s="362">
        <v>22.472100000000001</v>
      </c>
      <c r="I78" s="128"/>
      <c r="J78" s="145">
        <f t="shared" ref="J78:J133" si="22">SUM(H78:I78)</f>
        <v>22.472100000000001</v>
      </c>
      <c r="K78" s="65">
        <v>0.61229999999999996</v>
      </c>
      <c r="L78" s="25">
        <v>0.61199999999999999</v>
      </c>
      <c r="M78" s="8">
        <v>3.1099999999999999E-2</v>
      </c>
      <c r="N78" s="25">
        <v>9.2065000000000001</v>
      </c>
      <c r="O78" s="25">
        <v>0.29299999999999998</v>
      </c>
      <c r="P78" s="25">
        <v>2.1667999999999998</v>
      </c>
      <c r="Q78" s="129">
        <f t="shared" ref="Q78:Q87" si="23">SUM(F78,G78,J78,K78,L78,M78,N78,O78,P78)</f>
        <v>37.366799999999998</v>
      </c>
      <c r="R78" s="19"/>
    </row>
    <row r="79" spans="1:18">
      <c r="A79" s="130" t="s">
        <v>31</v>
      </c>
      <c r="B79" s="528"/>
      <c r="C79" s="146" t="s">
        <v>13</v>
      </c>
      <c r="D79" s="505">
        <v>610.94519442057413</v>
      </c>
      <c r="E79" s="43">
        <v>2186.8980000000001</v>
      </c>
      <c r="F79" s="373">
        <f t="shared" si="21"/>
        <v>2797.843194420574</v>
      </c>
      <c r="G79" s="369">
        <v>792.32100000000003</v>
      </c>
      <c r="H79" s="363">
        <v>20075.402999999998</v>
      </c>
      <c r="I79" s="133"/>
      <c r="J79" s="147">
        <f t="shared" si="22"/>
        <v>20075.402999999998</v>
      </c>
      <c r="K79" s="66">
        <v>551.47199999999998</v>
      </c>
      <c r="L79" s="44">
        <v>926.65899999999999</v>
      </c>
      <c r="M79" s="11">
        <v>37.475999999999999</v>
      </c>
      <c r="N79" s="44">
        <v>14954.013999999999</v>
      </c>
      <c r="O79" s="44">
        <v>421.685</v>
      </c>
      <c r="P79" s="44">
        <v>3905.9760000000001</v>
      </c>
      <c r="Q79" s="134">
        <f t="shared" si="23"/>
        <v>44462.849194420567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504" t="s">
        <v>0</v>
      </c>
      <c r="E80" s="42"/>
      <c r="F80" s="372">
        <f t="shared" si="21"/>
        <v>0</v>
      </c>
      <c r="G80" s="368"/>
      <c r="H80" s="362">
        <v>1.4999999999999999E-2</v>
      </c>
      <c r="I80" s="128"/>
      <c r="J80" s="145">
        <f t="shared" si="22"/>
        <v>1.4999999999999999E-2</v>
      </c>
      <c r="K80" s="65"/>
      <c r="L80" s="25"/>
      <c r="M80" s="8"/>
      <c r="N80" s="25"/>
      <c r="O80" s="25"/>
      <c r="P80" s="25"/>
      <c r="Q80" s="129">
        <f t="shared" si="23"/>
        <v>1.4999999999999999E-2</v>
      </c>
      <c r="R80" s="19"/>
    </row>
    <row r="81" spans="1:18">
      <c r="A81" s="130" t="s">
        <v>0</v>
      </c>
      <c r="B81" s="528"/>
      <c r="C81" s="146" t="s">
        <v>13</v>
      </c>
      <c r="D81" s="505" t="s">
        <v>0</v>
      </c>
      <c r="E81" s="43"/>
      <c r="F81" s="373">
        <f t="shared" si="21"/>
        <v>0</v>
      </c>
      <c r="G81" s="369"/>
      <c r="H81" s="363">
        <v>4.6440000000000001</v>
      </c>
      <c r="I81" s="133"/>
      <c r="J81" s="147">
        <f t="shared" si="22"/>
        <v>4.6440000000000001</v>
      </c>
      <c r="K81" s="66"/>
      <c r="L81" s="44"/>
      <c r="M81" s="11"/>
      <c r="N81" s="44"/>
      <c r="O81" s="44"/>
      <c r="P81" s="44"/>
      <c r="Q81" s="134">
        <f t="shared" si="23"/>
        <v>4.6440000000000001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504" t="s">
        <v>0</v>
      </c>
      <c r="E82" s="42"/>
      <c r="F82" s="372">
        <f t="shared" si="21"/>
        <v>0</v>
      </c>
      <c r="G82" s="368"/>
      <c r="H82" s="362"/>
      <c r="I82" s="128"/>
      <c r="J82" s="145">
        <f t="shared" si="22"/>
        <v>0</v>
      </c>
      <c r="K82" s="65"/>
      <c r="L82" s="25"/>
      <c r="M82" s="8"/>
      <c r="N82" s="25"/>
      <c r="O82" s="25"/>
      <c r="P82" s="25"/>
      <c r="Q82" s="129">
        <f t="shared" si="23"/>
        <v>0</v>
      </c>
      <c r="R82" s="19"/>
    </row>
    <row r="83" spans="1:18">
      <c r="A83" s="130"/>
      <c r="B83" s="131" t="s">
        <v>61</v>
      </c>
      <c r="C83" s="146" t="s">
        <v>13</v>
      </c>
      <c r="D83" s="505" t="s">
        <v>0</v>
      </c>
      <c r="E83" s="43"/>
      <c r="F83" s="373">
        <f t="shared" si="21"/>
        <v>0</v>
      </c>
      <c r="G83" s="369"/>
      <c r="H83" s="363"/>
      <c r="I83" s="133"/>
      <c r="J83" s="147">
        <f t="shared" si="22"/>
        <v>0</v>
      </c>
      <c r="K83" s="66"/>
      <c r="L83" s="44"/>
      <c r="M83" s="11"/>
      <c r="N83" s="44"/>
      <c r="O83" s="44"/>
      <c r="P83" s="44"/>
      <c r="Q83" s="134">
        <f t="shared" si="23"/>
        <v>0</v>
      </c>
      <c r="R83" s="19"/>
    </row>
    <row r="84" spans="1:18">
      <c r="A84" s="130"/>
      <c r="B84" s="527" t="s">
        <v>62</v>
      </c>
      <c r="C84" s="24" t="s">
        <v>11</v>
      </c>
      <c r="D84" s="504" t="s">
        <v>0</v>
      </c>
      <c r="E84" s="42"/>
      <c r="F84" s="372">
        <f t="shared" si="21"/>
        <v>0</v>
      </c>
      <c r="G84" s="368"/>
      <c r="H84" s="362"/>
      <c r="I84" s="128"/>
      <c r="J84" s="145">
        <f t="shared" si="22"/>
        <v>0</v>
      </c>
      <c r="K84" s="65"/>
      <c r="L84" s="25"/>
      <c r="M84" s="8"/>
      <c r="N84" s="25"/>
      <c r="O84" s="25"/>
      <c r="P84" s="25"/>
      <c r="Q84" s="129">
        <f t="shared" si="23"/>
        <v>0</v>
      </c>
      <c r="R84" s="19"/>
    </row>
    <row r="85" spans="1:18">
      <c r="A85" s="130" t="s">
        <v>12</v>
      </c>
      <c r="B85" s="528"/>
      <c r="C85" s="146" t="s">
        <v>13</v>
      </c>
      <c r="D85" s="505" t="s">
        <v>0</v>
      </c>
      <c r="E85" s="43"/>
      <c r="F85" s="373">
        <f t="shared" si="21"/>
        <v>0</v>
      </c>
      <c r="G85" s="369"/>
      <c r="H85" s="363"/>
      <c r="I85" s="133"/>
      <c r="J85" s="147">
        <f t="shared" si="22"/>
        <v>0</v>
      </c>
      <c r="K85" s="66"/>
      <c r="L85" s="44"/>
      <c r="M85" s="11"/>
      <c r="N85" s="44"/>
      <c r="O85" s="44"/>
      <c r="P85" s="44"/>
      <c r="Q85" s="134">
        <f t="shared" si="23"/>
        <v>0</v>
      </c>
      <c r="R85" s="19"/>
    </row>
    <row r="86" spans="1:18">
      <c r="A86" s="130"/>
      <c r="B86" s="36" t="s">
        <v>15</v>
      </c>
      <c r="C86" s="24" t="s">
        <v>11</v>
      </c>
      <c r="D86" s="504">
        <v>1.6224000000000001</v>
      </c>
      <c r="E86" s="42">
        <v>3.5760000000000001</v>
      </c>
      <c r="F86" s="372">
        <f t="shared" si="21"/>
        <v>5.1984000000000004</v>
      </c>
      <c r="G86" s="368">
        <v>4.0971000000000002</v>
      </c>
      <c r="H86" s="362">
        <v>70.0471</v>
      </c>
      <c r="I86" s="128"/>
      <c r="J86" s="145">
        <f t="shared" si="22"/>
        <v>70.0471</v>
      </c>
      <c r="K86" s="65">
        <v>2.7751999999999999</v>
      </c>
      <c r="L86" s="25">
        <v>6.3471000000000002</v>
      </c>
      <c r="M86" s="8">
        <v>0.56364999999999998</v>
      </c>
      <c r="N86" s="25">
        <v>24.457799999999999</v>
      </c>
      <c r="O86" s="25">
        <v>1.2304999999999999</v>
      </c>
      <c r="P86" s="25">
        <v>13.0703</v>
      </c>
      <c r="Q86" s="129">
        <f t="shared" si="23"/>
        <v>127.78715</v>
      </c>
      <c r="R86" s="19"/>
    </row>
    <row r="87" spans="1:18">
      <c r="A87" s="130"/>
      <c r="B87" s="131" t="s">
        <v>63</v>
      </c>
      <c r="C87" s="146" t="s">
        <v>13</v>
      </c>
      <c r="D87" s="505">
        <v>1226.3345888005615</v>
      </c>
      <c r="E87" s="43">
        <v>1613.999</v>
      </c>
      <c r="F87" s="373">
        <f t="shared" si="21"/>
        <v>2840.3335888005613</v>
      </c>
      <c r="G87" s="369">
        <v>2648.8330000000001</v>
      </c>
      <c r="H87" s="363">
        <v>32962.224000000002</v>
      </c>
      <c r="I87" s="133"/>
      <c r="J87" s="147">
        <f t="shared" si="22"/>
        <v>32962.224000000002</v>
      </c>
      <c r="K87" s="66">
        <v>1507.569</v>
      </c>
      <c r="L87" s="44">
        <v>2932.5030000000002</v>
      </c>
      <c r="M87" s="11">
        <v>186.84</v>
      </c>
      <c r="N87" s="44">
        <v>8890.5810000000001</v>
      </c>
      <c r="O87" s="44">
        <v>446.28399999999999</v>
      </c>
      <c r="P87" s="44">
        <v>4052.6979999999999</v>
      </c>
      <c r="Q87" s="134">
        <f t="shared" si="23"/>
        <v>56467.865588800552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506">
        <v>1.921</v>
      </c>
      <c r="E88" s="25">
        <v>4.9268999999999998</v>
      </c>
      <c r="F88" s="372">
        <f t="shared" ref="F88:Q89" si="24">SUM(F78,F80,F82,F84,F86)</f>
        <v>6.8479000000000001</v>
      </c>
      <c r="G88" s="370">
        <v>4.4206000000000003</v>
      </c>
      <c r="H88" s="364">
        <v>92.534199999999998</v>
      </c>
      <c r="I88" s="40">
        <f t="shared" si="24"/>
        <v>0</v>
      </c>
      <c r="J88" s="145">
        <f t="shared" si="24"/>
        <v>92.534199999999998</v>
      </c>
      <c r="K88" s="39">
        <v>3.3874999999999997</v>
      </c>
      <c r="L88" s="25">
        <f t="shared" si="24"/>
        <v>6.9591000000000003</v>
      </c>
      <c r="M88" s="25">
        <f t="shared" si="24"/>
        <v>0.59475</v>
      </c>
      <c r="N88" s="25">
        <f t="shared" si="24"/>
        <v>33.664299999999997</v>
      </c>
      <c r="O88" s="25">
        <v>1.5234999999999999</v>
      </c>
      <c r="P88" s="25">
        <f t="shared" si="24"/>
        <v>15.2371</v>
      </c>
      <c r="Q88" s="129">
        <f t="shared" si="24"/>
        <v>165.16895</v>
      </c>
      <c r="R88" s="19"/>
    </row>
    <row r="89" spans="1:18">
      <c r="A89" s="137"/>
      <c r="B89" s="530"/>
      <c r="C89" s="146" t="s">
        <v>13</v>
      </c>
      <c r="D89" s="507">
        <v>1837.2797832211356</v>
      </c>
      <c r="E89" s="44">
        <v>3800.8969999999999</v>
      </c>
      <c r="F89" s="373">
        <f t="shared" si="24"/>
        <v>5638.1767832211353</v>
      </c>
      <c r="G89" s="300">
        <v>3441.154</v>
      </c>
      <c r="H89" s="365">
        <v>53042.271000000001</v>
      </c>
      <c r="I89" s="53">
        <f t="shared" si="24"/>
        <v>0</v>
      </c>
      <c r="J89" s="147">
        <f t="shared" si="24"/>
        <v>53042.271000000001</v>
      </c>
      <c r="K89" s="58">
        <v>2059.0410000000002</v>
      </c>
      <c r="L89" s="44">
        <f t="shared" si="24"/>
        <v>3859.1620000000003</v>
      </c>
      <c r="M89" s="44">
        <f t="shared" si="24"/>
        <v>224.316</v>
      </c>
      <c r="N89" s="44">
        <f t="shared" si="24"/>
        <v>23844.595000000001</v>
      </c>
      <c r="O89" s="44">
        <v>867.96900000000005</v>
      </c>
      <c r="P89" s="44">
        <f t="shared" si="24"/>
        <v>7958.674</v>
      </c>
      <c r="Q89" s="134">
        <f t="shared" si="24"/>
        <v>100935.35878322112</v>
      </c>
      <c r="R89" s="19"/>
    </row>
    <row r="90" spans="1:18">
      <c r="A90" s="531" t="s">
        <v>64</v>
      </c>
      <c r="B90" s="532"/>
      <c r="C90" s="24" t="s">
        <v>11</v>
      </c>
      <c r="D90" s="504">
        <v>0.84519999999999995</v>
      </c>
      <c r="E90" s="42">
        <v>0.21149999999999999</v>
      </c>
      <c r="F90" s="372">
        <f t="shared" ref="F90:F103" si="25">SUM(D90,E90)</f>
        <v>1.0567</v>
      </c>
      <c r="G90" s="368">
        <v>1.5814999999999999</v>
      </c>
      <c r="H90" s="362">
        <v>9.6792999999999996</v>
      </c>
      <c r="I90" s="128"/>
      <c r="J90" s="145">
        <f t="shared" si="22"/>
        <v>9.6792999999999996</v>
      </c>
      <c r="K90" s="65">
        <v>0.34510000000000002</v>
      </c>
      <c r="L90" s="25">
        <v>0.39850000000000002</v>
      </c>
      <c r="M90" s="8"/>
      <c r="N90" s="25">
        <v>1.1299999999999999E-2</v>
      </c>
      <c r="O90" s="25">
        <v>7.1000000000000004E-3</v>
      </c>
      <c r="P90" s="25"/>
      <c r="Q90" s="129">
        <f t="shared" ref="Q90:Q103" si="26">SUM(F90,G90,J90,K90,L90,M90,N90,O90,P90)</f>
        <v>13.079499999999999</v>
      </c>
      <c r="R90" s="19"/>
    </row>
    <row r="91" spans="1:18">
      <c r="A91" s="533"/>
      <c r="B91" s="534"/>
      <c r="C91" s="146" t="s">
        <v>13</v>
      </c>
      <c r="D91" s="505">
        <v>1548.9575858542237</v>
      </c>
      <c r="E91" s="43">
        <v>128.56299999999999</v>
      </c>
      <c r="F91" s="373">
        <f t="shared" si="25"/>
        <v>1677.5205858542236</v>
      </c>
      <c r="G91" s="369">
        <v>2853.261</v>
      </c>
      <c r="H91" s="363">
        <v>13487.852000000001</v>
      </c>
      <c r="I91" s="133"/>
      <c r="J91" s="147">
        <f t="shared" si="22"/>
        <v>13487.852000000001</v>
      </c>
      <c r="K91" s="66">
        <v>280.08699999999999</v>
      </c>
      <c r="L91" s="44">
        <v>534.10699999999997</v>
      </c>
      <c r="M91" s="11"/>
      <c r="N91" s="44">
        <v>15.455</v>
      </c>
      <c r="O91" s="44">
        <v>8.7799999999999994</v>
      </c>
      <c r="P91" s="44"/>
      <c r="Q91" s="134">
        <f t="shared" si="26"/>
        <v>18857.062585854223</v>
      </c>
      <c r="R91" s="19"/>
    </row>
    <row r="92" spans="1:18">
      <c r="A92" s="531" t="s">
        <v>65</v>
      </c>
      <c r="B92" s="532"/>
      <c r="C92" s="24" t="s">
        <v>11</v>
      </c>
      <c r="D92" s="504" t="s">
        <v>0</v>
      </c>
      <c r="E92" s="42"/>
      <c r="F92" s="372">
        <f t="shared" si="25"/>
        <v>0</v>
      </c>
      <c r="G92" s="368"/>
      <c r="H92" s="362"/>
      <c r="I92" s="128"/>
      <c r="J92" s="145">
        <f t="shared" si="22"/>
        <v>0</v>
      </c>
      <c r="K92" s="65"/>
      <c r="L92" s="25">
        <v>0.11</v>
      </c>
      <c r="M92" s="8"/>
      <c r="N92" s="25"/>
      <c r="O92" s="25"/>
      <c r="P92" s="25"/>
      <c r="Q92" s="129">
        <f t="shared" si="26"/>
        <v>0.11</v>
      </c>
      <c r="R92" s="19"/>
    </row>
    <row r="93" spans="1:18">
      <c r="A93" s="533"/>
      <c r="B93" s="534"/>
      <c r="C93" s="146" t="s">
        <v>13</v>
      </c>
      <c r="D93" s="505" t="s">
        <v>0</v>
      </c>
      <c r="E93" s="43"/>
      <c r="F93" s="373">
        <f t="shared" si="25"/>
        <v>0</v>
      </c>
      <c r="G93" s="369"/>
      <c r="H93" s="363"/>
      <c r="I93" s="133"/>
      <c r="J93" s="147">
        <f t="shared" si="22"/>
        <v>0</v>
      </c>
      <c r="K93" s="66"/>
      <c r="L93" s="44">
        <v>48.6</v>
      </c>
      <c r="M93" s="11"/>
      <c r="N93" s="44"/>
      <c r="O93" s="44"/>
      <c r="P93" s="44"/>
      <c r="Q93" s="134">
        <f t="shared" si="26"/>
        <v>48.6</v>
      </c>
      <c r="R93" s="19"/>
    </row>
    <row r="94" spans="1:18">
      <c r="A94" s="531" t="s">
        <v>66</v>
      </c>
      <c r="B94" s="532"/>
      <c r="C94" s="24" t="s">
        <v>11</v>
      </c>
      <c r="D94" s="504" t="s">
        <v>0</v>
      </c>
      <c r="E94" s="42"/>
      <c r="F94" s="372">
        <f t="shared" si="25"/>
        <v>0</v>
      </c>
      <c r="G94" s="368"/>
      <c r="H94" s="362"/>
      <c r="I94" s="128"/>
      <c r="J94" s="145">
        <f t="shared" si="22"/>
        <v>0</v>
      </c>
      <c r="K94" s="65"/>
      <c r="L94" s="25"/>
      <c r="M94" s="8"/>
      <c r="N94" s="25"/>
      <c r="O94" s="25"/>
      <c r="P94" s="25"/>
      <c r="Q94" s="129">
        <f t="shared" si="26"/>
        <v>0</v>
      </c>
      <c r="R94" s="19"/>
    </row>
    <row r="95" spans="1:18">
      <c r="A95" s="533"/>
      <c r="B95" s="534"/>
      <c r="C95" s="146" t="s">
        <v>13</v>
      </c>
      <c r="D95" s="505" t="s">
        <v>0</v>
      </c>
      <c r="E95" s="43"/>
      <c r="F95" s="373">
        <f t="shared" si="25"/>
        <v>0</v>
      </c>
      <c r="G95" s="369"/>
      <c r="H95" s="363"/>
      <c r="I95" s="133"/>
      <c r="J95" s="147">
        <f t="shared" si="22"/>
        <v>0</v>
      </c>
      <c r="K95" s="66"/>
      <c r="L95" s="44"/>
      <c r="M95" s="11"/>
      <c r="N95" s="44"/>
      <c r="O95" s="44"/>
      <c r="P95" s="44"/>
      <c r="Q95" s="134">
        <f t="shared" si="26"/>
        <v>0</v>
      </c>
      <c r="R95" s="19"/>
    </row>
    <row r="96" spans="1:18">
      <c r="A96" s="531" t="s">
        <v>67</v>
      </c>
      <c r="B96" s="532"/>
      <c r="C96" s="24" t="s">
        <v>11</v>
      </c>
      <c r="D96" s="504" t="s">
        <v>0</v>
      </c>
      <c r="E96" s="42">
        <v>8.6300000000000002E-2</v>
      </c>
      <c r="F96" s="372">
        <f t="shared" si="25"/>
        <v>8.6300000000000002E-2</v>
      </c>
      <c r="G96" s="368">
        <v>6.4799999999999996E-2</v>
      </c>
      <c r="H96" s="362">
        <v>7.0000000000000007E-2</v>
      </c>
      <c r="I96" s="128"/>
      <c r="J96" s="145">
        <f t="shared" si="22"/>
        <v>7.0000000000000007E-2</v>
      </c>
      <c r="K96" s="65"/>
      <c r="L96" s="25">
        <v>0.02</v>
      </c>
      <c r="M96" s="8"/>
      <c r="N96" s="25"/>
      <c r="O96" s="25"/>
      <c r="P96" s="25"/>
      <c r="Q96" s="129">
        <f t="shared" si="26"/>
        <v>0.24110000000000001</v>
      </c>
      <c r="R96" s="19"/>
    </row>
    <row r="97" spans="1:18">
      <c r="A97" s="533"/>
      <c r="B97" s="534"/>
      <c r="C97" s="146" t="s">
        <v>13</v>
      </c>
      <c r="D97" s="505" t="s">
        <v>0</v>
      </c>
      <c r="E97" s="43">
        <v>198.52</v>
      </c>
      <c r="F97" s="373">
        <f t="shared" si="25"/>
        <v>198.52</v>
      </c>
      <c r="G97" s="369">
        <v>84.116</v>
      </c>
      <c r="H97" s="363">
        <v>46.44</v>
      </c>
      <c r="I97" s="133"/>
      <c r="J97" s="147">
        <f t="shared" si="22"/>
        <v>46.44</v>
      </c>
      <c r="K97" s="66"/>
      <c r="L97" s="44">
        <v>46.44</v>
      </c>
      <c r="M97" s="11"/>
      <c r="N97" s="44"/>
      <c r="O97" s="44"/>
      <c r="P97" s="44"/>
      <c r="Q97" s="134">
        <f t="shared" si="26"/>
        <v>375.51600000000002</v>
      </c>
      <c r="R97" s="19"/>
    </row>
    <row r="98" spans="1:18">
      <c r="A98" s="531" t="s">
        <v>68</v>
      </c>
      <c r="B98" s="532"/>
      <c r="C98" s="24" t="s">
        <v>11</v>
      </c>
      <c r="D98" s="504" t="s">
        <v>0</v>
      </c>
      <c r="E98" s="42">
        <v>14.192</v>
      </c>
      <c r="F98" s="372">
        <f t="shared" si="25"/>
        <v>14.192</v>
      </c>
      <c r="G98" s="368"/>
      <c r="H98" s="362"/>
      <c r="I98" s="128"/>
      <c r="J98" s="145">
        <f t="shared" si="22"/>
        <v>0</v>
      </c>
      <c r="K98" s="65"/>
      <c r="L98" s="25">
        <v>0.315</v>
      </c>
      <c r="M98" s="8"/>
      <c r="N98" s="25"/>
      <c r="O98" s="25"/>
      <c r="P98" s="25"/>
      <c r="Q98" s="129">
        <f t="shared" si="26"/>
        <v>14.507</v>
      </c>
      <c r="R98" s="19"/>
    </row>
    <row r="99" spans="1:18">
      <c r="A99" s="533"/>
      <c r="B99" s="534"/>
      <c r="C99" s="146" t="s">
        <v>13</v>
      </c>
      <c r="D99" s="505" t="s">
        <v>0</v>
      </c>
      <c r="E99" s="43">
        <v>1861.92</v>
      </c>
      <c r="F99" s="373">
        <f t="shared" si="25"/>
        <v>1861.92</v>
      </c>
      <c r="G99" s="369"/>
      <c r="H99" s="363"/>
      <c r="I99" s="133"/>
      <c r="J99" s="147">
        <f t="shared" si="22"/>
        <v>0</v>
      </c>
      <c r="K99" s="66"/>
      <c r="L99" s="44">
        <v>224.53200000000001</v>
      </c>
      <c r="M99" s="11"/>
      <c r="N99" s="44"/>
      <c r="O99" s="44"/>
      <c r="P99" s="44"/>
      <c r="Q99" s="134">
        <f t="shared" si="26"/>
        <v>2086.4520000000002</v>
      </c>
      <c r="R99" s="19"/>
    </row>
    <row r="100" spans="1:18">
      <c r="A100" s="531" t="s">
        <v>69</v>
      </c>
      <c r="B100" s="532"/>
      <c r="C100" s="24" t="s">
        <v>11</v>
      </c>
      <c r="D100" s="504">
        <v>0</v>
      </c>
      <c r="E100" s="42">
        <v>0.98829999999999996</v>
      </c>
      <c r="F100" s="372">
        <f t="shared" si="25"/>
        <v>0.98829999999999996</v>
      </c>
      <c r="G100" s="368">
        <v>1.7500000000000002E-2</v>
      </c>
      <c r="H100" s="362">
        <v>9.1067999999999998</v>
      </c>
      <c r="I100" s="128"/>
      <c r="J100" s="145">
        <f t="shared" si="22"/>
        <v>9.1067999999999998</v>
      </c>
      <c r="K100" s="65">
        <v>0.36299999999999999</v>
      </c>
      <c r="L100" s="25">
        <v>0.33560000000000001</v>
      </c>
      <c r="M100" s="8">
        <v>0.01</v>
      </c>
      <c r="N100" s="25">
        <v>0.95469999999999999</v>
      </c>
      <c r="O100" s="25">
        <v>1.77E-2</v>
      </c>
      <c r="P100" s="25">
        <v>1.4912000000000001</v>
      </c>
      <c r="Q100" s="129">
        <f t="shared" si="26"/>
        <v>13.284800000000001</v>
      </c>
      <c r="R100" s="19"/>
    </row>
    <row r="101" spans="1:18">
      <c r="A101" s="533"/>
      <c r="B101" s="534"/>
      <c r="C101" s="146" t="s">
        <v>13</v>
      </c>
      <c r="D101" s="505">
        <v>0</v>
      </c>
      <c r="E101" s="43">
        <v>172.471</v>
      </c>
      <c r="F101" s="373">
        <f t="shared" si="25"/>
        <v>172.471</v>
      </c>
      <c r="G101" s="369">
        <v>16.762</v>
      </c>
      <c r="H101" s="363">
        <v>2821.9459999999999</v>
      </c>
      <c r="I101" s="133"/>
      <c r="J101" s="147">
        <f t="shared" si="22"/>
        <v>2821.9459999999999</v>
      </c>
      <c r="K101" s="66">
        <v>126.602</v>
      </c>
      <c r="L101" s="44">
        <v>199.67699999999999</v>
      </c>
      <c r="M101" s="11">
        <v>5.4</v>
      </c>
      <c r="N101" s="44">
        <v>184.339</v>
      </c>
      <c r="O101" s="44">
        <v>9.8450000000000006</v>
      </c>
      <c r="P101" s="44">
        <v>566.00900000000001</v>
      </c>
      <c r="Q101" s="134">
        <f t="shared" si="26"/>
        <v>4103.0509999999995</v>
      </c>
      <c r="R101" s="19"/>
    </row>
    <row r="102" spans="1:18">
      <c r="A102" s="531" t="s">
        <v>70</v>
      </c>
      <c r="B102" s="532"/>
      <c r="C102" s="24" t="s">
        <v>11</v>
      </c>
      <c r="D102" s="504">
        <v>3.0017999999999998</v>
      </c>
      <c r="E102" s="42">
        <v>510.39280000000002</v>
      </c>
      <c r="F102" s="372">
        <f t="shared" si="25"/>
        <v>513.39459999999997</v>
      </c>
      <c r="G102" s="368">
        <v>7.4592999999999998</v>
      </c>
      <c r="H102" s="362">
        <v>147.03550000000001</v>
      </c>
      <c r="I102" s="128"/>
      <c r="J102" s="145">
        <f t="shared" si="22"/>
        <v>147.03550000000001</v>
      </c>
      <c r="K102" s="65">
        <v>10.7134</v>
      </c>
      <c r="L102" s="25">
        <v>18.702100000000002</v>
      </c>
      <c r="M102" s="8">
        <v>0.5423</v>
      </c>
      <c r="N102" s="25">
        <v>13.6663</v>
      </c>
      <c r="O102" s="25">
        <v>0.67969999999999997</v>
      </c>
      <c r="P102" s="25">
        <v>1.5679000000000001</v>
      </c>
      <c r="Q102" s="129">
        <f t="shared" si="26"/>
        <v>713.76109999999994</v>
      </c>
      <c r="R102" s="19"/>
    </row>
    <row r="103" spans="1:18">
      <c r="A103" s="533"/>
      <c r="B103" s="534"/>
      <c r="C103" s="146" t="s">
        <v>13</v>
      </c>
      <c r="D103" s="505">
        <v>5451.1476702176715</v>
      </c>
      <c r="E103" s="43">
        <v>268651.52299999999</v>
      </c>
      <c r="F103" s="373">
        <f t="shared" si="25"/>
        <v>274102.67067021766</v>
      </c>
      <c r="G103" s="369">
        <v>6164.9560000000001</v>
      </c>
      <c r="H103" s="363">
        <v>43782.989000000001</v>
      </c>
      <c r="I103" s="133"/>
      <c r="J103" s="147">
        <f t="shared" si="22"/>
        <v>43782.989000000001</v>
      </c>
      <c r="K103" s="66">
        <v>3566.7330000000002</v>
      </c>
      <c r="L103" s="44">
        <v>5038.768</v>
      </c>
      <c r="M103" s="11">
        <v>135.791</v>
      </c>
      <c r="N103" s="44">
        <v>7469.6610000000001</v>
      </c>
      <c r="O103" s="44">
        <v>635.51</v>
      </c>
      <c r="P103" s="44">
        <v>1400.424</v>
      </c>
      <c r="Q103" s="134">
        <f t="shared" si="26"/>
        <v>342297.50267021771</v>
      </c>
      <c r="R103" s="19"/>
    </row>
    <row r="104" spans="1:18">
      <c r="A104" s="535" t="s">
        <v>71</v>
      </c>
      <c r="B104" s="536"/>
      <c r="C104" s="24" t="s">
        <v>11</v>
      </c>
      <c r="D104" s="506">
        <v>1273.9530999999999</v>
      </c>
      <c r="E104" s="25">
        <v>659.73760000000004</v>
      </c>
      <c r="F104" s="372">
        <f t="shared" ref="F104:Q104" si="27">SUM(F9,F11,F23,F29,F37,F39,F41,F43,F45,F47,F49,F51,F53,F59,F76,F88,F90,F92,F94,F96,F98,F100,F102)</f>
        <v>1933.6907000000001</v>
      </c>
      <c r="G104" s="370">
        <v>2997.2001999999998</v>
      </c>
      <c r="H104" s="364">
        <v>9349.6057399999991</v>
      </c>
      <c r="I104" s="40">
        <f t="shared" si="27"/>
        <v>0</v>
      </c>
      <c r="J104" s="145">
        <f t="shared" si="27"/>
        <v>9349.6057399999991</v>
      </c>
      <c r="K104" s="39">
        <v>1996.3489000000004</v>
      </c>
      <c r="L104" s="25">
        <f t="shared" si="27"/>
        <v>123.89440000000002</v>
      </c>
      <c r="M104" s="25">
        <f t="shared" si="27"/>
        <v>1.1514500000000001</v>
      </c>
      <c r="N104" s="25">
        <f t="shared" si="27"/>
        <v>61.139399999999995</v>
      </c>
      <c r="O104" s="25">
        <v>3.0425</v>
      </c>
      <c r="P104" s="25">
        <f t="shared" si="27"/>
        <v>47.4602</v>
      </c>
      <c r="Q104" s="129">
        <f t="shared" si="27"/>
        <v>16513.533489999998</v>
      </c>
      <c r="R104" s="19"/>
    </row>
    <row r="105" spans="1:18">
      <c r="A105" s="537"/>
      <c r="B105" s="538"/>
      <c r="C105" s="146" t="s">
        <v>13</v>
      </c>
      <c r="D105" s="507">
        <v>320156.89267618355</v>
      </c>
      <c r="E105" s="44">
        <v>384880.73399999994</v>
      </c>
      <c r="F105" s="373">
        <f t="shared" ref="F105:Q105" si="28">SUM(F10,F12,F24,F30,F38,F40,F42,F44,F46,F48,F50,F52,F54,F60,F77,F89,F91,F93,F95,F97,F99,F101,F103)</f>
        <v>705037.62667618354</v>
      </c>
      <c r="G105" s="300">
        <v>580577.82600000012</v>
      </c>
      <c r="H105" s="365">
        <v>1024484.4689999998</v>
      </c>
      <c r="I105" s="53">
        <f t="shared" si="28"/>
        <v>0</v>
      </c>
      <c r="J105" s="147">
        <f t="shared" si="28"/>
        <v>1024484.4689999998</v>
      </c>
      <c r="K105" s="58">
        <v>151507.44</v>
      </c>
      <c r="L105" s="44">
        <f t="shared" si="28"/>
        <v>57272.361000000019</v>
      </c>
      <c r="M105" s="44">
        <f t="shared" si="28"/>
        <v>366.72300000000001</v>
      </c>
      <c r="N105" s="44">
        <f t="shared" si="28"/>
        <v>34774.582000000002</v>
      </c>
      <c r="O105" s="44">
        <v>1813.384</v>
      </c>
      <c r="P105" s="44">
        <f t="shared" si="28"/>
        <v>22800.411999999997</v>
      </c>
      <c r="Q105" s="134">
        <f t="shared" si="28"/>
        <v>2578634.8236761838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504" t="s">
        <v>0</v>
      </c>
      <c r="E106" s="42"/>
      <c r="F106" s="372">
        <f t="shared" ref="F106:F127" si="29">SUM(D106,E106)</f>
        <v>0</v>
      </c>
      <c r="G106" s="368">
        <v>0.19</v>
      </c>
      <c r="H106" s="362">
        <v>1.2275</v>
      </c>
      <c r="I106" s="128"/>
      <c r="J106" s="145">
        <f t="shared" si="22"/>
        <v>1.2275</v>
      </c>
      <c r="K106" s="65">
        <v>8.9200000000000002E-2</v>
      </c>
      <c r="L106" s="25"/>
      <c r="M106" s="8"/>
      <c r="N106" s="25"/>
      <c r="O106" s="25"/>
      <c r="P106" s="25"/>
      <c r="Q106" s="129">
        <f t="shared" ref="Q106:Q127" si="30">SUM(F106,G106,J106,K106,L106,M106,N106,O106,P106)</f>
        <v>1.5066999999999999</v>
      </c>
      <c r="R106" s="19"/>
    </row>
    <row r="107" spans="1:18">
      <c r="A107" s="126" t="s">
        <v>0</v>
      </c>
      <c r="B107" s="528"/>
      <c r="C107" s="146" t="s">
        <v>13</v>
      </c>
      <c r="D107" s="505" t="s">
        <v>0</v>
      </c>
      <c r="E107" s="43"/>
      <c r="F107" s="373">
        <f t="shared" si="29"/>
        <v>0</v>
      </c>
      <c r="G107" s="369">
        <v>51.3</v>
      </c>
      <c r="H107" s="363">
        <v>2962.877</v>
      </c>
      <c r="I107" s="133"/>
      <c r="J107" s="147">
        <f t="shared" si="22"/>
        <v>2962.877</v>
      </c>
      <c r="K107" s="66">
        <v>1567.3620000000001</v>
      </c>
      <c r="L107" s="44"/>
      <c r="M107" s="11"/>
      <c r="N107" s="44"/>
      <c r="O107" s="44">
        <v>387.72</v>
      </c>
      <c r="P107" s="44"/>
      <c r="Q107" s="134">
        <f t="shared" si="30"/>
        <v>4969.2590000000009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504">
        <v>2.1541000000000001</v>
      </c>
      <c r="E108" s="42">
        <v>0.54339999999999999</v>
      </c>
      <c r="F108" s="372">
        <f t="shared" si="29"/>
        <v>2.6975000000000002</v>
      </c>
      <c r="G108" s="368">
        <v>16.811800000000002</v>
      </c>
      <c r="H108" s="362">
        <v>60.231200000000001</v>
      </c>
      <c r="I108" s="128"/>
      <c r="J108" s="145">
        <f t="shared" si="22"/>
        <v>60.231200000000001</v>
      </c>
      <c r="K108" s="65">
        <v>4.6769999999999996</v>
      </c>
      <c r="L108" s="25">
        <v>17.827100000000002</v>
      </c>
      <c r="M108" s="8"/>
      <c r="N108" s="25">
        <v>0.50960000000000005</v>
      </c>
      <c r="O108" s="25">
        <v>1.1162000000000001</v>
      </c>
      <c r="P108" s="25">
        <v>0.13270000000000001</v>
      </c>
      <c r="Q108" s="129">
        <f t="shared" si="30"/>
        <v>104.0031</v>
      </c>
      <c r="R108" s="19"/>
    </row>
    <row r="109" spans="1:18">
      <c r="A109" s="130" t="s">
        <v>0</v>
      </c>
      <c r="B109" s="528"/>
      <c r="C109" s="146" t="s">
        <v>13</v>
      </c>
      <c r="D109" s="505">
        <v>1283.7203882764888</v>
      </c>
      <c r="E109" s="43">
        <v>516.99699999999996</v>
      </c>
      <c r="F109" s="373">
        <f t="shared" si="29"/>
        <v>1800.7173882764887</v>
      </c>
      <c r="G109" s="369">
        <v>11968.49</v>
      </c>
      <c r="H109" s="363">
        <v>37289.665000000001</v>
      </c>
      <c r="I109" s="133"/>
      <c r="J109" s="147">
        <f t="shared" si="22"/>
        <v>37289.665000000001</v>
      </c>
      <c r="K109" s="66">
        <v>2493.5770000000002</v>
      </c>
      <c r="L109" s="44">
        <v>9612.393</v>
      </c>
      <c r="M109" s="11"/>
      <c r="N109" s="44">
        <v>214.637</v>
      </c>
      <c r="O109" s="44">
        <v>647.85400000000004</v>
      </c>
      <c r="P109" s="44">
        <v>79.995000000000005</v>
      </c>
      <c r="Q109" s="134">
        <f t="shared" si="30"/>
        <v>64107.328388276495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504">
        <v>2.4165999999999999</v>
      </c>
      <c r="E110" s="42">
        <v>0.66520000000000001</v>
      </c>
      <c r="F110" s="372">
        <f t="shared" si="29"/>
        <v>3.0817999999999999</v>
      </c>
      <c r="G110" s="368">
        <v>1.6333</v>
      </c>
      <c r="H110" s="362">
        <v>345.637</v>
      </c>
      <c r="I110" s="128"/>
      <c r="J110" s="145">
        <f t="shared" si="22"/>
        <v>345.637</v>
      </c>
      <c r="K110" s="65">
        <v>12.787699999999999</v>
      </c>
      <c r="L110" s="25">
        <v>1.9770000000000001</v>
      </c>
      <c r="M110" s="8"/>
      <c r="N110" s="25">
        <v>4.1399999999999999E-2</v>
      </c>
      <c r="O110" s="25"/>
      <c r="P110" s="25"/>
      <c r="Q110" s="129">
        <f t="shared" si="30"/>
        <v>365.15819999999997</v>
      </c>
      <c r="R110" s="19"/>
    </row>
    <row r="111" spans="1:18">
      <c r="A111" s="130"/>
      <c r="B111" s="528"/>
      <c r="C111" s="146" t="s">
        <v>13</v>
      </c>
      <c r="D111" s="505">
        <v>1533.0059859999008</v>
      </c>
      <c r="E111" s="43">
        <v>722.41200000000003</v>
      </c>
      <c r="F111" s="373">
        <f t="shared" si="29"/>
        <v>2255.4179859999008</v>
      </c>
      <c r="G111" s="369">
        <v>1162.0129999999999</v>
      </c>
      <c r="H111" s="363">
        <v>204479.421</v>
      </c>
      <c r="I111" s="133"/>
      <c r="J111" s="147">
        <f t="shared" si="22"/>
        <v>204479.421</v>
      </c>
      <c r="K111" s="66">
        <v>9139.3989999999994</v>
      </c>
      <c r="L111" s="44">
        <v>729.03700000000003</v>
      </c>
      <c r="M111" s="11"/>
      <c r="N111" s="44">
        <v>8.6129999999999995</v>
      </c>
      <c r="O111" s="44"/>
      <c r="P111" s="44"/>
      <c r="Q111" s="134">
        <f t="shared" si="30"/>
        <v>217773.90098599994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504">
        <v>0</v>
      </c>
      <c r="E112" s="42"/>
      <c r="F112" s="372">
        <f t="shared" si="29"/>
        <v>0</v>
      </c>
      <c r="G112" s="368">
        <v>5.3E-3</v>
      </c>
      <c r="H112" s="362">
        <v>0.23599999999999999</v>
      </c>
      <c r="I112" s="128"/>
      <c r="J112" s="145">
        <f t="shared" si="22"/>
        <v>0.23599999999999999</v>
      </c>
      <c r="K112" s="65">
        <v>2E-3</v>
      </c>
      <c r="L112" s="25">
        <v>1.15E-2</v>
      </c>
      <c r="M112" s="8">
        <v>2.7699999999999999E-2</v>
      </c>
      <c r="N112" s="25">
        <v>8.5000000000000006E-3</v>
      </c>
      <c r="O112" s="25"/>
      <c r="P112" s="25"/>
      <c r="Q112" s="129">
        <f t="shared" si="30"/>
        <v>0.29099999999999998</v>
      </c>
      <c r="R112" s="19"/>
    </row>
    <row r="113" spans="1:18">
      <c r="A113" s="130"/>
      <c r="B113" s="528"/>
      <c r="C113" s="146" t="s">
        <v>13</v>
      </c>
      <c r="D113" s="505">
        <v>0</v>
      </c>
      <c r="E113" s="43"/>
      <c r="F113" s="373">
        <f t="shared" si="29"/>
        <v>0</v>
      </c>
      <c r="G113" s="369">
        <v>14.385</v>
      </c>
      <c r="H113" s="363">
        <v>325.93299999999999</v>
      </c>
      <c r="I113" s="133"/>
      <c r="J113" s="147">
        <f t="shared" si="22"/>
        <v>325.93299999999999</v>
      </c>
      <c r="K113" s="66">
        <v>2.16</v>
      </c>
      <c r="L113" s="44">
        <v>5.2380000000000004</v>
      </c>
      <c r="M113" s="11">
        <v>19.187999999999999</v>
      </c>
      <c r="N113" s="44">
        <v>2.1269999999999998</v>
      </c>
      <c r="O113" s="44"/>
      <c r="P113" s="44"/>
      <c r="Q113" s="134">
        <f t="shared" si="30"/>
        <v>369.03100000000001</v>
      </c>
      <c r="R113" s="19"/>
    </row>
    <row r="114" spans="1:18">
      <c r="A114" s="130"/>
      <c r="B114" s="527" t="s">
        <v>78</v>
      </c>
      <c r="C114" s="24" t="s">
        <v>11</v>
      </c>
      <c r="D114" s="504">
        <v>8.6099999999999996E-2</v>
      </c>
      <c r="E114" s="42">
        <v>0.20960000000000001</v>
      </c>
      <c r="F114" s="372">
        <f t="shared" si="29"/>
        <v>0.29570000000000002</v>
      </c>
      <c r="G114" s="368">
        <v>1.2479</v>
      </c>
      <c r="H114" s="362">
        <v>1.3445</v>
      </c>
      <c r="I114" s="128"/>
      <c r="J114" s="145">
        <f t="shared" si="22"/>
        <v>1.3445</v>
      </c>
      <c r="K114" s="65">
        <v>9.2799999999999994E-2</v>
      </c>
      <c r="L114" s="25">
        <v>0.32550000000000001</v>
      </c>
      <c r="M114" s="8">
        <v>0.34610000000000002</v>
      </c>
      <c r="N114" s="25">
        <v>1.1606000000000001</v>
      </c>
      <c r="O114" s="25">
        <v>5.04E-2</v>
      </c>
      <c r="P114" s="25">
        <v>3.0992000000000002</v>
      </c>
      <c r="Q114" s="129">
        <f t="shared" si="30"/>
        <v>7.9626999999999999</v>
      </c>
      <c r="R114" s="19"/>
    </row>
    <row r="115" spans="1:18">
      <c r="A115" s="130"/>
      <c r="B115" s="528"/>
      <c r="C115" s="146" t="s">
        <v>13</v>
      </c>
      <c r="D115" s="505">
        <v>122.10479888488413</v>
      </c>
      <c r="E115" s="43">
        <v>281.93400000000003</v>
      </c>
      <c r="F115" s="373">
        <f t="shared" si="29"/>
        <v>404.03879888488416</v>
      </c>
      <c r="G115" s="369">
        <v>618.22900000000004</v>
      </c>
      <c r="H115" s="363">
        <v>1213.941</v>
      </c>
      <c r="I115" s="133"/>
      <c r="J115" s="147">
        <f t="shared" si="22"/>
        <v>1213.941</v>
      </c>
      <c r="K115" s="66">
        <v>40.369999999999997</v>
      </c>
      <c r="L115" s="44">
        <v>160.48699999999999</v>
      </c>
      <c r="M115" s="11">
        <v>177.13200000000001</v>
      </c>
      <c r="N115" s="44">
        <v>806.88800000000003</v>
      </c>
      <c r="O115" s="44">
        <v>25.693000000000001</v>
      </c>
      <c r="P115" s="44">
        <v>4472.9889999999996</v>
      </c>
      <c r="Q115" s="134">
        <f t="shared" si="30"/>
        <v>7919.7677988848845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504" t="s">
        <v>0</v>
      </c>
      <c r="E116" s="42"/>
      <c r="F116" s="372">
        <f t="shared" si="29"/>
        <v>0</v>
      </c>
      <c r="G116" s="368"/>
      <c r="H116" s="362"/>
      <c r="I116" s="128"/>
      <c r="J116" s="145">
        <f t="shared" si="22"/>
        <v>0</v>
      </c>
      <c r="K116" s="65"/>
      <c r="L116" s="25"/>
      <c r="M116" s="8"/>
      <c r="N116" s="25"/>
      <c r="O116" s="25"/>
      <c r="P116" s="25"/>
      <c r="Q116" s="129">
        <f t="shared" si="30"/>
        <v>0</v>
      </c>
      <c r="R116" s="19"/>
    </row>
    <row r="117" spans="1:18">
      <c r="A117" s="130"/>
      <c r="B117" s="528"/>
      <c r="C117" s="146" t="s">
        <v>13</v>
      </c>
      <c r="D117" s="505" t="s">
        <v>0</v>
      </c>
      <c r="E117" s="43"/>
      <c r="F117" s="373">
        <f t="shared" si="29"/>
        <v>0</v>
      </c>
      <c r="G117" s="369"/>
      <c r="H117" s="363"/>
      <c r="I117" s="133"/>
      <c r="J117" s="147">
        <f t="shared" si="22"/>
        <v>0</v>
      </c>
      <c r="K117" s="66"/>
      <c r="L117" s="44"/>
      <c r="M117" s="11"/>
      <c r="N117" s="44"/>
      <c r="O117" s="44"/>
      <c r="P117" s="44"/>
      <c r="Q117" s="134">
        <f t="shared" si="30"/>
        <v>0</v>
      </c>
      <c r="R117" s="19"/>
    </row>
    <row r="118" spans="1:18">
      <c r="A118" s="130"/>
      <c r="B118" s="527" t="s">
        <v>81</v>
      </c>
      <c r="C118" s="24" t="s">
        <v>11</v>
      </c>
      <c r="D118" s="504">
        <v>3.0000000000000001E-3</v>
      </c>
      <c r="E118" s="42">
        <v>3.5700000000000003E-2</v>
      </c>
      <c r="F118" s="372">
        <f t="shared" si="29"/>
        <v>3.8700000000000005E-2</v>
      </c>
      <c r="G118" s="368">
        <v>0.54849999999999999</v>
      </c>
      <c r="H118" s="362">
        <v>14.6312</v>
      </c>
      <c r="I118" s="128"/>
      <c r="J118" s="145">
        <f t="shared" si="22"/>
        <v>14.6312</v>
      </c>
      <c r="K118" s="65">
        <v>0.31030000000000002</v>
      </c>
      <c r="L118" s="25">
        <v>2.5899999999999999E-2</v>
      </c>
      <c r="M118" s="8"/>
      <c r="N118" s="25"/>
      <c r="O118" s="25">
        <v>1.0718000000000001</v>
      </c>
      <c r="P118" s="25">
        <v>0.37630000000000002</v>
      </c>
      <c r="Q118" s="129">
        <f t="shared" si="30"/>
        <v>17.002700000000001</v>
      </c>
      <c r="R118" s="19"/>
    </row>
    <row r="119" spans="1:18">
      <c r="A119" s="130"/>
      <c r="B119" s="528"/>
      <c r="C119" s="146" t="s">
        <v>13</v>
      </c>
      <c r="D119" s="505">
        <v>1.295999988164346</v>
      </c>
      <c r="E119" s="43">
        <v>35.024000000000001</v>
      </c>
      <c r="F119" s="373">
        <f t="shared" si="29"/>
        <v>36.319999988164348</v>
      </c>
      <c r="G119" s="369">
        <v>335.26</v>
      </c>
      <c r="H119" s="363">
        <v>26423.136999999999</v>
      </c>
      <c r="I119" s="133"/>
      <c r="J119" s="147">
        <f t="shared" si="22"/>
        <v>26423.136999999999</v>
      </c>
      <c r="K119" s="66">
        <v>287.101</v>
      </c>
      <c r="L119" s="44">
        <v>23.555</v>
      </c>
      <c r="M119" s="11"/>
      <c r="N119" s="44"/>
      <c r="O119" s="44">
        <v>1273.296</v>
      </c>
      <c r="P119" s="44">
        <v>749.33500000000004</v>
      </c>
      <c r="Q119" s="134">
        <f t="shared" si="30"/>
        <v>29128.003999988159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504">
        <v>0</v>
      </c>
      <c r="E120" s="42">
        <v>0.33200000000000002</v>
      </c>
      <c r="F120" s="372">
        <f t="shared" si="29"/>
        <v>0.33200000000000002</v>
      </c>
      <c r="G120" s="368">
        <v>0.32</v>
      </c>
      <c r="H120" s="362">
        <v>0.70240000000000002</v>
      </c>
      <c r="I120" s="128"/>
      <c r="J120" s="145">
        <f t="shared" si="22"/>
        <v>0.70240000000000002</v>
      </c>
      <c r="K120" s="65">
        <v>0.12</v>
      </c>
      <c r="L120" s="25"/>
      <c r="M120" s="8"/>
      <c r="N120" s="25"/>
      <c r="O120" s="25"/>
      <c r="P120" s="25"/>
      <c r="Q120" s="129">
        <f t="shared" si="30"/>
        <v>1.4744000000000002</v>
      </c>
      <c r="R120" s="19"/>
    </row>
    <row r="121" spans="1:18">
      <c r="A121" s="130"/>
      <c r="B121" s="528"/>
      <c r="C121" s="146" t="s">
        <v>13</v>
      </c>
      <c r="D121" s="505">
        <v>0</v>
      </c>
      <c r="E121" s="43">
        <v>143.42400000000001</v>
      </c>
      <c r="F121" s="373">
        <f t="shared" si="29"/>
        <v>143.42400000000001</v>
      </c>
      <c r="G121" s="369">
        <v>626.4</v>
      </c>
      <c r="H121" s="363">
        <v>1260.6869999999999</v>
      </c>
      <c r="I121" s="133"/>
      <c r="J121" s="147">
        <f t="shared" si="22"/>
        <v>1260.6869999999999</v>
      </c>
      <c r="K121" s="66">
        <v>12.96</v>
      </c>
      <c r="L121" s="44"/>
      <c r="M121" s="11"/>
      <c r="N121" s="44"/>
      <c r="O121" s="44"/>
      <c r="P121" s="44"/>
      <c r="Q121" s="134">
        <f t="shared" si="30"/>
        <v>2043.471</v>
      </c>
      <c r="R121" s="19"/>
    </row>
    <row r="122" spans="1:18">
      <c r="A122" s="130"/>
      <c r="B122" s="527" t="s">
        <v>84</v>
      </c>
      <c r="C122" s="24" t="s">
        <v>11</v>
      </c>
      <c r="D122" s="504">
        <v>5.1749999999999998</v>
      </c>
      <c r="E122" s="42"/>
      <c r="F122" s="372">
        <f t="shared" si="29"/>
        <v>5.1749999999999998</v>
      </c>
      <c r="G122" s="368">
        <v>0.7177</v>
      </c>
      <c r="H122" s="362">
        <v>1.2281</v>
      </c>
      <c r="I122" s="128"/>
      <c r="J122" s="145">
        <f t="shared" si="22"/>
        <v>1.2281</v>
      </c>
      <c r="K122" s="65"/>
      <c r="L122" s="25">
        <v>2.0609999999999999</v>
      </c>
      <c r="M122" s="8">
        <v>4.5538999999999996</v>
      </c>
      <c r="N122" s="25">
        <v>1.1734</v>
      </c>
      <c r="O122" s="25"/>
      <c r="P122" s="25"/>
      <c r="Q122" s="129">
        <f t="shared" si="30"/>
        <v>14.909099999999999</v>
      </c>
      <c r="R122" s="19"/>
    </row>
    <row r="123" spans="1:18">
      <c r="A123" s="130"/>
      <c r="B123" s="528"/>
      <c r="C123" s="146" t="s">
        <v>13</v>
      </c>
      <c r="D123" s="505">
        <v>4197.6683616650071</v>
      </c>
      <c r="E123" s="43"/>
      <c r="F123" s="373">
        <f t="shared" si="29"/>
        <v>4197.6683616650071</v>
      </c>
      <c r="G123" s="369">
        <v>1119.634</v>
      </c>
      <c r="H123" s="363">
        <v>1931.6089999999999</v>
      </c>
      <c r="I123" s="133"/>
      <c r="J123" s="147">
        <f t="shared" si="22"/>
        <v>1931.6089999999999</v>
      </c>
      <c r="K123" s="66"/>
      <c r="L123" s="44">
        <v>1514.43</v>
      </c>
      <c r="M123" s="11">
        <v>8024.1620000000003</v>
      </c>
      <c r="N123" s="44">
        <v>1455.29</v>
      </c>
      <c r="O123" s="44"/>
      <c r="P123" s="44"/>
      <c r="Q123" s="134">
        <f t="shared" si="30"/>
        <v>18242.793361665008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504">
        <v>0.41070000000000001</v>
      </c>
      <c r="E124" s="42">
        <v>7.1999999999999998E-3</v>
      </c>
      <c r="F124" s="372">
        <f t="shared" si="29"/>
        <v>0.41789999999999999</v>
      </c>
      <c r="G124" s="368">
        <v>0.49149999999999999</v>
      </c>
      <c r="H124" s="362">
        <v>5.4943999999999997</v>
      </c>
      <c r="I124" s="128"/>
      <c r="J124" s="145">
        <f t="shared" si="22"/>
        <v>5.4943999999999997</v>
      </c>
      <c r="K124" s="65">
        <v>0.79049999999999998</v>
      </c>
      <c r="L124" s="25">
        <v>0.6673</v>
      </c>
      <c r="M124" s="8">
        <v>8.9999999999999993E-3</v>
      </c>
      <c r="N124" s="25">
        <v>3.0599999999999999E-2</v>
      </c>
      <c r="O124" s="25">
        <v>7.1800000000000003E-2</v>
      </c>
      <c r="P124" s="25">
        <v>0.1779</v>
      </c>
      <c r="Q124" s="129">
        <f t="shared" si="30"/>
        <v>8.1508999999999983</v>
      </c>
      <c r="R124" s="19"/>
    </row>
    <row r="125" spans="1:18">
      <c r="A125" s="19"/>
      <c r="B125" s="528"/>
      <c r="C125" s="146" t="s">
        <v>13</v>
      </c>
      <c r="D125" s="510">
        <v>1104.8291899102035</v>
      </c>
      <c r="E125" s="43">
        <v>5.8860000000000001</v>
      </c>
      <c r="F125" s="373">
        <f t="shared" si="29"/>
        <v>1110.7151899102034</v>
      </c>
      <c r="G125" s="369">
        <v>212.66</v>
      </c>
      <c r="H125" s="363">
        <v>7101.3249999999998</v>
      </c>
      <c r="I125" s="133"/>
      <c r="J125" s="147">
        <f t="shared" si="22"/>
        <v>7101.3249999999998</v>
      </c>
      <c r="K125" s="66">
        <v>290.39</v>
      </c>
      <c r="L125" s="44">
        <v>296.476</v>
      </c>
      <c r="M125" s="11">
        <v>7.6310000000000002</v>
      </c>
      <c r="N125" s="44">
        <v>13.500999999999999</v>
      </c>
      <c r="O125" s="44">
        <v>29.916</v>
      </c>
      <c r="P125" s="44">
        <v>940.58299999999997</v>
      </c>
      <c r="Q125" s="134">
        <f t="shared" si="30"/>
        <v>10003.197189910203</v>
      </c>
      <c r="R125" s="19"/>
    </row>
    <row r="126" spans="1:18">
      <c r="A126" s="19"/>
      <c r="B126" s="36" t="s">
        <v>15</v>
      </c>
      <c r="C126" s="24" t="s">
        <v>11</v>
      </c>
      <c r="D126" s="504">
        <v>0.02</v>
      </c>
      <c r="E126" s="42"/>
      <c r="F126" s="372">
        <f t="shared" si="29"/>
        <v>0.02</v>
      </c>
      <c r="G126" s="368"/>
      <c r="H126" s="362">
        <v>0.16930000000000001</v>
      </c>
      <c r="I126" s="128"/>
      <c r="J126" s="145">
        <f t="shared" si="22"/>
        <v>0.16930000000000001</v>
      </c>
      <c r="K126" s="65"/>
      <c r="L126" s="25">
        <v>2.8000000000000001E-2</v>
      </c>
      <c r="M126" s="8"/>
      <c r="N126" s="25"/>
      <c r="O126" s="25"/>
      <c r="P126" s="25"/>
      <c r="Q126" s="129">
        <f t="shared" si="30"/>
        <v>0.21729999999999999</v>
      </c>
      <c r="R126" s="19"/>
    </row>
    <row r="127" spans="1:18">
      <c r="A127" s="19"/>
      <c r="B127" s="131" t="s">
        <v>86</v>
      </c>
      <c r="C127" s="146" t="s">
        <v>13</v>
      </c>
      <c r="D127" s="505">
        <v>10.875599900679138</v>
      </c>
      <c r="E127" s="43"/>
      <c r="F127" s="373">
        <f t="shared" si="29"/>
        <v>10.875599900679138</v>
      </c>
      <c r="G127" s="369">
        <v>38.880000000000003</v>
      </c>
      <c r="H127" s="363">
        <v>482.82499999999999</v>
      </c>
      <c r="I127" s="133"/>
      <c r="J127" s="147">
        <f t="shared" si="22"/>
        <v>482.82499999999999</v>
      </c>
      <c r="K127" s="66"/>
      <c r="L127" s="44">
        <v>3.024</v>
      </c>
      <c r="M127" s="11"/>
      <c r="N127" s="44"/>
      <c r="O127" s="44"/>
      <c r="P127" s="44"/>
      <c r="Q127" s="134">
        <f t="shared" si="30"/>
        <v>535.60459990067909</v>
      </c>
      <c r="R127" s="19"/>
    </row>
    <row r="128" spans="1:18">
      <c r="A128" s="19"/>
      <c r="B128" s="529" t="s">
        <v>19</v>
      </c>
      <c r="C128" s="24" t="s">
        <v>11</v>
      </c>
      <c r="D128" s="506">
        <v>10.265500000000001</v>
      </c>
      <c r="E128" s="25">
        <v>1.7931000000000004</v>
      </c>
      <c r="F128" s="372">
        <f t="shared" ref="F128:Q129" si="31">SUM(F106,F108,F110,F112,F114,F116,F118,F120,F122,F124,F126)</f>
        <v>12.058599999999998</v>
      </c>
      <c r="G128" s="370">
        <v>21.966000000000001</v>
      </c>
      <c r="H128" s="364">
        <v>430.90159999999997</v>
      </c>
      <c r="I128" s="40">
        <f t="shared" si="31"/>
        <v>0</v>
      </c>
      <c r="J128" s="145">
        <f t="shared" si="31"/>
        <v>430.90159999999997</v>
      </c>
      <c r="K128" s="39">
        <v>18.869500000000002</v>
      </c>
      <c r="L128" s="25">
        <f t="shared" si="31"/>
        <v>22.923300000000005</v>
      </c>
      <c r="M128" s="25">
        <f t="shared" si="31"/>
        <v>4.9367000000000001</v>
      </c>
      <c r="N128" s="25">
        <f t="shared" si="31"/>
        <v>2.9241000000000001</v>
      </c>
      <c r="O128" s="25">
        <v>2.3102000000000005</v>
      </c>
      <c r="P128" s="25">
        <f t="shared" si="31"/>
        <v>3.7861000000000002</v>
      </c>
      <c r="Q128" s="129">
        <f t="shared" si="31"/>
        <v>520.67609999999991</v>
      </c>
      <c r="R128" s="19"/>
    </row>
    <row r="129" spans="1:18">
      <c r="A129" s="137"/>
      <c r="B129" s="530"/>
      <c r="C129" s="146" t="s">
        <v>13</v>
      </c>
      <c r="D129" s="507">
        <v>8253.5003246253291</v>
      </c>
      <c r="E129" s="44">
        <v>1705.6770000000001</v>
      </c>
      <c r="F129" s="373">
        <f t="shared" si="31"/>
        <v>9959.1773246253269</v>
      </c>
      <c r="G129" s="300">
        <v>16147.250999999998</v>
      </c>
      <c r="H129" s="365">
        <v>283471.42</v>
      </c>
      <c r="I129" s="53">
        <f t="shared" si="31"/>
        <v>0</v>
      </c>
      <c r="J129" s="147">
        <f t="shared" si="31"/>
        <v>283471.42</v>
      </c>
      <c r="K129" s="58">
        <v>13833.319</v>
      </c>
      <c r="L129" s="44">
        <f t="shared" si="31"/>
        <v>12344.64</v>
      </c>
      <c r="M129" s="44">
        <f t="shared" si="31"/>
        <v>8228.1129999999994</v>
      </c>
      <c r="N129" s="44">
        <f t="shared" si="31"/>
        <v>2501.0560000000005</v>
      </c>
      <c r="O129" s="44">
        <v>2364.4790000000003</v>
      </c>
      <c r="P129" s="44">
        <f t="shared" si="31"/>
        <v>6242.9019999999991</v>
      </c>
      <c r="Q129" s="134">
        <f t="shared" si="31"/>
        <v>355092.35732462537</v>
      </c>
      <c r="R129" s="19"/>
    </row>
    <row r="130" spans="1:18">
      <c r="A130" s="148" t="s">
        <v>0</v>
      </c>
      <c r="B130" s="532" t="s">
        <v>87</v>
      </c>
      <c r="C130" s="24" t="s">
        <v>11</v>
      </c>
      <c r="D130" s="504" t="s">
        <v>0</v>
      </c>
      <c r="E130" s="42"/>
      <c r="F130" s="372">
        <f t="shared" ref="F130:F136" si="32">SUM(D130,E130)</f>
        <v>0</v>
      </c>
      <c r="G130" s="368"/>
      <c r="H130" s="362"/>
      <c r="I130" s="128"/>
      <c r="J130" s="145">
        <f t="shared" si="22"/>
        <v>0</v>
      </c>
      <c r="K130" s="65"/>
      <c r="L130" s="25"/>
      <c r="M130" s="8"/>
      <c r="N130" s="25"/>
      <c r="O130" s="25"/>
      <c r="P130" s="25"/>
      <c r="Q130" s="129">
        <f t="shared" ref="Q130:Q136" si="33">SUM(F130,G130,J130,K130,L130,M130,N130,O130,P130)</f>
        <v>0</v>
      </c>
      <c r="R130" s="19"/>
    </row>
    <row r="131" spans="1:18">
      <c r="A131" s="149" t="s">
        <v>0</v>
      </c>
      <c r="B131" s="534"/>
      <c r="C131" s="146" t="s">
        <v>13</v>
      </c>
      <c r="D131" s="505" t="s">
        <v>0</v>
      </c>
      <c r="E131" s="43"/>
      <c r="F131" s="373">
        <f t="shared" si="32"/>
        <v>0</v>
      </c>
      <c r="G131" s="369"/>
      <c r="H131" s="363"/>
      <c r="I131" s="133"/>
      <c r="J131" s="147">
        <f t="shared" si="22"/>
        <v>0</v>
      </c>
      <c r="K131" s="66"/>
      <c r="L131" s="44"/>
      <c r="M131" s="11"/>
      <c r="N131" s="44"/>
      <c r="O131" s="44"/>
      <c r="P131" s="44"/>
      <c r="Q131" s="134">
        <f t="shared" si="33"/>
        <v>0</v>
      </c>
      <c r="R131" s="19"/>
    </row>
    <row r="132" spans="1:18">
      <c r="A132" s="150" t="s">
        <v>88</v>
      </c>
      <c r="B132" s="532" t="s">
        <v>89</v>
      </c>
      <c r="C132" s="24" t="s">
        <v>11</v>
      </c>
      <c r="D132" s="504">
        <v>0.15</v>
      </c>
      <c r="E132" s="42"/>
      <c r="F132" s="372">
        <f t="shared" si="32"/>
        <v>0.15</v>
      </c>
      <c r="G132" s="368">
        <v>32.677500000000002</v>
      </c>
      <c r="H132" s="362"/>
      <c r="I132" s="128"/>
      <c r="J132" s="145">
        <f t="shared" si="22"/>
        <v>0</v>
      </c>
      <c r="K132" s="65"/>
      <c r="L132" s="25">
        <v>1.7929999999999999</v>
      </c>
      <c r="M132" s="8"/>
      <c r="N132" s="25"/>
      <c r="O132" s="25"/>
      <c r="P132" s="25"/>
      <c r="Q132" s="129">
        <f t="shared" si="33"/>
        <v>34.6205</v>
      </c>
      <c r="R132" s="19"/>
    </row>
    <row r="133" spans="1:18">
      <c r="A133" s="150"/>
      <c r="B133" s="534"/>
      <c r="C133" s="146" t="s">
        <v>13</v>
      </c>
      <c r="D133" s="505">
        <v>49.031999552217755</v>
      </c>
      <c r="E133" s="43"/>
      <c r="F133" s="373">
        <f t="shared" si="32"/>
        <v>49.031999552217755</v>
      </c>
      <c r="G133" s="369">
        <v>8531.9889999999996</v>
      </c>
      <c r="H133" s="363"/>
      <c r="I133" s="133"/>
      <c r="J133" s="147">
        <f t="shared" si="22"/>
        <v>0</v>
      </c>
      <c r="K133" s="66"/>
      <c r="L133" s="44">
        <v>193.64400000000001</v>
      </c>
      <c r="M133" s="11"/>
      <c r="N133" s="44"/>
      <c r="O133" s="44"/>
      <c r="P133" s="44"/>
      <c r="Q133" s="151">
        <f t="shared" si="33"/>
        <v>8774.6649995522184</v>
      </c>
      <c r="R133" s="19"/>
    </row>
    <row r="134" spans="1:18">
      <c r="A134" s="150" t="s">
        <v>90</v>
      </c>
      <c r="B134" s="152" t="s">
        <v>15</v>
      </c>
      <c r="C134" s="21" t="s">
        <v>11</v>
      </c>
      <c r="D134" s="504">
        <v>4.8000000000000001E-2</v>
      </c>
      <c r="E134" s="85">
        <v>0.04</v>
      </c>
      <c r="F134" s="374">
        <f t="shared" si="32"/>
        <v>8.7999999999999995E-2</v>
      </c>
      <c r="G134" s="383">
        <v>0.161</v>
      </c>
      <c r="H134" s="379">
        <v>5.9779</v>
      </c>
      <c r="I134" s="154"/>
      <c r="J134" s="153">
        <f t="shared" ref="J134:J136" si="34">SUM(H134:I134)</f>
        <v>5.9779</v>
      </c>
      <c r="K134" s="93"/>
      <c r="L134" s="69">
        <v>3.4980000000000002</v>
      </c>
      <c r="M134" s="197"/>
      <c r="N134" s="69"/>
      <c r="O134" s="69"/>
      <c r="P134" s="69">
        <v>3.2399999999999998E-2</v>
      </c>
      <c r="Q134" s="129">
        <f t="shared" si="33"/>
        <v>9.7573000000000008</v>
      </c>
      <c r="R134" s="19"/>
    </row>
    <row r="135" spans="1:18">
      <c r="A135" s="150"/>
      <c r="B135" s="152" t="s">
        <v>91</v>
      </c>
      <c r="C135" s="24" t="s">
        <v>92</v>
      </c>
      <c r="D135" s="504" t="s">
        <v>0</v>
      </c>
      <c r="E135" s="42"/>
      <c r="F135" s="375">
        <f t="shared" si="32"/>
        <v>0</v>
      </c>
      <c r="G135" s="368"/>
      <c r="H135" s="362"/>
      <c r="I135" s="128"/>
      <c r="J135" s="155">
        <f t="shared" si="34"/>
        <v>0</v>
      </c>
      <c r="K135" s="65"/>
      <c r="L135" s="71"/>
      <c r="M135" s="198"/>
      <c r="N135" s="115"/>
      <c r="O135" s="25"/>
      <c r="P135" s="115"/>
      <c r="Q135" s="129">
        <f t="shared" si="33"/>
        <v>0</v>
      </c>
      <c r="R135" s="19"/>
    </row>
    <row r="136" spans="1:18">
      <c r="A136" s="150" t="s">
        <v>18</v>
      </c>
      <c r="B136" s="58"/>
      <c r="C136" s="146" t="s">
        <v>13</v>
      </c>
      <c r="D136" s="505">
        <v>39.527999639012556</v>
      </c>
      <c r="E136" s="43">
        <v>25.92</v>
      </c>
      <c r="F136" s="376">
        <f t="shared" si="32"/>
        <v>65.447999639012551</v>
      </c>
      <c r="G136" s="369">
        <v>517.06500000000005</v>
      </c>
      <c r="H136" s="366">
        <v>2872.2959999999998</v>
      </c>
      <c r="I136" s="133"/>
      <c r="J136" s="156">
        <f t="shared" si="34"/>
        <v>2872.2959999999998</v>
      </c>
      <c r="K136" s="77"/>
      <c r="L136" s="44">
        <v>1666.0730000000001</v>
      </c>
      <c r="M136" s="62"/>
      <c r="N136" s="44"/>
      <c r="O136" s="44"/>
      <c r="P136" s="44">
        <v>20.995000000000001</v>
      </c>
      <c r="Q136" s="151">
        <f t="shared" si="33"/>
        <v>5141.8769996390129</v>
      </c>
      <c r="R136" s="19"/>
    </row>
    <row r="137" spans="1:18">
      <c r="A137" s="63"/>
      <c r="B137" s="157" t="s">
        <v>0</v>
      </c>
      <c r="C137" s="21" t="s">
        <v>11</v>
      </c>
      <c r="D137" s="508">
        <v>0.19800000000000001</v>
      </c>
      <c r="E137" s="25">
        <v>0.04</v>
      </c>
      <c r="F137" s="374">
        <f t="shared" ref="F137:P137" si="35">SUM(F130,F132,F134)</f>
        <v>0.23799999999999999</v>
      </c>
      <c r="G137" s="370">
        <v>32.838500000000003</v>
      </c>
      <c r="H137" s="364">
        <v>5.9779</v>
      </c>
      <c r="I137" s="37">
        <f t="shared" si="35"/>
        <v>0</v>
      </c>
      <c r="J137" s="153">
        <f t="shared" si="35"/>
        <v>5.9779</v>
      </c>
      <c r="K137" s="39">
        <v>0</v>
      </c>
      <c r="L137" s="25">
        <f t="shared" si="35"/>
        <v>5.2910000000000004</v>
      </c>
      <c r="M137" s="190">
        <f t="shared" si="35"/>
        <v>0</v>
      </c>
      <c r="N137" s="114">
        <f t="shared" si="35"/>
        <v>0</v>
      </c>
      <c r="O137" s="69"/>
      <c r="P137" s="69">
        <f t="shared" si="35"/>
        <v>3.2399999999999998E-2</v>
      </c>
      <c r="Q137" s="129">
        <f>SUM(Q130,Q132,Q134)</f>
        <v>44.377800000000001</v>
      </c>
      <c r="R137" s="19"/>
    </row>
    <row r="138" spans="1:18">
      <c r="A138" s="63"/>
      <c r="B138" s="158" t="s">
        <v>19</v>
      </c>
      <c r="C138" s="24" t="s">
        <v>92</v>
      </c>
      <c r="D138" s="508" t="s">
        <v>0</v>
      </c>
      <c r="E138" s="25"/>
      <c r="F138" s="375"/>
      <c r="G138" s="214"/>
      <c r="H138" s="364"/>
      <c r="I138" s="40"/>
      <c r="J138" s="155"/>
      <c r="K138" s="39"/>
      <c r="L138" s="25"/>
      <c r="M138" s="190"/>
      <c r="N138" s="59"/>
      <c r="O138" s="25"/>
      <c r="P138" s="25"/>
      <c r="Q138" s="129"/>
      <c r="R138" s="19"/>
    </row>
    <row r="139" spans="1:18">
      <c r="A139" s="159"/>
      <c r="B139" s="53"/>
      <c r="C139" s="146" t="s">
        <v>13</v>
      </c>
      <c r="D139" s="507">
        <v>88.559999191230304</v>
      </c>
      <c r="E139" s="44">
        <v>25.92</v>
      </c>
      <c r="F139" s="376">
        <f t="shared" ref="F139:P139" si="36">SUM(F131,F133,F136)</f>
        <v>114.47999919123031</v>
      </c>
      <c r="G139" s="300">
        <v>9049.0540000000001</v>
      </c>
      <c r="H139" s="365">
        <v>2872.2959999999998</v>
      </c>
      <c r="I139" s="53">
        <f t="shared" si="36"/>
        <v>0</v>
      </c>
      <c r="J139" s="156">
        <f t="shared" si="36"/>
        <v>2872.2959999999998</v>
      </c>
      <c r="K139" s="58">
        <v>0</v>
      </c>
      <c r="L139" s="44">
        <f t="shared" si="36"/>
        <v>1859.7170000000001</v>
      </c>
      <c r="M139" s="191">
        <f t="shared" si="36"/>
        <v>0</v>
      </c>
      <c r="N139" s="60">
        <f t="shared" si="36"/>
        <v>0</v>
      </c>
      <c r="O139" s="44"/>
      <c r="P139" s="44">
        <f t="shared" si="36"/>
        <v>20.995000000000001</v>
      </c>
      <c r="Q139" s="151">
        <f>SUM(Q131,Q133,Q136)</f>
        <v>13916.541999191231</v>
      </c>
      <c r="R139" s="19"/>
    </row>
    <row r="140" spans="1:18">
      <c r="A140" s="63"/>
      <c r="B140" s="20" t="s">
        <v>0</v>
      </c>
      <c r="C140" s="21" t="s">
        <v>11</v>
      </c>
      <c r="D140" s="508">
        <v>1284.4166</v>
      </c>
      <c r="E140" s="320">
        <v>661.57069999999999</v>
      </c>
      <c r="F140" s="374">
        <f t="shared" ref="F140:P140" si="37">SUM(F104,F128,F137)</f>
        <v>1945.9873000000002</v>
      </c>
      <c r="G140" s="384">
        <v>3052.0047</v>
      </c>
      <c r="H140" s="380">
        <v>9786.4852399999982</v>
      </c>
      <c r="I140" s="47">
        <f t="shared" si="37"/>
        <v>0</v>
      </c>
      <c r="J140" s="153">
        <f t="shared" si="37"/>
        <v>9786.4852399999982</v>
      </c>
      <c r="K140" s="109">
        <v>2015.2184000000004</v>
      </c>
      <c r="L140" s="69">
        <f t="shared" si="37"/>
        <v>152.10870000000003</v>
      </c>
      <c r="M140" s="25">
        <f t="shared" si="37"/>
        <v>6.0881500000000006</v>
      </c>
      <c r="N140" s="73">
        <f t="shared" si="37"/>
        <v>64.063499999999991</v>
      </c>
      <c r="O140" s="69">
        <v>5.3527000000000005</v>
      </c>
      <c r="P140" s="69">
        <f t="shared" si="37"/>
        <v>51.278700000000001</v>
      </c>
      <c r="Q140" s="129">
        <f>SUM(Q104,Q128,Q137)</f>
        <v>17078.587389999997</v>
      </c>
      <c r="R140" s="19"/>
    </row>
    <row r="141" spans="1:18">
      <c r="A141" s="63"/>
      <c r="B141" s="23" t="s">
        <v>93</v>
      </c>
      <c r="C141" s="24" t="s">
        <v>92</v>
      </c>
      <c r="D141" s="506" t="s">
        <v>0</v>
      </c>
      <c r="E141" s="201"/>
      <c r="F141" s="375"/>
      <c r="G141" s="385"/>
      <c r="H141" s="381"/>
      <c r="I141" s="160"/>
      <c r="J141" s="155"/>
      <c r="K141" s="102"/>
      <c r="L141" s="25"/>
      <c r="M141" s="190"/>
      <c r="N141" s="59"/>
      <c r="O141" s="25"/>
      <c r="P141" s="25"/>
      <c r="Q141" s="129"/>
      <c r="R141" s="19"/>
    </row>
    <row r="142" spans="1:18" ht="19.5" thickBot="1">
      <c r="A142" s="64"/>
      <c r="B142" s="27"/>
      <c r="C142" s="28" t="s">
        <v>13</v>
      </c>
      <c r="D142" s="509">
        <v>328498.9530000001</v>
      </c>
      <c r="E142" s="204">
        <v>386612.33099999995</v>
      </c>
      <c r="F142" s="377">
        <f t="shared" ref="F142:Q142" si="38">SUM(F105,F129,F139)</f>
        <v>715111.2840000001</v>
      </c>
      <c r="G142" s="386">
        <v>605774.13100000017</v>
      </c>
      <c r="H142" s="382">
        <v>1310828.1849999998</v>
      </c>
      <c r="I142" s="48">
        <f t="shared" si="38"/>
        <v>0</v>
      </c>
      <c r="J142" s="161">
        <f t="shared" si="38"/>
        <v>1310828.1849999998</v>
      </c>
      <c r="K142" s="103">
        <v>165340.75899999999</v>
      </c>
      <c r="L142" s="29">
        <f t="shared" si="38"/>
        <v>71476.718000000023</v>
      </c>
      <c r="M142" s="29">
        <f t="shared" si="38"/>
        <v>8594.8359999999993</v>
      </c>
      <c r="N142" s="61">
        <f t="shared" si="38"/>
        <v>37275.638000000006</v>
      </c>
      <c r="O142" s="29">
        <v>4177.8630000000003</v>
      </c>
      <c r="P142" s="29">
        <f t="shared" si="38"/>
        <v>29064.308999999994</v>
      </c>
      <c r="Q142" s="141">
        <f t="shared" si="38"/>
        <v>2947643.7230000002</v>
      </c>
      <c r="R142" s="19"/>
    </row>
    <row r="143" spans="1:18">
      <c r="Q143" s="162" t="s">
        <v>94</v>
      </c>
    </row>
    <row r="145" spans="7:7">
      <c r="G145" s="84"/>
    </row>
    <row r="146" spans="7:7">
      <c r="G146" s="3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view="pageBreakPreview" topLeftCell="B1" zoomScale="70" zoomScaleNormal="40" zoomScaleSheetLayoutView="70" workbookViewId="0">
      <pane xSplit="2" ySplit="4" topLeftCell="G128" activePane="bottomRight" state="frozen"/>
      <selection activeCell="B1" sqref="B1"/>
      <selection pane="topRight" activeCell="D1" sqref="D1"/>
      <selection pane="bottomLeft" activeCell="B5" sqref="B5"/>
      <selection pane="bottomRight" activeCell="L145" sqref="L145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103</v>
      </c>
      <c r="C3" s="27"/>
      <c r="F3" s="27"/>
      <c r="I3" s="27"/>
      <c r="J3" s="27"/>
    </row>
    <row r="4" spans="1:18">
      <c r="A4" s="120"/>
      <c r="B4" s="121"/>
      <c r="C4" s="121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38" t="s">
        <v>11</v>
      </c>
      <c r="D5" s="205" t="s">
        <v>0</v>
      </c>
      <c r="E5" s="42"/>
      <c r="F5" s="127">
        <f>SUM(D5,E5)</f>
        <v>0</v>
      </c>
      <c r="G5" s="65">
        <v>3.5999999999999997E-2</v>
      </c>
      <c r="H5" s="65">
        <v>1770.9978000000001</v>
      </c>
      <c r="I5" s="128"/>
      <c r="J5" s="127">
        <f>SUM(H5:I5)</f>
        <v>1770.9978000000001</v>
      </c>
      <c r="K5" s="65">
        <v>410.59500000000003</v>
      </c>
      <c r="L5" s="25">
        <v>2E-3</v>
      </c>
      <c r="M5" s="25"/>
      <c r="N5" s="25"/>
      <c r="O5" s="25"/>
      <c r="P5" s="25"/>
      <c r="Q5" s="129">
        <f>SUM(F5,G5,J5,K5,L5,M5,N5,O5,P5)</f>
        <v>2181.6308000000004</v>
      </c>
      <c r="R5" s="37"/>
    </row>
    <row r="6" spans="1:18">
      <c r="A6" s="130" t="s">
        <v>12</v>
      </c>
      <c r="B6" s="528"/>
      <c r="C6" s="131" t="s">
        <v>13</v>
      </c>
      <c r="D6" s="206" t="s">
        <v>0</v>
      </c>
      <c r="E6" s="43"/>
      <c r="F6" s="132">
        <f t="shared" ref="F6:F8" si="0">SUM(D6,E6)</f>
        <v>0</v>
      </c>
      <c r="G6" s="66">
        <v>1.27</v>
      </c>
      <c r="H6" s="66">
        <v>116554.59299999999</v>
      </c>
      <c r="I6" s="133"/>
      <c r="J6" s="132">
        <f>SUM(H6:I6)</f>
        <v>116554.59299999999</v>
      </c>
      <c r="K6" s="66">
        <v>29265.567999999999</v>
      </c>
      <c r="L6" s="44">
        <v>4.1040000000000001</v>
      </c>
      <c r="M6" s="44"/>
      <c r="N6" s="44"/>
      <c r="O6" s="44"/>
      <c r="P6" s="44"/>
      <c r="Q6" s="134">
        <f t="shared" ref="Q6:Q8" si="1">SUM(F6,G6,J6,K6,L6,M6,N6,O6,P6)</f>
        <v>145825.53499999997</v>
      </c>
      <c r="R6" s="37"/>
    </row>
    <row r="7" spans="1:18">
      <c r="A7" s="130" t="s">
        <v>14</v>
      </c>
      <c r="B7" s="36" t="s">
        <v>15</v>
      </c>
      <c r="C7" s="38" t="s">
        <v>11</v>
      </c>
      <c r="D7" s="205" t="s">
        <v>0</v>
      </c>
      <c r="E7" s="42">
        <v>0.112</v>
      </c>
      <c r="F7" s="135">
        <f t="shared" si="0"/>
        <v>0.112</v>
      </c>
      <c r="G7" s="65"/>
      <c r="H7" s="65"/>
      <c r="I7" s="128"/>
      <c r="J7" s="135">
        <f t="shared" ref="J7:J68" si="2">SUM(H7:I7)</f>
        <v>0</v>
      </c>
      <c r="K7" s="65"/>
      <c r="L7" s="25"/>
      <c r="M7" s="25"/>
      <c r="N7" s="25"/>
      <c r="O7" s="25"/>
      <c r="P7" s="25"/>
      <c r="Q7" s="129">
        <f t="shared" si="1"/>
        <v>0.112</v>
      </c>
      <c r="R7" s="37"/>
    </row>
    <row r="8" spans="1:18">
      <c r="A8" s="130" t="s">
        <v>16</v>
      </c>
      <c r="B8" s="131" t="s">
        <v>17</v>
      </c>
      <c r="C8" s="131" t="s">
        <v>13</v>
      </c>
      <c r="D8" s="206" t="s">
        <v>0</v>
      </c>
      <c r="E8" s="43">
        <v>48.384</v>
      </c>
      <c r="F8" s="132">
        <f t="shared" si="0"/>
        <v>48.384</v>
      </c>
      <c r="G8" s="66"/>
      <c r="H8" s="66"/>
      <c r="I8" s="133"/>
      <c r="J8" s="132">
        <f t="shared" si="2"/>
        <v>0</v>
      </c>
      <c r="K8" s="66"/>
      <c r="L8" s="44"/>
      <c r="M8" s="44"/>
      <c r="N8" s="44"/>
      <c r="O8" s="44"/>
      <c r="P8" s="44"/>
      <c r="Q8" s="134">
        <f t="shared" si="1"/>
        <v>48.384</v>
      </c>
      <c r="R8" s="37"/>
    </row>
    <row r="9" spans="1:18">
      <c r="A9" s="130" t="s">
        <v>18</v>
      </c>
      <c r="B9" s="529" t="s">
        <v>19</v>
      </c>
      <c r="C9" s="38" t="s">
        <v>11</v>
      </c>
      <c r="D9" s="199">
        <v>0</v>
      </c>
      <c r="E9" s="25">
        <f t="shared" ref="E9:P10" si="3">SUM(E5,E7)</f>
        <v>0.112</v>
      </c>
      <c r="F9" s="135">
        <f t="shared" si="3"/>
        <v>0.112</v>
      </c>
      <c r="G9" s="39">
        <f t="shared" si="3"/>
        <v>3.5999999999999997E-2</v>
      </c>
      <c r="H9" s="39">
        <f t="shared" si="3"/>
        <v>1770.9978000000001</v>
      </c>
      <c r="I9" s="40">
        <f t="shared" si="3"/>
        <v>0</v>
      </c>
      <c r="J9" s="135">
        <f t="shared" si="3"/>
        <v>1770.9978000000001</v>
      </c>
      <c r="K9" s="39">
        <f t="shared" si="3"/>
        <v>410.59500000000003</v>
      </c>
      <c r="L9" s="25">
        <f t="shared" si="3"/>
        <v>2E-3</v>
      </c>
      <c r="M9" s="25">
        <f t="shared" si="3"/>
        <v>0</v>
      </c>
      <c r="N9" s="25">
        <f t="shared" si="3"/>
        <v>0</v>
      </c>
      <c r="O9" s="25">
        <f t="shared" si="3"/>
        <v>0</v>
      </c>
      <c r="P9" s="25">
        <f t="shared" si="3"/>
        <v>0</v>
      </c>
      <c r="Q9" s="129">
        <f t="shared" ref="Q9:Q10" si="4">SUM(F9:G9,J9:P9)</f>
        <v>2181.7428</v>
      </c>
      <c r="R9" s="37"/>
    </row>
    <row r="10" spans="1:18">
      <c r="A10" s="137"/>
      <c r="B10" s="530"/>
      <c r="C10" s="131" t="s">
        <v>13</v>
      </c>
      <c r="D10" s="200">
        <v>0</v>
      </c>
      <c r="E10" s="44">
        <f t="shared" si="3"/>
        <v>48.384</v>
      </c>
      <c r="F10" s="132">
        <f t="shared" si="3"/>
        <v>48.384</v>
      </c>
      <c r="G10" s="58">
        <f t="shared" si="3"/>
        <v>1.27</v>
      </c>
      <c r="H10" s="58">
        <f t="shared" si="3"/>
        <v>116554.59299999999</v>
      </c>
      <c r="I10" s="53">
        <f t="shared" si="3"/>
        <v>0</v>
      </c>
      <c r="J10" s="132">
        <f t="shared" si="3"/>
        <v>116554.59299999999</v>
      </c>
      <c r="K10" s="58">
        <f t="shared" si="3"/>
        <v>29265.567999999999</v>
      </c>
      <c r="L10" s="44">
        <f t="shared" si="3"/>
        <v>4.1040000000000001</v>
      </c>
      <c r="M10" s="44">
        <f t="shared" si="3"/>
        <v>0</v>
      </c>
      <c r="N10" s="44">
        <f t="shared" si="3"/>
        <v>0</v>
      </c>
      <c r="O10" s="44">
        <f t="shared" si="3"/>
        <v>0</v>
      </c>
      <c r="P10" s="44">
        <f t="shared" si="3"/>
        <v>0</v>
      </c>
      <c r="Q10" s="134">
        <f t="shared" si="4"/>
        <v>145873.91899999999</v>
      </c>
      <c r="R10" s="37"/>
    </row>
    <row r="11" spans="1:18">
      <c r="A11" s="531" t="s">
        <v>20</v>
      </c>
      <c r="B11" s="532"/>
      <c r="C11" s="38" t="s">
        <v>11</v>
      </c>
      <c r="D11" s="205">
        <v>0.54100000000000004</v>
      </c>
      <c r="E11" s="42">
        <v>4.9799999999999997E-2</v>
      </c>
      <c r="F11" s="135">
        <f t="shared" ref="F11:F22" si="5">SUM(D11,E11)</f>
        <v>0.59079999999999999</v>
      </c>
      <c r="G11" s="65">
        <v>3.4299999999999997E-2</v>
      </c>
      <c r="H11" s="65"/>
      <c r="I11" s="128"/>
      <c r="J11" s="135">
        <f t="shared" si="2"/>
        <v>0</v>
      </c>
      <c r="K11" s="65"/>
      <c r="L11" s="25"/>
      <c r="M11" s="25"/>
      <c r="N11" s="25"/>
      <c r="O11" s="25"/>
      <c r="P11" s="25"/>
      <c r="Q11" s="129">
        <f t="shared" ref="Q11:Q22" si="6">SUM(F11,G11,J11,K11,L11,M11,N11,O11,P11)</f>
        <v>0.62509999999999999</v>
      </c>
      <c r="R11" s="37"/>
    </row>
    <row r="12" spans="1:18">
      <c r="A12" s="533"/>
      <c r="B12" s="534"/>
      <c r="C12" s="131" t="s">
        <v>13</v>
      </c>
      <c r="D12" s="206">
        <v>29.214000164975733</v>
      </c>
      <c r="E12" s="43">
        <v>5.3780000000000001</v>
      </c>
      <c r="F12" s="132">
        <f t="shared" si="5"/>
        <v>34.59200016497573</v>
      </c>
      <c r="G12" s="66">
        <v>22.643999999999998</v>
      </c>
      <c r="H12" s="66"/>
      <c r="I12" s="133"/>
      <c r="J12" s="132">
        <f t="shared" si="2"/>
        <v>0</v>
      </c>
      <c r="K12" s="77"/>
      <c r="L12" s="44"/>
      <c r="M12" s="44"/>
      <c r="N12" s="44"/>
      <c r="O12" s="44"/>
      <c r="P12" s="44"/>
      <c r="Q12" s="134">
        <f t="shared" si="6"/>
        <v>57.236000164975728</v>
      </c>
      <c r="R12" s="37"/>
    </row>
    <row r="13" spans="1:18">
      <c r="A13" s="19"/>
      <c r="B13" s="527" t="s">
        <v>21</v>
      </c>
      <c r="C13" s="38" t="s">
        <v>11</v>
      </c>
      <c r="D13" s="205">
        <v>2.3414000000000001</v>
      </c>
      <c r="E13" s="42">
        <v>4.1287000000000003</v>
      </c>
      <c r="F13" s="135">
        <f t="shared" si="5"/>
        <v>6.4701000000000004</v>
      </c>
      <c r="G13" s="65">
        <v>0.47399999999999998</v>
      </c>
      <c r="H13" s="65"/>
      <c r="I13" s="128"/>
      <c r="J13" s="135">
        <f t="shared" si="2"/>
        <v>0</v>
      </c>
      <c r="K13" s="65"/>
      <c r="L13" s="25"/>
      <c r="M13" s="25"/>
      <c r="N13" s="25"/>
      <c r="O13" s="25"/>
      <c r="P13" s="25"/>
      <c r="Q13" s="129">
        <f t="shared" si="6"/>
        <v>6.9441000000000006</v>
      </c>
      <c r="R13" s="37"/>
    </row>
    <row r="14" spans="1:18">
      <c r="A14" s="126" t="s">
        <v>0</v>
      </c>
      <c r="B14" s="528"/>
      <c r="C14" s="131" t="s">
        <v>13</v>
      </c>
      <c r="D14" s="206">
        <v>8423.1792475669245</v>
      </c>
      <c r="E14" s="43">
        <v>14684.118</v>
      </c>
      <c r="F14" s="132">
        <f t="shared" si="5"/>
        <v>23107.297247566923</v>
      </c>
      <c r="G14" s="66">
        <v>1012.327</v>
      </c>
      <c r="H14" s="66"/>
      <c r="I14" s="133"/>
      <c r="J14" s="132">
        <f t="shared" si="2"/>
        <v>0</v>
      </c>
      <c r="K14" s="66"/>
      <c r="L14" s="44"/>
      <c r="M14" s="44"/>
      <c r="N14" s="44"/>
      <c r="O14" s="44"/>
      <c r="P14" s="44"/>
      <c r="Q14" s="134">
        <f t="shared" si="6"/>
        <v>24119.624247566924</v>
      </c>
      <c r="R14" s="37"/>
    </row>
    <row r="15" spans="1:18">
      <c r="A15" s="130" t="s">
        <v>22</v>
      </c>
      <c r="B15" s="527" t="s">
        <v>23</v>
      </c>
      <c r="C15" s="38" t="s">
        <v>11</v>
      </c>
      <c r="D15" s="205">
        <v>5.8624000000000001</v>
      </c>
      <c r="E15" s="42">
        <v>3.1399999999999997E-2</v>
      </c>
      <c r="F15" s="135">
        <f t="shared" si="5"/>
        <v>5.8937999999999997</v>
      </c>
      <c r="G15" s="65">
        <v>1.8673999999999999</v>
      </c>
      <c r="H15" s="65">
        <v>2.4199999999999999E-2</v>
      </c>
      <c r="I15" s="128"/>
      <c r="J15" s="135">
        <f t="shared" si="2"/>
        <v>2.4199999999999999E-2</v>
      </c>
      <c r="K15" s="65">
        <v>7.4999999999999997E-3</v>
      </c>
      <c r="L15" s="25"/>
      <c r="M15" s="25"/>
      <c r="N15" s="25"/>
      <c r="O15" s="25"/>
      <c r="P15" s="25"/>
      <c r="Q15" s="129">
        <f t="shared" si="6"/>
        <v>7.7928999999999995</v>
      </c>
      <c r="R15" s="37"/>
    </row>
    <row r="16" spans="1:18">
      <c r="A16" s="130" t="s">
        <v>0</v>
      </c>
      <c r="B16" s="528"/>
      <c r="C16" s="131" t="s">
        <v>13</v>
      </c>
      <c r="D16" s="206">
        <v>2942.1144166145505</v>
      </c>
      <c r="E16" s="43">
        <v>50.283999999999999</v>
      </c>
      <c r="F16" s="132">
        <f t="shared" si="5"/>
        <v>2992.3984166145506</v>
      </c>
      <c r="G16" s="66">
        <v>2885.1869999999999</v>
      </c>
      <c r="H16" s="66">
        <v>35.162999999999997</v>
      </c>
      <c r="I16" s="133"/>
      <c r="J16" s="132">
        <f t="shared" si="2"/>
        <v>35.162999999999997</v>
      </c>
      <c r="K16" s="66">
        <v>17.091000000000001</v>
      </c>
      <c r="L16" s="44"/>
      <c r="M16" s="44"/>
      <c r="N16" s="44"/>
      <c r="O16" s="44"/>
      <c r="P16" s="44"/>
      <c r="Q16" s="134">
        <f t="shared" si="6"/>
        <v>5929.8394166145508</v>
      </c>
      <c r="R16" s="37"/>
    </row>
    <row r="17" spans="1:18">
      <c r="A17" s="130" t="s">
        <v>24</v>
      </c>
      <c r="B17" s="527" t="s">
        <v>25</v>
      </c>
      <c r="C17" s="38" t="s">
        <v>11</v>
      </c>
      <c r="D17" s="205">
        <v>26.880400000000002</v>
      </c>
      <c r="E17" s="42">
        <v>19.577200000000001</v>
      </c>
      <c r="F17" s="135">
        <f t="shared" si="5"/>
        <v>46.457599999999999</v>
      </c>
      <c r="G17" s="65">
        <v>24.782800000000002</v>
      </c>
      <c r="H17" s="65"/>
      <c r="I17" s="128"/>
      <c r="J17" s="135">
        <f t="shared" si="2"/>
        <v>0</v>
      </c>
      <c r="K17" s="65"/>
      <c r="L17" s="25">
        <v>0.156</v>
      </c>
      <c r="M17" s="25"/>
      <c r="N17" s="25"/>
      <c r="O17" s="25"/>
      <c r="P17" s="25"/>
      <c r="Q17" s="129">
        <f t="shared" si="6"/>
        <v>71.3964</v>
      </c>
      <c r="R17" s="37"/>
    </row>
    <row r="18" spans="1:18">
      <c r="A18" s="130"/>
      <c r="B18" s="528"/>
      <c r="C18" s="131" t="s">
        <v>13</v>
      </c>
      <c r="D18" s="206">
        <v>45050.990654409536</v>
      </c>
      <c r="E18" s="43">
        <v>28868.611000000001</v>
      </c>
      <c r="F18" s="132">
        <f t="shared" si="5"/>
        <v>73919.601654409533</v>
      </c>
      <c r="G18" s="66">
        <v>35442.209000000003</v>
      </c>
      <c r="H18" s="66"/>
      <c r="I18" s="133"/>
      <c r="J18" s="132">
        <f t="shared" si="2"/>
        <v>0</v>
      </c>
      <c r="K18" s="66"/>
      <c r="L18" s="44">
        <v>278.303</v>
      </c>
      <c r="M18" s="44"/>
      <c r="N18" s="44"/>
      <c r="O18" s="44"/>
      <c r="P18" s="44"/>
      <c r="Q18" s="134">
        <f t="shared" si="6"/>
        <v>109640.11365440954</v>
      </c>
      <c r="R18" s="37"/>
    </row>
    <row r="19" spans="1:18">
      <c r="A19" s="130" t="s">
        <v>26</v>
      </c>
      <c r="B19" s="36" t="s">
        <v>27</v>
      </c>
      <c r="C19" s="38" t="s">
        <v>11</v>
      </c>
      <c r="D19" s="205">
        <v>15.098800000000001</v>
      </c>
      <c r="E19" s="42">
        <v>18.704000000000001</v>
      </c>
      <c r="F19" s="135">
        <f t="shared" si="5"/>
        <v>33.802800000000005</v>
      </c>
      <c r="G19" s="65">
        <v>1.4164000000000001</v>
      </c>
      <c r="H19" s="65"/>
      <c r="I19" s="128"/>
      <c r="J19" s="135">
        <f t="shared" si="2"/>
        <v>0</v>
      </c>
      <c r="K19" s="65"/>
      <c r="L19" s="25">
        <v>1.95E-2</v>
      </c>
      <c r="M19" s="25"/>
      <c r="N19" s="25"/>
      <c r="O19" s="25"/>
      <c r="P19" s="25"/>
      <c r="Q19" s="129">
        <f t="shared" si="6"/>
        <v>35.238700000000009</v>
      </c>
      <c r="R19" s="37"/>
    </row>
    <row r="20" spans="1:18">
      <c r="A20" s="130"/>
      <c r="B20" s="131" t="s">
        <v>28</v>
      </c>
      <c r="C20" s="131" t="s">
        <v>13</v>
      </c>
      <c r="D20" s="206">
        <v>18449.208104185374</v>
      </c>
      <c r="E20" s="43">
        <v>20726.174999999999</v>
      </c>
      <c r="F20" s="132">
        <f t="shared" si="5"/>
        <v>39175.38310418537</v>
      </c>
      <c r="G20" s="66">
        <v>1881.317</v>
      </c>
      <c r="H20" s="66"/>
      <c r="I20" s="133"/>
      <c r="J20" s="132">
        <f t="shared" si="2"/>
        <v>0</v>
      </c>
      <c r="K20" s="66"/>
      <c r="L20" s="44">
        <v>54.594000000000001</v>
      </c>
      <c r="M20" s="44"/>
      <c r="N20" s="44"/>
      <c r="O20" s="44"/>
      <c r="P20" s="44"/>
      <c r="Q20" s="134">
        <f t="shared" si="6"/>
        <v>41111.29410418537</v>
      </c>
      <c r="R20" s="37"/>
    </row>
    <row r="21" spans="1:18">
      <c r="A21" s="130" t="s">
        <v>18</v>
      </c>
      <c r="B21" s="527" t="s">
        <v>29</v>
      </c>
      <c r="C21" s="38" t="s">
        <v>11</v>
      </c>
      <c r="D21" s="205">
        <v>96.424300000000002</v>
      </c>
      <c r="E21" s="42">
        <v>143.9306</v>
      </c>
      <c r="F21" s="135">
        <f t="shared" si="5"/>
        <v>240.35489999999999</v>
      </c>
      <c r="G21" s="65">
        <v>26.012699999999999</v>
      </c>
      <c r="H21" s="65"/>
      <c r="I21" s="128"/>
      <c r="J21" s="135">
        <f t="shared" si="2"/>
        <v>0</v>
      </c>
      <c r="K21" s="65"/>
      <c r="L21" s="25"/>
      <c r="M21" s="25"/>
      <c r="N21" s="25"/>
      <c r="O21" s="25"/>
      <c r="P21" s="25"/>
      <c r="Q21" s="129">
        <f t="shared" si="6"/>
        <v>266.36759999999998</v>
      </c>
      <c r="R21" s="37"/>
    </row>
    <row r="22" spans="1:18">
      <c r="A22" s="19"/>
      <c r="B22" s="528"/>
      <c r="C22" s="131" t="s">
        <v>13</v>
      </c>
      <c r="D22" s="206">
        <v>49267.969478223429</v>
      </c>
      <c r="E22" s="43">
        <v>69498.960000000006</v>
      </c>
      <c r="F22" s="132">
        <f t="shared" si="5"/>
        <v>118766.92947822344</v>
      </c>
      <c r="G22" s="66">
        <v>9565.1270000000004</v>
      </c>
      <c r="H22" s="66"/>
      <c r="I22" s="133"/>
      <c r="J22" s="132">
        <f t="shared" si="2"/>
        <v>0</v>
      </c>
      <c r="K22" s="66"/>
      <c r="L22" s="44"/>
      <c r="M22" s="44"/>
      <c r="N22" s="44"/>
      <c r="O22" s="44"/>
      <c r="P22" s="44"/>
      <c r="Q22" s="134">
        <f t="shared" si="6"/>
        <v>128332.05647822344</v>
      </c>
      <c r="R22" s="37"/>
    </row>
    <row r="23" spans="1:18">
      <c r="A23" s="19"/>
      <c r="B23" s="529" t="s">
        <v>19</v>
      </c>
      <c r="C23" s="38" t="s">
        <v>11</v>
      </c>
      <c r="D23" s="201">
        <v>146.60730000000001</v>
      </c>
      <c r="E23" s="25">
        <f t="shared" ref="E23:Q24" si="7">SUM(E13,E15,E17,E19,E21)</f>
        <v>186.37189999999998</v>
      </c>
      <c r="F23" s="135">
        <f t="shared" si="7"/>
        <v>332.97919999999999</v>
      </c>
      <c r="G23" s="39">
        <f t="shared" si="7"/>
        <v>54.5533</v>
      </c>
      <c r="H23" s="39">
        <f t="shared" si="7"/>
        <v>2.4199999999999999E-2</v>
      </c>
      <c r="I23" s="40">
        <f t="shared" si="7"/>
        <v>0</v>
      </c>
      <c r="J23" s="135">
        <f t="shared" si="7"/>
        <v>2.4199999999999999E-2</v>
      </c>
      <c r="K23" s="39">
        <f t="shared" si="7"/>
        <v>7.4999999999999997E-3</v>
      </c>
      <c r="L23" s="25">
        <f t="shared" si="7"/>
        <v>0.17549999999999999</v>
      </c>
      <c r="M23" s="25">
        <f t="shared" si="7"/>
        <v>0</v>
      </c>
      <c r="N23" s="25">
        <f t="shared" si="7"/>
        <v>0</v>
      </c>
      <c r="O23" s="25">
        <f t="shared" si="7"/>
        <v>0</v>
      </c>
      <c r="P23" s="25">
        <f t="shared" si="7"/>
        <v>0</v>
      </c>
      <c r="Q23" s="129">
        <f>SUM(Q13,Q15,Q17,Q19,Q21)</f>
        <v>387.73969999999997</v>
      </c>
      <c r="R23" s="37"/>
    </row>
    <row r="24" spans="1:18">
      <c r="A24" s="137"/>
      <c r="B24" s="530"/>
      <c r="C24" s="131" t="s">
        <v>13</v>
      </c>
      <c r="D24" s="202">
        <v>124133.46190099981</v>
      </c>
      <c r="E24" s="44">
        <f t="shared" si="7"/>
        <v>133828.14799999999</v>
      </c>
      <c r="F24" s="132">
        <f t="shared" si="7"/>
        <v>257961.60990099981</v>
      </c>
      <c r="G24" s="58">
        <f t="shared" si="7"/>
        <v>50786.167000000009</v>
      </c>
      <c r="H24" s="58">
        <f t="shared" si="7"/>
        <v>35.162999999999997</v>
      </c>
      <c r="I24" s="53">
        <f t="shared" si="7"/>
        <v>0</v>
      </c>
      <c r="J24" s="132">
        <f t="shared" si="7"/>
        <v>35.162999999999997</v>
      </c>
      <c r="K24" s="58">
        <f t="shared" si="7"/>
        <v>17.091000000000001</v>
      </c>
      <c r="L24" s="44">
        <f t="shared" si="7"/>
        <v>332.89699999999999</v>
      </c>
      <c r="M24" s="44">
        <f t="shared" si="7"/>
        <v>0</v>
      </c>
      <c r="N24" s="44">
        <f t="shared" si="7"/>
        <v>0</v>
      </c>
      <c r="O24" s="44">
        <f t="shared" si="7"/>
        <v>0</v>
      </c>
      <c r="P24" s="44">
        <f t="shared" si="7"/>
        <v>0</v>
      </c>
      <c r="Q24" s="134">
        <f t="shared" si="7"/>
        <v>309132.92790099978</v>
      </c>
      <c r="R24" s="37"/>
    </row>
    <row r="25" spans="1:18">
      <c r="A25" s="126" t="s">
        <v>0</v>
      </c>
      <c r="B25" s="527" t="s">
        <v>30</v>
      </c>
      <c r="C25" s="38" t="s">
        <v>11</v>
      </c>
      <c r="D25" s="205">
        <v>4.6978999999999997</v>
      </c>
      <c r="E25" s="42">
        <v>7.3380000000000001</v>
      </c>
      <c r="F25" s="135">
        <f t="shared" ref="F25:F28" si="8">SUM(D25,E25)</f>
        <v>12.0359</v>
      </c>
      <c r="G25" s="65">
        <v>204.48689999999999</v>
      </c>
      <c r="H25" s="65"/>
      <c r="I25" s="128"/>
      <c r="J25" s="135">
        <f t="shared" si="2"/>
        <v>0</v>
      </c>
      <c r="K25" s="65"/>
      <c r="L25" s="25">
        <v>1E-3</v>
      </c>
      <c r="M25" s="25"/>
      <c r="N25" s="25"/>
      <c r="O25" s="25"/>
      <c r="P25" s="25"/>
      <c r="Q25" s="129">
        <f t="shared" ref="Q25:Q28" si="9">SUM(F25,G25,J25,K25,L25,M25,N25,O25,P25)</f>
        <v>216.52379999999999</v>
      </c>
      <c r="R25" s="37"/>
    </row>
    <row r="26" spans="1:18">
      <c r="A26" s="130" t="s">
        <v>31</v>
      </c>
      <c r="B26" s="528"/>
      <c r="C26" s="131" t="s">
        <v>13</v>
      </c>
      <c r="D26" s="206">
        <v>4841.6076273412673</v>
      </c>
      <c r="E26" s="43">
        <v>7075.1880000000001</v>
      </c>
      <c r="F26" s="132">
        <f t="shared" si="8"/>
        <v>11916.795627341267</v>
      </c>
      <c r="G26" s="66">
        <v>229762.62400000001</v>
      </c>
      <c r="H26" s="66"/>
      <c r="I26" s="133"/>
      <c r="J26" s="132">
        <f t="shared" si="2"/>
        <v>0</v>
      </c>
      <c r="K26" s="66"/>
      <c r="L26" s="44">
        <v>15.492000000000001</v>
      </c>
      <c r="M26" s="44"/>
      <c r="N26" s="44"/>
      <c r="O26" s="44"/>
      <c r="P26" s="44"/>
      <c r="Q26" s="134">
        <f t="shared" si="9"/>
        <v>241694.91162734127</v>
      </c>
      <c r="R26" s="37"/>
    </row>
    <row r="27" spans="1:18">
      <c r="A27" s="130" t="s">
        <v>32</v>
      </c>
      <c r="B27" s="36" t="s">
        <v>15</v>
      </c>
      <c r="C27" s="38" t="s">
        <v>11</v>
      </c>
      <c r="D27" s="205">
        <v>8.3610000000000007</v>
      </c>
      <c r="E27" s="42">
        <v>7.9619999999999997</v>
      </c>
      <c r="F27" s="135">
        <f t="shared" si="8"/>
        <v>16.323</v>
      </c>
      <c r="G27" s="65">
        <v>7.7138</v>
      </c>
      <c r="H27" s="65"/>
      <c r="I27" s="128"/>
      <c r="J27" s="135">
        <f t="shared" si="2"/>
        <v>0</v>
      </c>
      <c r="K27" s="65"/>
      <c r="L27" s="25"/>
      <c r="M27" s="25"/>
      <c r="N27" s="25"/>
      <c r="O27" s="25"/>
      <c r="P27" s="25"/>
      <c r="Q27" s="129">
        <f t="shared" si="9"/>
        <v>24.036799999999999</v>
      </c>
      <c r="R27" s="37"/>
    </row>
    <row r="28" spans="1:18">
      <c r="A28" s="130" t="s">
        <v>33</v>
      </c>
      <c r="B28" s="131" t="s">
        <v>34</v>
      </c>
      <c r="C28" s="131" t="s">
        <v>13</v>
      </c>
      <c r="D28" s="206">
        <v>3328.4952187964996</v>
      </c>
      <c r="E28" s="43">
        <v>3931.306</v>
      </c>
      <c r="F28" s="132">
        <f t="shared" si="8"/>
        <v>7259.8012187964996</v>
      </c>
      <c r="G28" s="66">
        <v>6370.9179999999997</v>
      </c>
      <c r="H28" s="66"/>
      <c r="I28" s="133"/>
      <c r="J28" s="132">
        <f t="shared" si="2"/>
        <v>0</v>
      </c>
      <c r="K28" s="66"/>
      <c r="L28" s="44"/>
      <c r="M28" s="44"/>
      <c r="N28" s="44"/>
      <c r="O28" s="44"/>
      <c r="P28" s="44"/>
      <c r="Q28" s="134">
        <f t="shared" si="9"/>
        <v>13630.719218796499</v>
      </c>
      <c r="R28" s="37"/>
    </row>
    <row r="29" spans="1:18">
      <c r="A29" s="130" t="s">
        <v>18</v>
      </c>
      <c r="B29" s="529" t="s">
        <v>19</v>
      </c>
      <c r="C29" s="38" t="s">
        <v>11</v>
      </c>
      <c r="D29" s="82">
        <v>13.0589</v>
      </c>
      <c r="E29" s="25">
        <f t="shared" ref="E29:Q30" si="10">SUM(E25,E27)</f>
        <v>15.3</v>
      </c>
      <c r="F29" s="135">
        <f t="shared" si="10"/>
        <v>28.358899999999998</v>
      </c>
      <c r="G29" s="39">
        <f t="shared" si="10"/>
        <v>212.20069999999998</v>
      </c>
      <c r="H29" s="39">
        <f t="shared" si="10"/>
        <v>0</v>
      </c>
      <c r="I29" s="40">
        <f t="shared" si="10"/>
        <v>0</v>
      </c>
      <c r="J29" s="135">
        <f t="shared" si="10"/>
        <v>0</v>
      </c>
      <c r="K29" s="39">
        <f t="shared" si="10"/>
        <v>0</v>
      </c>
      <c r="L29" s="25">
        <f t="shared" si="10"/>
        <v>1E-3</v>
      </c>
      <c r="M29" s="4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129">
        <f t="shared" si="10"/>
        <v>240.56059999999999</v>
      </c>
      <c r="R29" s="37"/>
    </row>
    <row r="30" spans="1:18">
      <c r="A30" s="137"/>
      <c r="B30" s="530"/>
      <c r="C30" s="131" t="s">
        <v>13</v>
      </c>
      <c r="D30" s="83">
        <v>8170.1028461377664</v>
      </c>
      <c r="E30" s="44">
        <f t="shared" si="10"/>
        <v>11006.494000000001</v>
      </c>
      <c r="F30" s="132">
        <f t="shared" si="10"/>
        <v>19176.596846137767</v>
      </c>
      <c r="G30" s="58">
        <f t="shared" si="10"/>
        <v>236133.54200000002</v>
      </c>
      <c r="H30" s="58">
        <f t="shared" si="10"/>
        <v>0</v>
      </c>
      <c r="I30" s="53">
        <f t="shared" si="10"/>
        <v>0</v>
      </c>
      <c r="J30" s="132">
        <f t="shared" si="10"/>
        <v>0</v>
      </c>
      <c r="K30" s="58">
        <f t="shared" si="10"/>
        <v>0</v>
      </c>
      <c r="L30" s="44">
        <f t="shared" si="10"/>
        <v>15.492000000000001</v>
      </c>
      <c r="M30" s="58">
        <f t="shared" si="10"/>
        <v>0</v>
      </c>
      <c r="N30" s="44">
        <f t="shared" si="10"/>
        <v>0</v>
      </c>
      <c r="O30" s="44">
        <f t="shared" si="10"/>
        <v>0</v>
      </c>
      <c r="P30" s="44">
        <f t="shared" si="10"/>
        <v>0</v>
      </c>
      <c r="Q30" s="134">
        <f t="shared" si="10"/>
        <v>255325.63084613776</v>
      </c>
      <c r="R30" s="37"/>
    </row>
    <row r="31" spans="1:18">
      <c r="A31" s="126" t="s">
        <v>0</v>
      </c>
      <c r="B31" s="527" t="s">
        <v>35</v>
      </c>
      <c r="C31" s="38" t="s">
        <v>11</v>
      </c>
      <c r="D31" s="205">
        <v>0.68030000000000002</v>
      </c>
      <c r="E31" s="42">
        <v>0.2792</v>
      </c>
      <c r="F31" s="135">
        <f t="shared" ref="F31:F36" si="11">SUM(D31,E31)</f>
        <v>0.95950000000000002</v>
      </c>
      <c r="G31" s="65">
        <v>4.3962000000000003</v>
      </c>
      <c r="H31" s="65">
        <v>271.08609999999999</v>
      </c>
      <c r="I31" s="128"/>
      <c r="J31" s="135">
        <f t="shared" si="2"/>
        <v>271.08609999999999</v>
      </c>
      <c r="K31" s="65">
        <v>23.56</v>
      </c>
      <c r="L31" s="25">
        <v>6.9139999999999997</v>
      </c>
      <c r="M31" s="25">
        <v>2.1700000000000001E-2</v>
      </c>
      <c r="N31" s="25">
        <v>11.991</v>
      </c>
      <c r="O31" s="25">
        <v>0.55179999999999996</v>
      </c>
      <c r="P31" s="25">
        <v>7.4720000000000004</v>
      </c>
      <c r="Q31" s="129">
        <f t="shared" ref="Q31:Q36" si="12">SUM(F31,G31,J31,K31,L31,M31,N31,O31,P31)</f>
        <v>326.95229999999998</v>
      </c>
      <c r="R31" s="37"/>
    </row>
    <row r="32" spans="1:18">
      <c r="A32" s="130" t="s">
        <v>36</v>
      </c>
      <c r="B32" s="528"/>
      <c r="C32" s="131" t="s">
        <v>13</v>
      </c>
      <c r="D32" s="206">
        <v>225.28584127222211</v>
      </c>
      <c r="E32" s="43">
        <v>82.287000000000006</v>
      </c>
      <c r="F32" s="132">
        <f t="shared" si="11"/>
        <v>307.57284127222215</v>
      </c>
      <c r="G32" s="66">
        <v>1880.4010000000001</v>
      </c>
      <c r="H32" s="66">
        <v>103077.43700000001</v>
      </c>
      <c r="I32" s="133"/>
      <c r="J32" s="132">
        <f t="shared" si="2"/>
        <v>103077.43700000001</v>
      </c>
      <c r="K32" s="66">
        <v>4979.3940000000002</v>
      </c>
      <c r="L32" s="44">
        <v>6617.0550000000003</v>
      </c>
      <c r="M32" s="44">
        <v>3.6360000000000001</v>
      </c>
      <c r="N32" s="44">
        <v>2879.9340000000002</v>
      </c>
      <c r="O32" s="44">
        <v>106.81</v>
      </c>
      <c r="P32" s="44">
        <v>1955.1690000000001</v>
      </c>
      <c r="Q32" s="134">
        <f t="shared" si="12"/>
        <v>121807.40884127222</v>
      </c>
      <c r="R32" s="37"/>
    </row>
    <row r="33" spans="1:18">
      <c r="A33" s="130" t="s">
        <v>0</v>
      </c>
      <c r="B33" s="527" t="s">
        <v>37</v>
      </c>
      <c r="C33" s="38" t="s">
        <v>11</v>
      </c>
      <c r="D33" s="205">
        <v>0.13689999999999999</v>
      </c>
      <c r="E33" s="42">
        <v>5.7000000000000002E-3</v>
      </c>
      <c r="F33" s="135">
        <f t="shared" si="11"/>
        <v>0.1426</v>
      </c>
      <c r="G33" s="65">
        <v>0.32819999999999999</v>
      </c>
      <c r="H33" s="65">
        <v>17.422599999999999</v>
      </c>
      <c r="I33" s="128"/>
      <c r="J33" s="135">
        <f t="shared" si="2"/>
        <v>17.422599999999999</v>
      </c>
      <c r="K33" s="65">
        <v>27.977</v>
      </c>
      <c r="L33" s="25">
        <v>0.47560000000000002</v>
      </c>
      <c r="M33" s="25"/>
      <c r="N33" s="25"/>
      <c r="O33" s="25"/>
      <c r="P33" s="25">
        <v>2.5000000000000001E-3</v>
      </c>
      <c r="Q33" s="129">
        <f t="shared" si="12"/>
        <v>46.348500000000001</v>
      </c>
      <c r="R33" s="37"/>
    </row>
    <row r="34" spans="1:18">
      <c r="A34" s="130" t="s">
        <v>38</v>
      </c>
      <c r="B34" s="528"/>
      <c r="C34" s="131" t="s">
        <v>13</v>
      </c>
      <c r="D34" s="206">
        <v>19.911960112445755</v>
      </c>
      <c r="E34" s="43">
        <v>1.048</v>
      </c>
      <c r="F34" s="132">
        <f t="shared" si="11"/>
        <v>20.959960112445756</v>
      </c>
      <c r="G34" s="66">
        <v>88.721999999999994</v>
      </c>
      <c r="H34" s="66">
        <v>1201.922</v>
      </c>
      <c r="I34" s="133"/>
      <c r="J34" s="132">
        <f t="shared" si="2"/>
        <v>1201.922</v>
      </c>
      <c r="K34" s="66">
        <v>1805.3109999999999</v>
      </c>
      <c r="L34" s="44">
        <v>106.60599999999999</v>
      </c>
      <c r="M34" s="44"/>
      <c r="N34" s="44"/>
      <c r="O34" s="44"/>
      <c r="P34" s="44">
        <v>0.67500000000000004</v>
      </c>
      <c r="Q34" s="134">
        <f t="shared" si="12"/>
        <v>3224.1959601124454</v>
      </c>
      <c r="R34" s="37"/>
    </row>
    <row r="35" spans="1:18">
      <c r="A35" s="130"/>
      <c r="B35" s="36" t="s">
        <v>15</v>
      </c>
      <c r="C35" s="38" t="s">
        <v>11</v>
      </c>
      <c r="D35" s="205" t="s">
        <v>0</v>
      </c>
      <c r="E35" s="42"/>
      <c r="F35" s="135">
        <f t="shared" si="11"/>
        <v>0</v>
      </c>
      <c r="G35" s="65"/>
      <c r="H35" s="92">
        <v>391.8639</v>
      </c>
      <c r="I35" s="128"/>
      <c r="J35" s="135">
        <f t="shared" si="2"/>
        <v>391.8639</v>
      </c>
      <c r="K35" s="65">
        <v>0.1</v>
      </c>
      <c r="L35" s="25"/>
      <c r="M35" s="25"/>
      <c r="N35" s="25">
        <v>0.30590000000000001</v>
      </c>
      <c r="O35" s="25"/>
      <c r="P35" s="25"/>
      <c r="Q35" s="129">
        <f t="shared" si="12"/>
        <v>392.26980000000003</v>
      </c>
      <c r="R35" s="37"/>
    </row>
    <row r="36" spans="1:18">
      <c r="A36" s="130" t="s">
        <v>18</v>
      </c>
      <c r="B36" s="131" t="s">
        <v>39</v>
      </c>
      <c r="C36" s="131" t="s">
        <v>13</v>
      </c>
      <c r="D36" s="206" t="s">
        <v>0</v>
      </c>
      <c r="E36" s="43"/>
      <c r="F36" s="132">
        <f t="shared" si="11"/>
        <v>0</v>
      </c>
      <c r="G36" s="66"/>
      <c r="H36" s="66">
        <v>42758.81</v>
      </c>
      <c r="I36" s="133"/>
      <c r="J36" s="132">
        <f t="shared" si="2"/>
        <v>42758.81</v>
      </c>
      <c r="K36" s="66">
        <v>4.32</v>
      </c>
      <c r="L36" s="44"/>
      <c r="M36" s="44"/>
      <c r="N36" s="44">
        <v>94.912000000000006</v>
      </c>
      <c r="O36" s="44"/>
      <c r="P36" s="44"/>
      <c r="Q36" s="134">
        <f t="shared" si="12"/>
        <v>42858.041999999994</v>
      </c>
      <c r="R36" s="37"/>
    </row>
    <row r="37" spans="1:18">
      <c r="A37" s="19"/>
      <c r="B37" s="529" t="s">
        <v>19</v>
      </c>
      <c r="C37" s="38" t="s">
        <v>11</v>
      </c>
      <c r="D37" s="201">
        <v>0.81720000000000004</v>
      </c>
      <c r="E37" s="25">
        <f t="shared" ref="E37:Q38" si="13">SUM(E31,E33,E35)</f>
        <v>0.28489999999999999</v>
      </c>
      <c r="F37" s="135">
        <f t="shared" si="13"/>
        <v>1.1021000000000001</v>
      </c>
      <c r="G37" s="39">
        <f t="shared" si="13"/>
        <v>4.7244000000000002</v>
      </c>
      <c r="H37" s="39">
        <f t="shared" si="13"/>
        <v>680.37259999999992</v>
      </c>
      <c r="I37" s="40">
        <f t="shared" si="13"/>
        <v>0</v>
      </c>
      <c r="J37" s="135">
        <f t="shared" si="13"/>
        <v>680.37259999999992</v>
      </c>
      <c r="K37" s="39">
        <f t="shared" si="13"/>
        <v>51.637</v>
      </c>
      <c r="L37" s="25">
        <f t="shared" si="13"/>
        <v>7.3895999999999997</v>
      </c>
      <c r="M37" s="25">
        <f t="shared" si="13"/>
        <v>2.1700000000000001E-2</v>
      </c>
      <c r="N37" s="25">
        <f t="shared" si="13"/>
        <v>12.296899999999999</v>
      </c>
      <c r="O37" s="25">
        <f t="shared" si="13"/>
        <v>0.55179999999999996</v>
      </c>
      <c r="P37" s="25">
        <f t="shared" si="13"/>
        <v>7.4745000000000008</v>
      </c>
      <c r="Q37" s="129">
        <f t="shared" si="13"/>
        <v>765.57060000000001</v>
      </c>
      <c r="R37" s="37"/>
    </row>
    <row r="38" spans="1:18">
      <c r="A38" s="137"/>
      <c r="B38" s="530"/>
      <c r="C38" s="131" t="s">
        <v>13</v>
      </c>
      <c r="D38" s="202">
        <v>245.19780138466786</v>
      </c>
      <c r="E38" s="44">
        <f t="shared" si="13"/>
        <v>83.335000000000008</v>
      </c>
      <c r="F38" s="132">
        <f t="shared" si="13"/>
        <v>328.53280138466789</v>
      </c>
      <c r="G38" s="58">
        <f t="shared" si="13"/>
        <v>1969.123</v>
      </c>
      <c r="H38" s="58">
        <f t="shared" si="13"/>
        <v>147038.16899999999</v>
      </c>
      <c r="I38" s="53">
        <f t="shared" si="13"/>
        <v>0</v>
      </c>
      <c r="J38" s="132">
        <f t="shared" si="13"/>
        <v>147038.16899999999</v>
      </c>
      <c r="K38" s="58">
        <f t="shared" si="13"/>
        <v>6789.0249999999996</v>
      </c>
      <c r="L38" s="44">
        <f t="shared" si="13"/>
        <v>6723.6610000000001</v>
      </c>
      <c r="M38" s="44">
        <f t="shared" si="13"/>
        <v>3.6360000000000001</v>
      </c>
      <c r="N38" s="44">
        <f t="shared" si="13"/>
        <v>2974.846</v>
      </c>
      <c r="O38" s="44">
        <f t="shared" si="13"/>
        <v>106.81</v>
      </c>
      <c r="P38" s="44">
        <f t="shared" si="13"/>
        <v>1955.8440000000001</v>
      </c>
      <c r="Q38" s="134">
        <f t="shared" si="13"/>
        <v>167889.64680138466</v>
      </c>
      <c r="R38" s="37"/>
    </row>
    <row r="39" spans="1:18">
      <c r="A39" s="531" t="s">
        <v>40</v>
      </c>
      <c r="B39" s="532"/>
      <c r="C39" s="38" t="s">
        <v>11</v>
      </c>
      <c r="D39" s="205">
        <v>1.14E-2</v>
      </c>
      <c r="E39" s="42">
        <v>2.52E-2</v>
      </c>
      <c r="F39" s="135">
        <f t="shared" ref="F39:F58" si="14">SUM(D39,E39)</f>
        <v>3.6600000000000001E-2</v>
      </c>
      <c r="G39" s="65">
        <v>0.93600000000000005</v>
      </c>
      <c r="H39" s="65">
        <v>0.22359999999999999</v>
      </c>
      <c r="I39" s="128"/>
      <c r="J39" s="135">
        <f t="shared" si="2"/>
        <v>0.22359999999999999</v>
      </c>
      <c r="K39" s="65">
        <v>-0.14499999999999999</v>
      </c>
      <c r="L39" s="25"/>
      <c r="M39" s="25"/>
      <c r="N39" s="25"/>
      <c r="O39" s="25"/>
      <c r="P39" s="25"/>
      <c r="Q39" s="129">
        <f t="shared" ref="Q39:Q58" si="15">SUM(F39,G39,J39,K39,L39,M39,N39,O39,P39)</f>
        <v>1.0511999999999999</v>
      </c>
      <c r="R39" s="37"/>
    </row>
    <row r="40" spans="1:18">
      <c r="A40" s="533"/>
      <c r="B40" s="534"/>
      <c r="C40" s="131" t="s">
        <v>13</v>
      </c>
      <c r="D40" s="206">
        <v>5.6592000319583304</v>
      </c>
      <c r="E40" s="43">
        <v>19.224</v>
      </c>
      <c r="F40" s="132">
        <f t="shared" si="14"/>
        <v>24.883200031958332</v>
      </c>
      <c r="G40" s="66">
        <v>159.35599999999999</v>
      </c>
      <c r="H40" s="66">
        <v>18.241</v>
      </c>
      <c r="I40" s="133"/>
      <c r="J40" s="132">
        <f t="shared" si="2"/>
        <v>18.241</v>
      </c>
      <c r="K40" s="66">
        <v>-14.946999999999999</v>
      </c>
      <c r="L40" s="44"/>
      <c r="M40" s="44"/>
      <c r="N40" s="44"/>
      <c r="O40" s="44"/>
      <c r="P40" s="44"/>
      <c r="Q40" s="134">
        <f t="shared" si="15"/>
        <v>187.5332000319583</v>
      </c>
      <c r="R40" s="37"/>
    </row>
    <row r="41" spans="1:18">
      <c r="A41" s="531" t="s">
        <v>41</v>
      </c>
      <c r="B41" s="532"/>
      <c r="C41" s="38" t="s">
        <v>11</v>
      </c>
      <c r="D41" s="205">
        <v>1.8160000000000001</v>
      </c>
      <c r="E41" s="42"/>
      <c r="F41" s="135">
        <f t="shared" si="14"/>
        <v>1.8160000000000001</v>
      </c>
      <c r="G41" s="65"/>
      <c r="H41" s="65">
        <v>8.3999999999999995E-3</v>
      </c>
      <c r="I41" s="128"/>
      <c r="J41" s="135">
        <f t="shared" si="2"/>
        <v>8.3999999999999995E-3</v>
      </c>
      <c r="K41" s="65">
        <v>0.1933</v>
      </c>
      <c r="L41" s="25">
        <v>5.3E-3</v>
      </c>
      <c r="M41" s="25"/>
      <c r="N41" s="25"/>
      <c r="O41" s="25"/>
      <c r="P41" s="25"/>
      <c r="Q41" s="129">
        <f t="shared" si="15"/>
        <v>2.0230000000000001</v>
      </c>
      <c r="R41" s="37"/>
    </row>
    <row r="42" spans="1:18">
      <c r="A42" s="533"/>
      <c r="B42" s="534"/>
      <c r="C42" s="131" t="s">
        <v>13</v>
      </c>
      <c r="D42" s="206">
        <v>1691.7800495537294</v>
      </c>
      <c r="E42" s="43"/>
      <c r="F42" s="132">
        <f t="shared" si="14"/>
        <v>1691.7800495537294</v>
      </c>
      <c r="G42" s="66"/>
      <c r="H42" s="66">
        <v>2.5379999999999998</v>
      </c>
      <c r="I42" s="133"/>
      <c r="J42" s="132">
        <f t="shared" si="2"/>
        <v>2.5379999999999998</v>
      </c>
      <c r="K42" s="66">
        <v>51.640999999999998</v>
      </c>
      <c r="L42" s="44">
        <v>2.3220000000000001</v>
      </c>
      <c r="M42" s="44"/>
      <c r="N42" s="44"/>
      <c r="O42" s="44"/>
      <c r="P42" s="44"/>
      <c r="Q42" s="134">
        <f t="shared" si="15"/>
        <v>1748.2810495537294</v>
      </c>
      <c r="R42" s="37"/>
    </row>
    <row r="43" spans="1:18">
      <c r="A43" s="531" t="s">
        <v>42</v>
      </c>
      <c r="B43" s="532"/>
      <c r="C43" s="38" t="s">
        <v>11</v>
      </c>
      <c r="D43" s="205" t="s">
        <v>0</v>
      </c>
      <c r="E43" s="42"/>
      <c r="F43" s="135">
        <f t="shared" si="14"/>
        <v>0</v>
      </c>
      <c r="G43" s="65"/>
      <c r="H43" s="65"/>
      <c r="I43" s="128"/>
      <c r="J43" s="135">
        <f t="shared" si="2"/>
        <v>0</v>
      </c>
      <c r="K43" s="65"/>
      <c r="L43" s="25"/>
      <c r="M43" s="25"/>
      <c r="N43" s="25"/>
      <c r="O43" s="25"/>
      <c r="P43" s="25"/>
      <c r="Q43" s="129">
        <f t="shared" si="15"/>
        <v>0</v>
      </c>
      <c r="R43" s="37"/>
    </row>
    <row r="44" spans="1:18">
      <c r="A44" s="533"/>
      <c r="B44" s="534"/>
      <c r="C44" s="131" t="s">
        <v>13</v>
      </c>
      <c r="D44" s="206" t="s">
        <v>0</v>
      </c>
      <c r="E44" s="43"/>
      <c r="F44" s="132">
        <f t="shared" si="14"/>
        <v>0</v>
      </c>
      <c r="G44" s="66"/>
      <c r="H44" s="66"/>
      <c r="I44" s="133"/>
      <c r="J44" s="132">
        <f t="shared" si="2"/>
        <v>0</v>
      </c>
      <c r="K44" s="66"/>
      <c r="L44" s="44"/>
      <c r="M44" s="44"/>
      <c r="N44" s="44"/>
      <c r="O44" s="44"/>
      <c r="P44" s="44"/>
      <c r="Q44" s="134">
        <f t="shared" si="15"/>
        <v>0</v>
      </c>
      <c r="R44" s="37"/>
    </row>
    <row r="45" spans="1:18">
      <c r="A45" s="531" t="s">
        <v>43</v>
      </c>
      <c r="B45" s="532"/>
      <c r="C45" s="38" t="s">
        <v>11</v>
      </c>
      <c r="D45" s="205" t="s">
        <v>0</v>
      </c>
      <c r="E45" s="42"/>
      <c r="F45" s="135">
        <f t="shared" si="14"/>
        <v>0</v>
      </c>
      <c r="G45" s="65">
        <v>3.7000000000000002E-3</v>
      </c>
      <c r="H45" s="65"/>
      <c r="I45" s="128"/>
      <c r="J45" s="135">
        <f t="shared" si="2"/>
        <v>0</v>
      </c>
      <c r="K45" s="65"/>
      <c r="L45" s="25"/>
      <c r="M45" s="25"/>
      <c r="N45" s="25"/>
      <c r="O45" s="25"/>
      <c r="P45" s="25"/>
      <c r="Q45" s="129">
        <f t="shared" si="15"/>
        <v>3.7000000000000002E-3</v>
      </c>
      <c r="R45" s="37"/>
    </row>
    <row r="46" spans="1:18">
      <c r="A46" s="533"/>
      <c r="B46" s="534"/>
      <c r="C46" s="131" t="s">
        <v>13</v>
      </c>
      <c r="D46" s="206" t="s">
        <v>0</v>
      </c>
      <c r="E46" s="43"/>
      <c r="F46" s="132">
        <f t="shared" si="14"/>
        <v>0</v>
      </c>
      <c r="G46" s="66">
        <v>5.4009999999999998</v>
      </c>
      <c r="H46" s="77"/>
      <c r="I46" s="133"/>
      <c r="J46" s="132">
        <f t="shared" si="2"/>
        <v>0</v>
      </c>
      <c r="K46" s="66"/>
      <c r="L46" s="44"/>
      <c r="M46" s="44"/>
      <c r="N46" s="44"/>
      <c r="O46" s="44"/>
      <c r="P46" s="44"/>
      <c r="Q46" s="134">
        <f t="shared" si="15"/>
        <v>5.4009999999999998</v>
      </c>
      <c r="R46" s="37"/>
    </row>
    <row r="47" spans="1:18">
      <c r="A47" s="531" t="s">
        <v>44</v>
      </c>
      <c r="B47" s="532"/>
      <c r="C47" s="38" t="s">
        <v>11</v>
      </c>
      <c r="D47" s="205">
        <v>5.1999999999999998E-2</v>
      </c>
      <c r="E47" s="42">
        <v>0.105</v>
      </c>
      <c r="F47" s="135">
        <f t="shared" si="14"/>
        <v>0.157</v>
      </c>
      <c r="G47" s="65"/>
      <c r="H47" s="65">
        <v>1.0236000000000001</v>
      </c>
      <c r="I47" s="128"/>
      <c r="J47" s="135">
        <f t="shared" si="2"/>
        <v>1.0236000000000001</v>
      </c>
      <c r="K47" s="65">
        <v>7.7999999999999996E-3</v>
      </c>
      <c r="L47" s="25"/>
      <c r="M47" s="25"/>
      <c r="N47" s="25"/>
      <c r="O47" s="25"/>
      <c r="P47" s="25"/>
      <c r="Q47" s="129">
        <f t="shared" si="15"/>
        <v>1.1884000000000001</v>
      </c>
      <c r="R47" s="37"/>
    </row>
    <row r="48" spans="1:18">
      <c r="A48" s="533"/>
      <c r="B48" s="534"/>
      <c r="C48" s="131" t="s">
        <v>13</v>
      </c>
      <c r="D48" s="206">
        <v>31.536000178088408</v>
      </c>
      <c r="E48" s="43">
        <v>54.81</v>
      </c>
      <c r="F48" s="132">
        <f t="shared" si="14"/>
        <v>86.346000178088417</v>
      </c>
      <c r="G48" s="66"/>
      <c r="H48" s="66">
        <v>646.029</v>
      </c>
      <c r="I48" s="133"/>
      <c r="J48" s="132">
        <f t="shared" si="2"/>
        <v>646.029</v>
      </c>
      <c r="K48" s="66">
        <v>5.04</v>
      </c>
      <c r="L48" s="44"/>
      <c r="M48" s="44"/>
      <c r="N48" s="44"/>
      <c r="O48" s="44"/>
      <c r="P48" s="44"/>
      <c r="Q48" s="134">
        <f t="shared" si="15"/>
        <v>737.41500017808835</v>
      </c>
      <c r="R48" s="37"/>
    </row>
    <row r="49" spans="1:18">
      <c r="A49" s="531" t="s">
        <v>45</v>
      </c>
      <c r="B49" s="532"/>
      <c r="C49" s="38" t="s">
        <v>11</v>
      </c>
      <c r="D49" s="205">
        <v>916.35249999999996</v>
      </c>
      <c r="E49" s="42">
        <v>6.7999999999999996E-3</v>
      </c>
      <c r="F49" s="135">
        <f t="shared" si="14"/>
        <v>916.35929999999996</v>
      </c>
      <c r="G49" s="65">
        <v>2058.1484999999998</v>
      </c>
      <c r="H49" s="65">
        <v>6075.5973999999997</v>
      </c>
      <c r="I49" s="128"/>
      <c r="J49" s="135">
        <f t="shared" si="2"/>
        <v>6075.5973999999997</v>
      </c>
      <c r="K49" s="65">
        <v>88.003</v>
      </c>
      <c r="L49" s="25">
        <v>1.5497000000000001</v>
      </c>
      <c r="M49" s="25"/>
      <c r="N49" s="25"/>
      <c r="O49" s="25"/>
      <c r="P49" s="25">
        <v>8.3999999999999995E-3</v>
      </c>
      <c r="Q49" s="129">
        <f t="shared" si="15"/>
        <v>9139.6663000000008</v>
      </c>
      <c r="R49" s="37"/>
    </row>
    <row r="50" spans="1:18">
      <c r="A50" s="533"/>
      <c r="B50" s="534"/>
      <c r="C50" s="131" t="s">
        <v>13</v>
      </c>
      <c r="D50" s="206">
        <v>64400.956563681626</v>
      </c>
      <c r="E50" s="43">
        <v>3.7370000000000001</v>
      </c>
      <c r="F50" s="132">
        <f t="shared" si="14"/>
        <v>64404.693563681627</v>
      </c>
      <c r="G50" s="66">
        <v>172793.182</v>
      </c>
      <c r="H50" s="66">
        <v>473375.95500000002</v>
      </c>
      <c r="I50" s="133"/>
      <c r="J50" s="132">
        <f t="shared" si="2"/>
        <v>473375.95500000002</v>
      </c>
      <c r="K50" s="66">
        <v>6851.3509999999997</v>
      </c>
      <c r="L50" s="44">
        <v>35.624000000000002</v>
      </c>
      <c r="M50" s="44"/>
      <c r="N50" s="44"/>
      <c r="O50" s="44"/>
      <c r="P50" s="44">
        <v>2.722</v>
      </c>
      <c r="Q50" s="134">
        <f t="shared" si="15"/>
        <v>717463.52756368159</v>
      </c>
      <c r="R50" s="37"/>
    </row>
    <row r="51" spans="1:18">
      <c r="A51" s="531" t="s">
        <v>46</v>
      </c>
      <c r="B51" s="532"/>
      <c r="C51" s="38" t="s">
        <v>11</v>
      </c>
      <c r="D51" s="205">
        <v>0</v>
      </c>
      <c r="E51" s="42">
        <v>0.29499999999999998</v>
      </c>
      <c r="F51" s="135">
        <f t="shared" si="14"/>
        <v>0.29499999999999998</v>
      </c>
      <c r="G51" s="65"/>
      <c r="H51" s="65"/>
      <c r="I51" s="128"/>
      <c r="J51" s="135">
        <f t="shared" si="2"/>
        <v>0</v>
      </c>
      <c r="K51" s="65"/>
      <c r="L51" s="25"/>
      <c r="M51" s="25"/>
      <c r="N51" s="25"/>
      <c r="O51" s="25"/>
      <c r="P51" s="25"/>
      <c r="Q51" s="129">
        <f t="shared" si="15"/>
        <v>0.29499999999999998</v>
      </c>
      <c r="R51" s="37"/>
    </row>
    <row r="52" spans="1:18">
      <c r="A52" s="533"/>
      <c r="B52" s="534"/>
      <c r="C52" s="131" t="s">
        <v>13</v>
      </c>
      <c r="D52" s="206">
        <v>0</v>
      </c>
      <c r="E52" s="43">
        <v>194.4</v>
      </c>
      <c r="F52" s="132">
        <f t="shared" si="14"/>
        <v>194.4</v>
      </c>
      <c r="G52" s="66"/>
      <c r="H52" s="66"/>
      <c r="I52" s="133"/>
      <c r="J52" s="132">
        <f t="shared" si="2"/>
        <v>0</v>
      </c>
      <c r="K52" s="66"/>
      <c r="L52" s="44"/>
      <c r="M52" s="44"/>
      <c r="N52" s="44"/>
      <c r="O52" s="44"/>
      <c r="P52" s="44"/>
      <c r="Q52" s="134">
        <f t="shared" si="15"/>
        <v>194.4</v>
      </c>
      <c r="R52" s="37"/>
    </row>
    <row r="53" spans="1:18">
      <c r="A53" s="531" t="s">
        <v>47</v>
      </c>
      <c r="B53" s="532"/>
      <c r="C53" s="38" t="s">
        <v>11</v>
      </c>
      <c r="D53" s="205">
        <v>0</v>
      </c>
      <c r="E53" s="42"/>
      <c r="F53" s="135">
        <f t="shared" si="14"/>
        <v>0</v>
      </c>
      <c r="G53" s="65">
        <v>1.0200000000000001E-2</v>
      </c>
      <c r="H53" s="65">
        <v>8.8900000000000007E-2</v>
      </c>
      <c r="I53" s="128"/>
      <c r="J53" s="135">
        <f t="shared" si="2"/>
        <v>8.8900000000000007E-2</v>
      </c>
      <c r="K53" s="65">
        <v>1.5E-3</v>
      </c>
      <c r="L53" s="25">
        <v>1.8599999999999998E-2</v>
      </c>
      <c r="M53" s="25"/>
      <c r="N53" s="25"/>
      <c r="O53" s="25"/>
      <c r="P53" s="25"/>
      <c r="Q53" s="129">
        <f t="shared" si="15"/>
        <v>0.1192</v>
      </c>
      <c r="R53" s="37"/>
    </row>
    <row r="54" spans="1:18">
      <c r="A54" s="533"/>
      <c r="B54" s="534"/>
      <c r="C54" s="131" t="s">
        <v>13</v>
      </c>
      <c r="D54" s="206">
        <v>0</v>
      </c>
      <c r="E54" s="43"/>
      <c r="F54" s="132">
        <f t="shared" si="14"/>
        <v>0</v>
      </c>
      <c r="G54" s="66">
        <v>117.68899999999999</v>
      </c>
      <c r="H54" s="66">
        <v>231.34899999999999</v>
      </c>
      <c r="I54" s="133"/>
      <c r="J54" s="132">
        <f t="shared" si="2"/>
        <v>231.34899999999999</v>
      </c>
      <c r="K54" s="66">
        <v>1.296</v>
      </c>
      <c r="L54" s="44">
        <v>19.440000000000001</v>
      </c>
      <c r="M54" s="44"/>
      <c r="N54" s="44"/>
      <c r="O54" s="44"/>
      <c r="P54" s="44"/>
      <c r="Q54" s="134">
        <f t="shared" si="15"/>
        <v>369.774</v>
      </c>
      <c r="R54" s="37"/>
    </row>
    <row r="55" spans="1:18">
      <c r="A55" s="126" t="s">
        <v>0</v>
      </c>
      <c r="B55" s="527" t="s">
        <v>48</v>
      </c>
      <c r="C55" s="38" t="s">
        <v>11</v>
      </c>
      <c r="D55" s="205">
        <v>0.43169999999999997</v>
      </c>
      <c r="E55" s="42"/>
      <c r="F55" s="135">
        <f t="shared" si="14"/>
        <v>0.43169999999999997</v>
      </c>
      <c r="G55" s="65">
        <v>1.5E-3</v>
      </c>
      <c r="H55" s="65">
        <v>4.0000000000000002E-4</v>
      </c>
      <c r="I55" s="128"/>
      <c r="J55" s="135">
        <f t="shared" si="2"/>
        <v>4.0000000000000002E-4</v>
      </c>
      <c r="K55" s="65"/>
      <c r="L55" s="25">
        <v>4.1000000000000003E-3</v>
      </c>
      <c r="M55" s="25"/>
      <c r="N55" s="25"/>
      <c r="O55" s="25"/>
      <c r="P55" s="25"/>
      <c r="Q55" s="129">
        <f t="shared" si="15"/>
        <v>0.43769999999999998</v>
      </c>
      <c r="R55" s="37"/>
    </row>
    <row r="56" spans="1:18">
      <c r="A56" s="130" t="s">
        <v>36</v>
      </c>
      <c r="B56" s="528"/>
      <c r="C56" s="131" t="s">
        <v>13</v>
      </c>
      <c r="D56" s="206">
        <v>396.63540223985814</v>
      </c>
      <c r="E56" s="43"/>
      <c r="F56" s="132">
        <f t="shared" si="14"/>
        <v>396.63540223985814</v>
      </c>
      <c r="G56" s="66">
        <v>2.4300000000000002</v>
      </c>
      <c r="H56" s="66">
        <v>0.86399999999999999</v>
      </c>
      <c r="I56" s="133"/>
      <c r="J56" s="132">
        <f t="shared" si="2"/>
        <v>0.86399999999999999</v>
      </c>
      <c r="K56" s="66"/>
      <c r="L56" s="44">
        <v>5.2</v>
      </c>
      <c r="M56" s="44"/>
      <c r="N56" s="44"/>
      <c r="O56" s="44"/>
      <c r="P56" s="44"/>
      <c r="Q56" s="134">
        <f t="shared" si="15"/>
        <v>405.12940223985811</v>
      </c>
      <c r="R56" s="37"/>
    </row>
    <row r="57" spans="1:18">
      <c r="A57" s="130" t="s">
        <v>12</v>
      </c>
      <c r="B57" s="36" t="s">
        <v>15</v>
      </c>
      <c r="C57" s="38" t="s">
        <v>11</v>
      </c>
      <c r="D57" s="205">
        <v>0.95169999999999999</v>
      </c>
      <c r="E57" s="42"/>
      <c r="F57" s="135">
        <f t="shared" si="14"/>
        <v>0.95169999999999999</v>
      </c>
      <c r="G57" s="65">
        <v>3.5000000000000001E-3</v>
      </c>
      <c r="H57" s="65">
        <v>1.2200000000000001E-2</v>
      </c>
      <c r="I57" s="128"/>
      <c r="J57" s="135">
        <f t="shared" si="2"/>
        <v>1.2200000000000001E-2</v>
      </c>
      <c r="K57" s="65">
        <v>6.7900000000000002E-2</v>
      </c>
      <c r="L57" s="25">
        <v>5.7999999999999996E-3</v>
      </c>
      <c r="M57" s="25"/>
      <c r="N57" s="25"/>
      <c r="O57" s="25">
        <v>5.9999999999999995E-4</v>
      </c>
      <c r="P57" s="25"/>
      <c r="Q57" s="129">
        <f t="shared" si="15"/>
        <v>1.0416999999999998</v>
      </c>
      <c r="R57" s="37"/>
    </row>
    <row r="58" spans="1:18">
      <c r="A58" s="130" t="s">
        <v>18</v>
      </c>
      <c r="B58" s="131" t="s">
        <v>49</v>
      </c>
      <c r="C58" s="131" t="s">
        <v>13</v>
      </c>
      <c r="D58" s="206">
        <v>57.213000323090185</v>
      </c>
      <c r="E58" s="43"/>
      <c r="F58" s="132">
        <f t="shared" si="14"/>
        <v>57.213000323090185</v>
      </c>
      <c r="G58" s="66">
        <v>2.6880000000000002</v>
      </c>
      <c r="H58" s="77">
        <v>3.8450000000000002</v>
      </c>
      <c r="I58" s="133"/>
      <c r="J58" s="132">
        <f t="shared" si="2"/>
        <v>3.8450000000000002</v>
      </c>
      <c r="K58" s="66">
        <v>7.37</v>
      </c>
      <c r="L58" s="44">
        <v>3.964</v>
      </c>
      <c r="M58" s="44"/>
      <c r="N58" s="44"/>
      <c r="O58" s="44">
        <v>0.64800000000000002</v>
      </c>
      <c r="P58" s="44"/>
      <c r="Q58" s="134">
        <f t="shared" si="15"/>
        <v>75.728000323090185</v>
      </c>
      <c r="R58" s="37"/>
    </row>
    <row r="59" spans="1:18">
      <c r="A59" s="19"/>
      <c r="B59" s="529" t="s">
        <v>19</v>
      </c>
      <c r="C59" s="38" t="s">
        <v>11</v>
      </c>
      <c r="D59" s="82">
        <v>1.3834</v>
      </c>
      <c r="E59" s="25">
        <f t="shared" ref="E59:Q60" si="16">SUM(E55,E57)</f>
        <v>0</v>
      </c>
      <c r="F59" s="135">
        <f t="shared" si="16"/>
        <v>1.3834</v>
      </c>
      <c r="G59" s="39">
        <f t="shared" si="16"/>
        <v>5.0000000000000001E-3</v>
      </c>
      <c r="H59" s="39">
        <f t="shared" si="16"/>
        <v>1.26E-2</v>
      </c>
      <c r="I59" s="40">
        <f t="shared" si="16"/>
        <v>0</v>
      </c>
      <c r="J59" s="135">
        <f t="shared" si="16"/>
        <v>1.26E-2</v>
      </c>
      <c r="K59" s="39">
        <f t="shared" si="16"/>
        <v>6.7900000000000002E-2</v>
      </c>
      <c r="L59" s="25">
        <f t="shared" si="16"/>
        <v>9.8999999999999991E-3</v>
      </c>
      <c r="M59" s="25">
        <f t="shared" si="16"/>
        <v>0</v>
      </c>
      <c r="N59" s="25">
        <f t="shared" si="16"/>
        <v>0</v>
      </c>
      <c r="O59" s="25">
        <f t="shared" si="16"/>
        <v>5.9999999999999995E-4</v>
      </c>
      <c r="P59" s="25">
        <f t="shared" si="16"/>
        <v>0</v>
      </c>
      <c r="Q59" s="129">
        <f t="shared" si="16"/>
        <v>1.4793999999999998</v>
      </c>
      <c r="R59" s="37"/>
    </row>
    <row r="60" spans="1:18">
      <c r="A60" s="137"/>
      <c r="B60" s="530"/>
      <c r="C60" s="131" t="s">
        <v>13</v>
      </c>
      <c r="D60" s="83">
        <v>453.84840256294831</v>
      </c>
      <c r="E60" s="44">
        <f t="shared" si="16"/>
        <v>0</v>
      </c>
      <c r="F60" s="132">
        <f t="shared" si="16"/>
        <v>453.84840256294831</v>
      </c>
      <c r="G60" s="58">
        <f t="shared" si="16"/>
        <v>5.1180000000000003</v>
      </c>
      <c r="H60" s="58">
        <f t="shared" si="16"/>
        <v>4.7090000000000005</v>
      </c>
      <c r="I60" s="53">
        <f t="shared" si="16"/>
        <v>0</v>
      </c>
      <c r="J60" s="132">
        <f t="shared" si="16"/>
        <v>4.7090000000000005</v>
      </c>
      <c r="K60" s="58">
        <f t="shared" si="16"/>
        <v>7.37</v>
      </c>
      <c r="L60" s="44">
        <f t="shared" si="16"/>
        <v>9.1639999999999997</v>
      </c>
      <c r="M60" s="44">
        <f t="shared" si="16"/>
        <v>0</v>
      </c>
      <c r="N60" s="44">
        <f t="shared" si="16"/>
        <v>0</v>
      </c>
      <c r="O60" s="44">
        <f t="shared" si="16"/>
        <v>0.64800000000000002</v>
      </c>
      <c r="P60" s="44">
        <f t="shared" si="16"/>
        <v>0</v>
      </c>
      <c r="Q60" s="134">
        <f t="shared" si="16"/>
        <v>480.85740256294832</v>
      </c>
      <c r="R60" s="37"/>
    </row>
    <row r="61" spans="1:18">
      <c r="A61" s="126" t="s">
        <v>0</v>
      </c>
      <c r="B61" s="527" t="s">
        <v>50</v>
      </c>
      <c r="C61" s="38" t="s">
        <v>11</v>
      </c>
      <c r="D61" s="205">
        <v>3.8E-3</v>
      </c>
      <c r="E61" s="42"/>
      <c r="F61" s="135">
        <f t="shared" ref="F61:F68" si="17">SUM(D61,E61)</f>
        <v>3.8E-3</v>
      </c>
      <c r="G61" s="65">
        <v>9.2600000000000002E-2</v>
      </c>
      <c r="H61" s="65">
        <v>10.930400000000001</v>
      </c>
      <c r="I61" s="128"/>
      <c r="J61" s="135">
        <f t="shared" si="2"/>
        <v>10.930400000000001</v>
      </c>
      <c r="K61" s="65"/>
      <c r="L61" s="25">
        <v>5.5500000000000001E-2</v>
      </c>
      <c r="M61" s="25"/>
      <c r="N61" s="25"/>
      <c r="O61" s="25"/>
      <c r="P61" s="25"/>
      <c r="Q61" s="129">
        <f t="shared" ref="Q61:Q68" si="18">SUM(F61,G61,J61,K61,L61,M61,N61,O61,P61)</f>
        <v>11.0823</v>
      </c>
      <c r="R61" s="37"/>
    </row>
    <row r="62" spans="1:18">
      <c r="A62" s="130" t="s">
        <v>51</v>
      </c>
      <c r="B62" s="528"/>
      <c r="C62" s="131" t="s">
        <v>13</v>
      </c>
      <c r="D62" s="206">
        <v>0.32832000185407106</v>
      </c>
      <c r="E62" s="43"/>
      <c r="F62" s="132">
        <f t="shared" si="17"/>
        <v>0.32832000185407106</v>
      </c>
      <c r="G62" s="66">
        <v>9.5269999999999992</v>
      </c>
      <c r="H62" s="66">
        <v>280.065</v>
      </c>
      <c r="I62" s="133"/>
      <c r="J62" s="132">
        <f t="shared" si="2"/>
        <v>280.065</v>
      </c>
      <c r="K62" s="66"/>
      <c r="L62" s="44">
        <v>9.9459999999999997</v>
      </c>
      <c r="M62" s="44"/>
      <c r="N62" s="44"/>
      <c r="O62" s="44"/>
      <c r="P62" s="44"/>
      <c r="Q62" s="134">
        <f t="shared" si="18"/>
        <v>299.86632000185409</v>
      </c>
      <c r="R62" s="37"/>
    </row>
    <row r="63" spans="1:18">
      <c r="A63" s="130" t="s">
        <v>0</v>
      </c>
      <c r="B63" s="36" t="s">
        <v>52</v>
      </c>
      <c r="C63" s="38" t="s">
        <v>11</v>
      </c>
      <c r="D63" s="205">
        <v>0.90100000000000002</v>
      </c>
      <c r="E63" s="42">
        <v>10.88</v>
      </c>
      <c r="F63" s="135">
        <f t="shared" si="17"/>
        <v>11.781000000000001</v>
      </c>
      <c r="G63" s="65">
        <v>224.66900000000001</v>
      </c>
      <c r="H63" s="65"/>
      <c r="I63" s="128"/>
      <c r="J63" s="135">
        <f t="shared" si="2"/>
        <v>0</v>
      </c>
      <c r="K63" s="65"/>
      <c r="L63" s="25"/>
      <c r="M63" s="25"/>
      <c r="N63" s="25"/>
      <c r="O63" s="25"/>
      <c r="P63" s="25"/>
      <c r="Q63" s="129">
        <f t="shared" si="18"/>
        <v>236.45000000000002</v>
      </c>
      <c r="R63" s="37"/>
    </row>
    <row r="64" spans="1:18">
      <c r="A64" s="130" t="s">
        <v>53</v>
      </c>
      <c r="B64" s="131" t="s">
        <v>54</v>
      </c>
      <c r="C64" s="131" t="s">
        <v>13</v>
      </c>
      <c r="D64" s="206">
        <v>98.388000555611427</v>
      </c>
      <c r="E64" s="43">
        <v>1014.552</v>
      </c>
      <c r="F64" s="132">
        <f t="shared" si="17"/>
        <v>1112.9400005556115</v>
      </c>
      <c r="G64" s="66">
        <v>40570.023999999998</v>
      </c>
      <c r="H64" s="66"/>
      <c r="I64" s="133"/>
      <c r="J64" s="132">
        <f t="shared" si="2"/>
        <v>0</v>
      </c>
      <c r="K64" s="66"/>
      <c r="L64" s="44"/>
      <c r="M64" s="44"/>
      <c r="N64" s="44"/>
      <c r="O64" s="44"/>
      <c r="P64" s="44"/>
      <c r="Q64" s="134">
        <f t="shared" si="18"/>
        <v>41682.964000555607</v>
      </c>
      <c r="R64" s="37"/>
    </row>
    <row r="65" spans="1:18">
      <c r="A65" s="130" t="s">
        <v>0</v>
      </c>
      <c r="B65" s="527" t="s">
        <v>55</v>
      </c>
      <c r="C65" s="38" t="s">
        <v>11</v>
      </c>
      <c r="D65" s="205" t="s">
        <v>0</v>
      </c>
      <c r="E65" s="42">
        <v>0.01</v>
      </c>
      <c r="F65" s="135">
        <f t="shared" si="17"/>
        <v>0.01</v>
      </c>
      <c r="G65" s="65">
        <v>206.43299999999999</v>
      </c>
      <c r="H65" s="65">
        <v>0.02</v>
      </c>
      <c r="I65" s="128"/>
      <c r="J65" s="135">
        <f t="shared" si="2"/>
        <v>0.02</v>
      </c>
      <c r="K65" s="65"/>
      <c r="L65" s="25">
        <v>2E-3</v>
      </c>
      <c r="M65" s="25"/>
      <c r="N65" s="25"/>
      <c r="O65" s="25"/>
      <c r="P65" s="25"/>
      <c r="Q65" s="129">
        <f t="shared" si="18"/>
        <v>206.465</v>
      </c>
      <c r="R65" s="37"/>
    </row>
    <row r="66" spans="1:18">
      <c r="A66" s="130" t="s">
        <v>18</v>
      </c>
      <c r="B66" s="528"/>
      <c r="C66" s="131" t="s">
        <v>13</v>
      </c>
      <c r="D66" s="206" t="s">
        <v>0</v>
      </c>
      <c r="E66" s="43">
        <v>0.108</v>
      </c>
      <c r="F66" s="132">
        <f t="shared" si="17"/>
        <v>0.108</v>
      </c>
      <c r="G66" s="66">
        <v>28051.86</v>
      </c>
      <c r="H66" s="66">
        <v>4.32</v>
      </c>
      <c r="I66" s="133"/>
      <c r="J66" s="132">
        <f t="shared" si="2"/>
        <v>4.32</v>
      </c>
      <c r="K66" s="66"/>
      <c r="L66" s="44">
        <v>3.78</v>
      </c>
      <c r="M66" s="44"/>
      <c r="N66" s="44"/>
      <c r="O66" s="44"/>
      <c r="P66" s="44"/>
      <c r="Q66" s="134">
        <f t="shared" si="18"/>
        <v>28060.067999999999</v>
      </c>
      <c r="R66" s="37"/>
    </row>
    <row r="67" spans="1:18">
      <c r="A67" s="19"/>
      <c r="B67" s="36" t="s">
        <v>15</v>
      </c>
      <c r="C67" s="38" t="s">
        <v>11</v>
      </c>
      <c r="D67" s="205">
        <v>0.70399999999999996</v>
      </c>
      <c r="E67" s="42">
        <v>0.6</v>
      </c>
      <c r="F67" s="135">
        <f t="shared" si="17"/>
        <v>1.3039999999999998</v>
      </c>
      <c r="G67" s="65">
        <v>42.162100000000002</v>
      </c>
      <c r="H67" s="65"/>
      <c r="I67" s="128"/>
      <c r="J67" s="135">
        <f t="shared" si="2"/>
        <v>0</v>
      </c>
      <c r="K67" s="65">
        <v>1.4690000000000001</v>
      </c>
      <c r="L67" s="25"/>
      <c r="M67" s="25"/>
      <c r="N67" s="25"/>
      <c r="O67" s="25"/>
      <c r="P67" s="25"/>
      <c r="Q67" s="129">
        <f t="shared" si="18"/>
        <v>44.935100000000006</v>
      </c>
      <c r="R67" s="37"/>
    </row>
    <row r="68" spans="1:18" ht="19.5" thickBot="1">
      <c r="A68" s="138" t="s">
        <v>0</v>
      </c>
      <c r="B68" s="41" t="s">
        <v>54</v>
      </c>
      <c r="C68" s="41" t="s">
        <v>13</v>
      </c>
      <c r="D68" s="207">
        <v>7.0534800398320332</v>
      </c>
      <c r="E68" s="46">
        <v>9.3309999999999995</v>
      </c>
      <c r="F68" s="139">
        <f t="shared" si="17"/>
        <v>16.384480039832034</v>
      </c>
      <c r="G68" s="78">
        <v>6962.299</v>
      </c>
      <c r="H68" s="78"/>
      <c r="I68" s="140"/>
      <c r="J68" s="139">
        <f t="shared" si="2"/>
        <v>0</v>
      </c>
      <c r="K68" s="78">
        <v>33.716999999999999</v>
      </c>
      <c r="L68" s="29"/>
      <c r="M68" s="29"/>
      <c r="N68" s="29"/>
      <c r="O68" s="29"/>
      <c r="P68" s="29"/>
      <c r="Q68" s="141">
        <f t="shared" si="18"/>
        <v>7012.4004800398316</v>
      </c>
      <c r="R68" s="37"/>
    </row>
    <row r="69" spans="1:18">
      <c r="A69" s="157"/>
      <c r="B69" s="152"/>
      <c r="C69" s="152"/>
      <c r="D69" s="348"/>
      <c r="E69" s="487"/>
      <c r="F69" s="91"/>
      <c r="G69" s="154"/>
      <c r="H69" s="154"/>
      <c r="I69" s="154"/>
      <c r="J69" s="91"/>
      <c r="K69" s="154"/>
      <c r="L69" s="37"/>
      <c r="M69" s="37"/>
      <c r="N69" s="37"/>
      <c r="O69" s="37"/>
      <c r="P69" s="37"/>
      <c r="Q69" s="37"/>
      <c r="R69" s="37"/>
    </row>
    <row r="70" spans="1:18">
      <c r="A70" s="157"/>
      <c r="B70" s="152"/>
      <c r="C70" s="152"/>
      <c r="D70" s="348"/>
      <c r="E70" s="487"/>
      <c r="F70" s="91"/>
      <c r="G70" s="154"/>
      <c r="H70" s="154"/>
      <c r="I70" s="154"/>
      <c r="J70" s="91"/>
      <c r="K70" s="154"/>
      <c r="L70" s="37"/>
      <c r="M70" s="37"/>
      <c r="N70" s="37"/>
      <c r="O70" s="37"/>
      <c r="P70" s="37"/>
      <c r="Q70" s="37"/>
      <c r="R70" s="37"/>
    </row>
    <row r="71" spans="1:18">
      <c r="A71" s="157"/>
      <c r="B71" s="152"/>
      <c r="C71" s="152"/>
      <c r="D71" s="348"/>
      <c r="E71" s="487"/>
      <c r="F71" s="91"/>
      <c r="G71" s="154"/>
      <c r="H71" s="154"/>
      <c r="I71" s="154"/>
      <c r="J71" s="91"/>
      <c r="K71" s="154"/>
      <c r="L71" s="37"/>
      <c r="M71" s="37"/>
      <c r="N71" s="37"/>
      <c r="O71" s="37"/>
      <c r="P71" s="37"/>
      <c r="Q71" s="37"/>
      <c r="R71" s="37"/>
    </row>
    <row r="72" spans="1:18">
      <c r="A72" s="157"/>
      <c r="B72" s="152"/>
      <c r="C72" s="152"/>
      <c r="D72" s="348"/>
      <c r="E72" s="487"/>
      <c r="F72" s="91"/>
      <c r="G72" s="154"/>
      <c r="H72" s="154"/>
      <c r="I72" s="154"/>
      <c r="J72" s="91"/>
      <c r="K72" s="154"/>
      <c r="L72" s="37"/>
      <c r="M72" s="37"/>
      <c r="N72" s="37"/>
      <c r="O72" s="37"/>
      <c r="P72" s="37"/>
      <c r="Q72" s="37"/>
      <c r="R72" s="37"/>
    </row>
    <row r="73" spans="1:18">
      <c r="D73" s="208"/>
      <c r="E73" s="47"/>
      <c r="F73" s="54"/>
      <c r="G73" s="99"/>
      <c r="H73" s="99"/>
      <c r="I73" s="54"/>
      <c r="J73" s="91"/>
      <c r="K73" s="99"/>
      <c r="Q73" s="57"/>
    </row>
    <row r="74" spans="1:18" ht="19.5" thickBot="1">
      <c r="A74" s="27"/>
      <c r="B74" s="118" t="s">
        <v>103</v>
      </c>
      <c r="C74" s="27"/>
      <c r="D74" s="209"/>
      <c r="E74" s="48"/>
      <c r="F74" s="55"/>
      <c r="G74" s="100"/>
      <c r="H74" s="100"/>
      <c r="I74" s="55"/>
      <c r="J74" s="142"/>
      <c r="K74" s="56"/>
      <c r="L74" s="27"/>
      <c r="M74" s="27"/>
      <c r="N74" s="27"/>
      <c r="O74" s="27"/>
      <c r="P74" s="27"/>
      <c r="Q74" s="27"/>
    </row>
    <row r="75" spans="1:18">
      <c r="A75" s="137"/>
      <c r="B75" s="53"/>
      <c r="C75" s="144"/>
      <c r="D75" s="210" t="s">
        <v>1</v>
      </c>
      <c r="E75" s="81" t="s">
        <v>97</v>
      </c>
      <c r="F75" s="123" t="s">
        <v>2</v>
      </c>
      <c r="G75" s="81" t="s">
        <v>98</v>
      </c>
      <c r="H75" s="124" t="s">
        <v>3</v>
      </c>
      <c r="I75" s="124" t="s">
        <v>4</v>
      </c>
      <c r="J75" s="122" t="s">
        <v>99</v>
      </c>
      <c r="K75" s="124" t="s">
        <v>118</v>
      </c>
      <c r="L75" s="122" t="s">
        <v>118</v>
      </c>
      <c r="M75" s="122" t="s">
        <v>118</v>
      </c>
      <c r="N75" s="122" t="s">
        <v>131</v>
      </c>
      <c r="O75" s="122" t="s">
        <v>118</v>
      </c>
      <c r="P75" s="81" t="s">
        <v>118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201">
        <f t="shared" ref="D76:Q76" si="19">SUM(D61,D63,D65,D67)</f>
        <v>1.6088</v>
      </c>
      <c r="E76" s="25">
        <f t="shared" si="19"/>
        <v>11.49</v>
      </c>
      <c r="F76" s="145">
        <f t="shared" si="19"/>
        <v>13.098800000000001</v>
      </c>
      <c r="G76" s="39">
        <f t="shared" si="19"/>
        <v>473.35670000000005</v>
      </c>
      <c r="H76" s="39">
        <f t="shared" si="19"/>
        <v>10.9504</v>
      </c>
      <c r="I76" s="40">
        <f t="shared" si="19"/>
        <v>0</v>
      </c>
      <c r="J76" s="145">
        <f t="shared" si="19"/>
        <v>10.9504</v>
      </c>
      <c r="K76" s="39">
        <f t="shared" si="19"/>
        <v>1.4690000000000001</v>
      </c>
      <c r="L76" s="25">
        <f t="shared" si="19"/>
        <v>5.7500000000000002E-2</v>
      </c>
      <c r="M76" s="25">
        <f t="shared" si="19"/>
        <v>0</v>
      </c>
      <c r="N76" s="25">
        <f t="shared" si="19"/>
        <v>0</v>
      </c>
      <c r="O76" s="25">
        <f t="shared" si="19"/>
        <v>0</v>
      </c>
      <c r="P76" s="25">
        <f t="shared" si="19"/>
        <v>0</v>
      </c>
      <c r="Q76" s="129">
        <f t="shared" si="19"/>
        <v>498.93240000000003</v>
      </c>
      <c r="R76" s="19"/>
    </row>
    <row r="77" spans="1:18">
      <c r="A77" s="120" t="s">
        <v>53</v>
      </c>
      <c r="B77" s="530"/>
      <c r="C77" s="146" t="s">
        <v>13</v>
      </c>
      <c r="D77" s="202">
        <f t="shared" ref="D77:Q77" si="20">SUM(D62,D64,D66,D68)</f>
        <v>105.76980059729753</v>
      </c>
      <c r="E77" s="44">
        <f t="shared" si="20"/>
        <v>1023.991</v>
      </c>
      <c r="F77" s="147">
        <f t="shared" si="20"/>
        <v>1129.7608005972975</v>
      </c>
      <c r="G77" s="58">
        <f t="shared" si="20"/>
        <v>75593.709999999992</v>
      </c>
      <c r="H77" s="58">
        <f t="shared" si="20"/>
        <v>284.38499999999999</v>
      </c>
      <c r="I77" s="53">
        <f t="shared" si="20"/>
        <v>0</v>
      </c>
      <c r="J77" s="147">
        <f t="shared" si="20"/>
        <v>284.38499999999999</v>
      </c>
      <c r="K77" s="58">
        <f t="shared" si="20"/>
        <v>33.716999999999999</v>
      </c>
      <c r="L77" s="44">
        <f t="shared" si="20"/>
        <v>13.725999999999999</v>
      </c>
      <c r="M77" s="44">
        <f t="shared" si="20"/>
        <v>0</v>
      </c>
      <c r="N77" s="44">
        <f t="shared" si="20"/>
        <v>0</v>
      </c>
      <c r="O77" s="44">
        <f t="shared" si="20"/>
        <v>0</v>
      </c>
      <c r="P77" s="44">
        <f t="shared" si="20"/>
        <v>0</v>
      </c>
      <c r="Q77" s="134">
        <f t="shared" si="20"/>
        <v>77055.298800597287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205">
        <v>0.2389</v>
      </c>
      <c r="E78" s="42">
        <v>1.4525999999999999</v>
      </c>
      <c r="F78" s="145">
        <f t="shared" ref="F78:F87" si="21">SUM(D78,E78)</f>
        <v>1.6915</v>
      </c>
      <c r="G78" s="65">
        <v>4.7699999999999999E-2</v>
      </c>
      <c r="H78" s="65">
        <v>21.3047</v>
      </c>
      <c r="I78" s="128"/>
      <c r="J78" s="145">
        <f t="shared" ref="J78:J133" si="22">SUM(H78:I78)</f>
        <v>21.3047</v>
      </c>
      <c r="K78" s="65">
        <v>0.50929999999999997</v>
      </c>
      <c r="L78" s="25">
        <v>0.1157</v>
      </c>
      <c r="M78" s="25">
        <v>0.12189999999999999</v>
      </c>
      <c r="N78" s="25">
        <v>6.3956</v>
      </c>
      <c r="O78" s="25">
        <v>0.1221</v>
      </c>
      <c r="P78" s="25">
        <v>0.99770000000000003</v>
      </c>
      <c r="Q78" s="129">
        <f t="shared" ref="Q78:Q87" si="23">SUM(F78,G78,J78,K78,L78,M78,N78,O78,P78)</f>
        <v>31.306199999999997</v>
      </c>
      <c r="R78" s="19"/>
    </row>
    <row r="79" spans="1:18">
      <c r="A79" s="130" t="s">
        <v>31</v>
      </c>
      <c r="B79" s="528"/>
      <c r="C79" s="146" t="s">
        <v>13</v>
      </c>
      <c r="D79" s="206">
        <v>394.59960222836168</v>
      </c>
      <c r="E79" s="43">
        <v>2057.1790000000001</v>
      </c>
      <c r="F79" s="147">
        <f t="shared" si="21"/>
        <v>2451.7786022283617</v>
      </c>
      <c r="G79" s="66">
        <v>179.786</v>
      </c>
      <c r="H79" s="66">
        <v>20272.587</v>
      </c>
      <c r="I79" s="133"/>
      <c r="J79" s="147">
        <f t="shared" si="22"/>
        <v>20272.587</v>
      </c>
      <c r="K79" s="66">
        <v>401.92</v>
      </c>
      <c r="L79" s="44">
        <v>242.88</v>
      </c>
      <c r="M79" s="44">
        <v>91.48</v>
      </c>
      <c r="N79" s="44">
        <v>8551.5830000000005</v>
      </c>
      <c r="O79" s="44">
        <v>178.51900000000001</v>
      </c>
      <c r="P79" s="44">
        <v>2053.027</v>
      </c>
      <c r="Q79" s="134">
        <f t="shared" si="23"/>
        <v>34423.560602228361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205" t="s">
        <v>0</v>
      </c>
      <c r="E80" s="42"/>
      <c r="F80" s="145">
        <f t="shared" si="21"/>
        <v>0</v>
      </c>
      <c r="G80" s="65">
        <v>2.93E-2</v>
      </c>
      <c r="H80" s="65">
        <v>8.5599999999999996E-2</v>
      </c>
      <c r="I80" s="128"/>
      <c r="J80" s="145">
        <f t="shared" si="22"/>
        <v>8.5599999999999996E-2</v>
      </c>
      <c r="K80" s="65"/>
      <c r="L80" s="25"/>
      <c r="M80" s="25"/>
      <c r="N80" s="25"/>
      <c r="O80" s="25"/>
      <c r="P80" s="25"/>
      <c r="Q80" s="129">
        <f t="shared" si="23"/>
        <v>0.1149</v>
      </c>
      <c r="R80" s="19"/>
    </row>
    <row r="81" spans="1:18">
      <c r="A81" s="130" t="s">
        <v>0</v>
      </c>
      <c r="B81" s="528"/>
      <c r="C81" s="146" t="s">
        <v>13</v>
      </c>
      <c r="D81" s="206" t="s">
        <v>0</v>
      </c>
      <c r="E81" s="43"/>
      <c r="F81" s="147">
        <f t="shared" si="21"/>
        <v>0</v>
      </c>
      <c r="G81" s="66">
        <v>16.797000000000001</v>
      </c>
      <c r="H81" s="66">
        <v>9.1259999999999994</v>
      </c>
      <c r="I81" s="133"/>
      <c r="J81" s="147">
        <f t="shared" si="22"/>
        <v>9.1259999999999994</v>
      </c>
      <c r="K81" s="66"/>
      <c r="L81" s="44"/>
      <c r="M81" s="44"/>
      <c r="N81" s="44"/>
      <c r="O81" s="44"/>
      <c r="P81" s="44"/>
      <c r="Q81" s="134">
        <f t="shared" si="23"/>
        <v>25.923000000000002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205" t="s">
        <v>0</v>
      </c>
      <c r="E82" s="42"/>
      <c r="F82" s="145">
        <f t="shared" si="21"/>
        <v>0</v>
      </c>
      <c r="G82" s="65"/>
      <c r="H82" s="65"/>
      <c r="I82" s="128"/>
      <c r="J82" s="145">
        <f t="shared" si="22"/>
        <v>0</v>
      </c>
      <c r="K82" s="65"/>
      <c r="L82" s="25"/>
      <c r="M82" s="25"/>
      <c r="N82" s="25"/>
      <c r="O82" s="25"/>
      <c r="P82" s="25"/>
      <c r="Q82" s="129">
        <f t="shared" si="23"/>
        <v>0</v>
      </c>
      <c r="R82" s="19"/>
    </row>
    <row r="83" spans="1:18">
      <c r="A83" s="130"/>
      <c r="B83" s="131" t="s">
        <v>61</v>
      </c>
      <c r="C83" s="146" t="s">
        <v>13</v>
      </c>
      <c r="D83" s="206" t="s">
        <v>0</v>
      </c>
      <c r="E83" s="43"/>
      <c r="F83" s="147">
        <f t="shared" si="21"/>
        <v>0</v>
      </c>
      <c r="G83" s="66"/>
      <c r="H83" s="66"/>
      <c r="I83" s="133"/>
      <c r="J83" s="147">
        <f t="shared" si="22"/>
        <v>0</v>
      </c>
      <c r="K83" s="66"/>
      <c r="L83" s="44"/>
      <c r="M83" s="44"/>
      <c r="N83" s="44"/>
      <c r="O83" s="44"/>
      <c r="P83" s="44"/>
      <c r="Q83" s="134">
        <f t="shared" si="23"/>
        <v>0</v>
      </c>
      <c r="R83" s="19"/>
    </row>
    <row r="84" spans="1:18">
      <c r="A84" s="130"/>
      <c r="B84" s="527" t="s">
        <v>62</v>
      </c>
      <c r="C84" s="24" t="s">
        <v>11</v>
      </c>
      <c r="D84" s="205" t="s">
        <v>0</v>
      </c>
      <c r="E84" s="42"/>
      <c r="F84" s="145">
        <f t="shared" si="21"/>
        <v>0</v>
      </c>
      <c r="G84" s="65"/>
      <c r="H84" s="65"/>
      <c r="I84" s="128"/>
      <c r="J84" s="145">
        <f t="shared" si="22"/>
        <v>0</v>
      </c>
      <c r="K84" s="65"/>
      <c r="L84" s="25"/>
      <c r="M84" s="25"/>
      <c r="N84" s="25"/>
      <c r="O84" s="25"/>
      <c r="P84" s="25"/>
      <c r="Q84" s="129">
        <f t="shared" si="23"/>
        <v>0</v>
      </c>
      <c r="R84" s="19"/>
    </row>
    <row r="85" spans="1:18">
      <c r="A85" s="130" t="s">
        <v>12</v>
      </c>
      <c r="B85" s="528"/>
      <c r="C85" s="146" t="s">
        <v>13</v>
      </c>
      <c r="D85" s="206" t="s">
        <v>0</v>
      </c>
      <c r="E85" s="43"/>
      <c r="F85" s="147">
        <f t="shared" si="21"/>
        <v>0</v>
      </c>
      <c r="G85" s="66"/>
      <c r="H85" s="77"/>
      <c r="I85" s="133"/>
      <c r="J85" s="147">
        <f t="shared" si="22"/>
        <v>0</v>
      </c>
      <c r="K85" s="66"/>
      <c r="L85" s="44"/>
      <c r="M85" s="44"/>
      <c r="N85" s="44"/>
      <c r="O85" s="44"/>
      <c r="P85" s="44"/>
      <c r="Q85" s="134">
        <f t="shared" si="23"/>
        <v>0</v>
      </c>
      <c r="R85" s="19"/>
    </row>
    <row r="86" spans="1:18">
      <c r="A86" s="130"/>
      <c r="B86" s="36" t="s">
        <v>15</v>
      </c>
      <c r="C86" s="24" t="s">
        <v>11</v>
      </c>
      <c r="D86" s="205">
        <v>1.0530999999999999</v>
      </c>
      <c r="E86" s="42">
        <v>3.1251000000000002</v>
      </c>
      <c r="F86" s="145">
        <f t="shared" si="21"/>
        <v>4.1782000000000004</v>
      </c>
      <c r="G86" s="65">
        <v>4.4515000000000002</v>
      </c>
      <c r="H86" s="65">
        <v>91.344099999999997</v>
      </c>
      <c r="I86" s="128"/>
      <c r="J86" s="145">
        <f t="shared" si="22"/>
        <v>91.344099999999997</v>
      </c>
      <c r="K86" s="65">
        <v>1.9737</v>
      </c>
      <c r="L86" s="25">
        <v>4.0640000000000001</v>
      </c>
      <c r="M86" s="25">
        <v>0.80940000000000001</v>
      </c>
      <c r="N86" s="25">
        <v>41.612499999999997</v>
      </c>
      <c r="O86" s="25">
        <v>1.0076000000000001</v>
      </c>
      <c r="P86" s="25">
        <v>7.6733000000000002</v>
      </c>
      <c r="Q86" s="129">
        <f t="shared" si="23"/>
        <v>157.11429999999999</v>
      </c>
      <c r="R86" s="19"/>
    </row>
    <row r="87" spans="1:18">
      <c r="A87" s="130"/>
      <c r="B87" s="131" t="s">
        <v>63</v>
      </c>
      <c r="C87" s="146" t="s">
        <v>13</v>
      </c>
      <c r="D87" s="206">
        <v>828.87192468076103</v>
      </c>
      <c r="E87" s="43">
        <v>1666.29</v>
      </c>
      <c r="F87" s="147">
        <f t="shared" si="21"/>
        <v>2495.1619246807609</v>
      </c>
      <c r="G87" s="66">
        <v>2791.7449999999999</v>
      </c>
      <c r="H87" s="66">
        <v>43218.646999999997</v>
      </c>
      <c r="I87" s="133"/>
      <c r="J87" s="147">
        <f t="shared" si="22"/>
        <v>43218.646999999997</v>
      </c>
      <c r="K87" s="66">
        <v>1187.241</v>
      </c>
      <c r="L87" s="44">
        <v>2245.9920000000002</v>
      </c>
      <c r="M87" s="44">
        <v>195.65299999999999</v>
      </c>
      <c r="N87" s="44">
        <v>17331.342000000001</v>
      </c>
      <c r="O87" s="44">
        <v>648.41</v>
      </c>
      <c r="P87" s="44">
        <v>3024.4059999999999</v>
      </c>
      <c r="Q87" s="134">
        <f t="shared" si="23"/>
        <v>73138.597924680769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201">
        <v>1.2919999999999998</v>
      </c>
      <c r="E88" s="25">
        <f t="shared" ref="E88:Q89" si="24">SUM(E78,E80,E82,E84,E86)</f>
        <v>4.5777000000000001</v>
      </c>
      <c r="F88" s="145">
        <f t="shared" si="24"/>
        <v>5.8696999999999999</v>
      </c>
      <c r="G88" s="39">
        <f t="shared" si="24"/>
        <v>4.5285000000000002</v>
      </c>
      <c r="H88" s="39">
        <f t="shared" si="24"/>
        <v>112.73439999999999</v>
      </c>
      <c r="I88" s="40">
        <f t="shared" si="24"/>
        <v>0</v>
      </c>
      <c r="J88" s="145">
        <f t="shared" si="24"/>
        <v>112.73439999999999</v>
      </c>
      <c r="K88" s="39">
        <f t="shared" si="24"/>
        <v>2.4830000000000001</v>
      </c>
      <c r="L88" s="25">
        <f t="shared" si="24"/>
        <v>4.1797000000000004</v>
      </c>
      <c r="M88" s="25">
        <f t="shared" si="24"/>
        <v>0.93130000000000002</v>
      </c>
      <c r="N88" s="25">
        <f t="shared" si="24"/>
        <v>48.008099999999999</v>
      </c>
      <c r="O88" s="25">
        <f t="shared" si="24"/>
        <v>1.1297000000000001</v>
      </c>
      <c r="P88" s="25">
        <f t="shared" si="24"/>
        <v>8.6709999999999994</v>
      </c>
      <c r="Q88" s="129">
        <f t="shared" si="24"/>
        <v>188.53539999999998</v>
      </c>
      <c r="R88" s="19"/>
    </row>
    <row r="89" spans="1:18">
      <c r="A89" s="137"/>
      <c r="B89" s="530"/>
      <c r="C89" s="146" t="s">
        <v>13</v>
      </c>
      <c r="D89" s="202">
        <v>1223.4715269091228</v>
      </c>
      <c r="E89" s="44">
        <f t="shared" si="24"/>
        <v>3723.4690000000001</v>
      </c>
      <c r="F89" s="147">
        <f t="shared" si="24"/>
        <v>4946.9405269091221</v>
      </c>
      <c r="G89" s="58">
        <f t="shared" si="24"/>
        <v>2988.328</v>
      </c>
      <c r="H89" s="58">
        <f t="shared" si="24"/>
        <v>63500.36</v>
      </c>
      <c r="I89" s="53">
        <f t="shared" si="24"/>
        <v>0</v>
      </c>
      <c r="J89" s="147">
        <f t="shared" si="24"/>
        <v>63500.36</v>
      </c>
      <c r="K89" s="58">
        <f t="shared" si="24"/>
        <v>1589.1610000000001</v>
      </c>
      <c r="L89" s="44">
        <f t="shared" si="24"/>
        <v>2488.8720000000003</v>
      </c>
      <c r="M89" s="44">
        <f t="shared" si="24"/>
        <v>287.13299999999998</v>
      </c>
      <c r="N89" s="44">
        <f t="shared" si="24"/>
        <v>25882.925000000003</v>
      </c>
      <c r="O89" s="44">
        <f t="shared" si="24"/>
        <v>826.92899999999997</v>
      </c>
      <c r="P89" s="44">
        <f t="shared" si="24"/>
        <v>5077.433</v>
      </c>
      <c r="Q89" s="134">
        <f t="shared" si="24"/>
        <v>107588.08152690914</v>
      </c>
      <c r="R89" s="19"/>
    </row>
    <row r="90" spans="1:18">
      <c r="A90" s="531" t="s">
        <v>64</v>
      </c>
      <c r="B90" s="532"/>
      <c r="C90" s="24" t="s">
        <v>11</v>
      </c>
      <c r="D90" s="205">
        <v>0.27839999999999998</v>
      </c>
      <c r="E90" s="42">
        <v>0.17380000000000001</v>
      </c>
      <c r="F90" s="145">
        <f t="shared" ref="F90:F103" si="25">SUM(D90,E90)</f>
        <v>0.45219999999999999</v>
      </c>
      <c r="G90" s="65">
        <v>0.98329999999999995</v>
      </c>
      <c r="H90" s="65">
        <v>4.2263000000000002</v>
      </c>
      <c r="I90" s="128"/>
      <c r="J90" s="145">
        <f t="shared" si="22"/>
        <v>4.2263000000000002</v>
      </c>
      <c r="K90" s="65">
        <v>9.8599999999999993E-2</v>
      </c>
      <c r="L90" s="25">
        <v>0.22989999999999999</v>
      </c>
      <c r="M90" s="25"/>
      <c r="N90" s="25">
        <v>6.7999999999999996E-3</v>
      </c>
      <c r="O90" s="25">
        <v>1.1999999999999999E-3</v>
      </c>
      <c r="P90" s="25"/>
      <c r="Q90" s="129">
        <f t="shared" ref="Q90:Q103" si="26">SUM(F90,G90,J90,K90,L90,M90,N90,O90,P90)</f>
        <v>5.9983000000000004</v>
      </c>
      <c r="R90" s="19"/>
    </row>
    <row r="91" spans="1:18">
      <c r="A91" s="533"/>
      <c r="B91" s="534"/>
      <c r="C91" s="146" t="s">
        <v>13</v>
      </c>
      <c r="D91" s="206">
        <v>635.78520359037213</v>
      </c>
      <c r="E91" s="43">
        <v>109.836</v>
      </c>
      <c r="F91" s="147">
        <f t="shared" si="25"/>
        <v>745.62120359037215</v>
      </c>
      <c r="G91" s="66">
        <v>2256.9380000000001</v>
      </c>
      <c r="H91" s="66">
        <v>7701.8190000000004</v>
      </c>
      <c r="I91" s="133"/>
      <c r="J91" s="147">
        <f t="shared" si="22"/>
        <v>7701.8190000000004</v>
      </c>
      <c r="K91" s="66">
        <v>92.167000000000002</v>
      </c>
      <c r="L91" s="44">
        <v>336.75400000000002</v>
      </c>
      <c r="M91" s="44"/>
      <c r="N91" s="44">
        <v>10.789</v>
      </c>
      <c r="O91" s="44">
        <v>0.93899999999999995</v>
      </c>
      <c r="P91" s="44"/>
      <c r="Q91" s="134">
        <f t="shared" si="26"/>
        <v>11145.027203590374</v>
      </c>
      <c r="R91" s="19"/>
    </row>
    <row r="92" spans="1:18">
      <c r="A92" s="531" t="s">
        <v>65</v>
      </c>
      <c r="B92" s="532"/>
      <c r="C92" s="24" t="s">
        <v>11</v>
      </c>
      <c r="D92" s="205" t="s">
        <v>0</v>
      </c>
      <c r="E92" s="42"/>
      <c r="F92" s="145">
        <f t="shared" si="25"/>
        <v>0</v>
      </c>
      <c r="G92" s="65">
        <v>1.0569999999999999</v>
      </c>
      <c r="H92" s="65"/>
      <c r="I92" s="128"/>
      <c r="J92" s="145">
        <f t="shared" si="22"/>
        <v>0</v>
      </c>
      <c r="K92" s="65"/>
      <c r="L92" s="25">
        <v>0.2145</v>
      </c>
      <c r="M92" s="25"/>
      <c r="N92" s="25"/>
      <c r="O92" s="25"/>
      <c r="P92" s="25"/>
      <c r="Q92" s="129">
        <f t="shared" si="26"/>
        <v>1.2714999999999999</v>
      </c>
      <c r="R92" s="19"/>
    </row>
    <row r="93" spans="1:18">
      <c r="A93" s="533"/>
      <c r="B93" s="534"/>
      <c r="C93" s="146" t="s">
        <v>13</v>
      </c>
      <c r="D93" s="206" t="s">
        <v>0</v>
      </c>
      <c r="E93" s="43"/>
      <c r="F93" s="147">
        <f t="shared" si="25"/>
        <v>0</v>
      </c>
      <c r="G93" s="66">
        <v>142.72300000000001</v>
      </c>
      <c r="H93" s="66"/>
      <c r="I93" s="133"/>
      <c r="J93" s="147">
        <f t="shared" si="22"/>
        <v>0</v>
      </c>
      <c r="K93" s="66"/>
      <c r="L93" s="44">
        <v>77.998000000000005</v>
      </c>
      <c r="M93" s="44"/>
      <c r="N93" s="44"/>
      <c r="O93" s="44"/>
      <c r="P93" s="44"/>
      <c r="Q93" s="134">
        <f t="shared" si="26"/>
        <v>220.721</v>
      </c>
      <c r="R93" s="19"/>
    </row>
    <row r="94" spans="1:18">
      <c r="A94" s="531" t="s">
        <v>66</v>
      </c>
      <c r="B94" s="532"/>
      <c r="C94" s="24" t="s">
        <v>11</v>
      </c>
      <c r="D94" s="205" t="s">
        <v>0</v>
      </c>
      <c r="E94" s="42"/>
      <c r="F94" s="145">
        <f t="shared" si="25"/>
        <v>0</v>
      </c>
      <c r="G94" s="65">
        <v>4.8999999999999998E-3</v>
      </c>
      <c r="H94" s="65">
        <v>2.5999999999999999E-3</v>
      </c>
      <c r="I94" s="128"/>
      <c r="J94" s="145">
        <f t="shared" si="22"/>
        <v>2.5999999999999999E-3</v>
      </c>
      <c r="K94" s="65"/>
      <c r="L94" s="25">
        <v>1.4E-3</v>
      </c>
      <c r="M94" s="25"/>
      <c r="N94" s="25"/>
      <c r="O94" s="25"/>
      <c r="P94" s="25"/>
      <c r="Q94" s="129">
        <f t="shared" si="26"/>
        <v>8.8999999999999999E-3</v>
      </c>
      <c r="R94" s="19"/>
    </row>
    <row r="95" spans="1:18">
      <c r="A95" s="533"/>
      <c r="B95" s="534"/>
      <c r="C95" s="146" t="s">
        <v>13</v>
      </c>
      <c r="D95" s="206" t="s">
        <v>0</v>
      </c>
      <c r="E95" s="43"/>
      <c r="F95" s="147">
        <f t="shared" si="25"/>
        <v>0</v>
      </c>
      <c r="G95" s="66">
        <v>22.018000000000001</v>
      </c>
      <c r="H95" s="66">
        <v>8.23</v>
      </c>
      <c r="I95" s="133"/>
      <c r="J95" s="147">
        <f t="shared" si="22"/>
        <v>8.23</v>
      </c>
      <c r="K95" s="66"/>
      <c r="L95" s="44">
        <v>3.024</v>
      </c>
      <c r="M95" s="44"/>
      <c r="N95" s="44"/>
      <c r="O95" s="44"/>
      <c r="P95" s="44"/>
      <c r="Q95" s="134">
        <f t="shared" si="26"/>
        <v>33.271999999999998</v>
      </c>
      <c r="R95" s="19"/>
    </row>
    <row r="96" spans="1:18">
      <c r="A96" s="531" t="s">
        <v>67</v>
      </c>
      <c r="B96" s="532"/>
      <c r="C96" s="24" t="s">
        <v>11</v>
      </c>
      <c r="D96" s="205" t="s">
        <v>0</v>
      </c>
      <c r="E96" s="42">
        <v>0.187</v>
      </c>
      <c r="F96" s="145">
        <f t="shared" si="25"/>
        <v>0.187</v>
      </c>
      <c r="G96" s="65">
        <v>0.18459999999999999</v>
      </c>
      <c r="H96" s="65">
        <v>0.58299999999999996</v>
      </c>
      <c r="I96" s="128"/>
      <c r="J96" s="145">
        <f t="shared" si="22"/>
        <v>0.58299999999999996</v>
      </c>
      <c r="K96" s="65"/>
      <c r="L96" s="25"/>
      <c r="M96" s="25"/>
      <c r="N96" s="25"/>
      <c r="O96" s="25"/>
      <c r="P96" s="25"/>
      <c r="Q96" s="129">
        <f t="shared" si="26"/>
        <v>0.95459999999999989</v>
      </c>
      <c r="R96" s="19"/>
    </row>
    <row r="97" spans="1:18">
      <c r="A97" s="533"/>
      <c r="B97" s="534"/>
      <c r="C97" s="146" t="s">
        <v>13</v>
      </c>
      <c r="D97" s="206" t="s">
        <v>0</v>
      </c>
      <c r="E97" s="43">
        <v>383.49900000000002</v>
      </c>
      <c r="F97" s="147">
        <f t="shared" si="25"/>
        <v>383.49900000000002</v>
      </c>
      <c r="G97" s="66">
        <v>222.05099999999999</v>
      </c>
      <c r="H97" s="66">
        <v>1216.104</v>
      </c>
      <c r="I97" s="133"/>
      <c r="J97" s="147">
        <f t="shared" si="22"/>
        <v>1216.104</v>
      </c>
      <c r="K97" s="66"/>
      <c r="L97" s="44"/>
      <c r="M97" s="44"/>
      <c r="N97" s="44"/>
      <c r="O97" s="44"/>
      <c r="P97" s="44"/>
      <c r="Q97" s="134">
        <f t="shared" si="26"/>
        <v>1821.654</v>
      </c>
      <c r="R97" s="19"/>
    </row>
    <row r="98" spans="1:18">
      <c r="A98" s="531" t="s">
        <v>68</v>
      </c>
      <c r="B98" s="532"/>
      <c r="C98" s="24" t="s">
        <v>11</v>
      </c>
      <c r="D98" s="205" t="s">
        <v>0</v>
      </c>
      <c r="E98" s="42"/>
      <c r="F98" s="145">
        <f t="shared" si="25"/>
        <v>0</v>
      </c>
      <c r="G98" s="65"/>
      <c r="H98" s="92">
        <v>8.0000000000000004E-4</v>
      </c>
      <c r="I98" s="128"/>
      <c r="J98" s="145">
        <f t="shared" si="22"/>
        <v>8.0000000000000004E-4</v>
      </c>
      <c r="K98" s="65"/>
      <c r="L98" s="25">
        <v>7.0000000000000001E-3</v>
      </c>
      <c r="M98" s="25"/>
      <c r="N98" s="25"/>
      <c r="O98" s="25"/>
      <c r="P98" s="25"/>
      <c r="Q98" s="129">
        <f t="shared" si="26"/>
        <v>7.8000000000000005E-3</v>
      </c>
      <c r="R98" s="19"/>
    </row>
    <row r="99" spans="1:18">
      <c r="A99" s="533"/>
      <c r="B99" s="534"/>
      <c r="C99" s="146" t="s">
        <v>13</v>
      </c>
      <c r="D99" s="206" t="s">
        <v>0</v>
      </c>
      <c r="E99" s="43"/>
      <c r="F99" s="147">
        <f t="shared" si="25"/>
        <v>0</v>
      </c>
      <c r="G99" s="66"/>
      <c r="H99" s="66">
        <v>0.58399999999999996</v>
      </c>
      <c r="I99" s="133"/>
      <c r="J99" s="147">
        <f t="shared" si="22"/>
        <v>0.58399999999999996</v>
      </c>
      <c r="K99" s="66"/>
      <c r="L99" s="44">
        <v>5.2919999999999998</v>
      </c>
      <c r="M99" s="44"/>
      <c r="N99" s="44"/>
      <c r="O99" s="44"/>
      <c r="P99" s="44"/>
      <c r="Q99" s="134">
        <f t="shared" si="26"/>
        <v>5.8759999999999994</v>
      </c>
      <c r="R99" s="19"/>
    </row>
    <row r="100" spans="1:18">
      <c r="A100" s="531" t="s">
        <v>69</v>
      </c>
      <c r="B100" s="532"/>
      <c r="C100" s="24" t="s">
        <v>11</v>
      </c>
      <c r="D100" s="205" t="s">
        <v>0</v>
      </c>
      <c r="E100" s="42">
        <v>0.1641</v>
      </c>
      <c r="F100" s="145">
        <f t="shared" si="25"/>
        <v>0.1641</v>
      </c>
      <c r="G100" s="65">
        <v>1.9099999999999999E-2</v>
      </c>
      <c r="H100" s="65">
        <v>3.5684999999999998</v>
      </c>
      <c r="I100" s="128"/>
      <c r="J100" s="145">
        <f t="shared" si="22"/>
        <v>3.5684999999999998</v>
      </c>
      <c r="K100" s="65">
        <v>0.1474</v>
      </c>
      <c r="L100" s="25">
        <v>8.2900000000000001E-2</v>
      </c>
      <c r="M100" s="25"/>
      <c r="N100" s="25">
        <v>0.3775</v>
      </c>
      <c r="O100" s="25">
        <v>1E-3</v>
      </c>
      <c r="P100" s="25">
        <v>1.8218000000000001</v>
      </c>
      <c r="Q100" s="129">
        <f t="shared" si="26"/>
        <v>6.1822999999999997</v>
      </c>
      <c r="R100" s="19"/>
    </row>
    <row r="101" spans="1:18">
      <c r="A101" s="533"/>
      <c r="B101" s="534"/>
      <c r="C101" s="146" t="s">
        <v>13</v>
      </c>
      <c r="D101" s="206" t="s">
        <v>0</v>
      </c>
      <c r="E101" s="43">
        <v>111.489</v>
      </c>
      <c r="F101" s="147">
        <f t="shared" si="25"/>
        <v>111.489</v>
      </c>
      <c r="G101" s="66">
        <v>22.553999999999998</v>
      </c>
      <c r="H101" s="66">
        <v>2381.942</v>
      </c>
      <c r="I101" s="133"/>
      <c r="J101" s="147">
        <f t="shared" si="22"/>
        <v>2381.942</v>
      </c>
      <c r="K101" s="66">
        <v>69.054000000000002</v>
      </c>
      <c r="L101" s="44">
        <v>56.453000000000003</v>
      </c>
      <c r="M101" s="44"/>
      <c r="N101" s="44">
        <v>135.785</v>
      </c>
      <c r="O101" s="44">
        <v>1.0149999999999999</v>
      </c>
      <c r="P101" s="44">
        <v>994.32299999999998</v>
      </c>
      <c r="Q101" s="134">
        <f t="shared" si="26"/>
        <v>3772.6149999999998</v>
      </c>
      <c r="R101" s="19"/>
    </row>
    <row r="102" spans="1:18">
      <c r="A102" s="531" t="s">
        <v>70</v>
      </c>
      <c r="B102" s="532"/>
      <c r="C102" s="24" t="s">
        <v>11</v>
      </c>
      <c r="D102" s="205">
        <v>3.3292999999999999</v>
      </c>
      <c r="E102" s="42">
        <v>101.6112</v>
      </c>
      <c r="F102" s="145">
        <f t="shared" si="25"/>
        <v>104.9405</v>
      </c>
      <c r="G102" s="65">
        <v>5.5252999999999997</v>
      </c>
      <c r="H102" s="65">
        <v>142.3167</v>
      </c>
      <c r="I102" s="128"/>
      <c r="J102" s="145">
        <f t="shared" si="22"/>
        <v>142.3167</v>
      </c>
      <c r="K102" s="65">
        <v>2.9087000000000001</v>
      </c>
      <c r="L102" s="25">
        <v>21.770600000000002</v>
      </c>
      <c r="M102" s="25">
        <v>0.87590000000000001</v>
      </c>
      <c r="N102" s="25">
        <v>8.6402000000000001</v>
      </c>
      <c r="O102" s="25">
        <v>0.78180000000000005</v>
      </c>
      <c r="P102" s="25">
        <v>3.7677999999999998</v>
      </c>
      <c r="Q102" s="129">
        <f t="shared" si="26"/>
        <v>291.52750000000003</v>
      </c>
      <c r="R102" s="19"/>
    </row>
    <row r="103" spans="1:18">
      <c r="A103" s="533"/>
      <c r="B103" s="534"/>
      <c r="C103" s="146" t="s">
        <v>13</v>
      </c>
      <c r="D103" s="206">
        <v>4186.9818236444989</v>
      </c>
      <c r="E103" s="43">
        <v>51215.207000000002</v>
      </c>
      <c r="F103" s="147">
        <f t="shared" si="25"/>
        <v>55402.188823644501</v>
      </c>
      <c r="G103" s="66">
        <v>6237.5529999999999</v>
      </c>
      <c r="H103" s="66">
        <v>66870.05</v>
      </c>
      <c r="I103" s="133"/>
      <c r="J103" s="147">
        <f t="shared" si="22"/>
        <v>66870.05</v>
      </c>
      <c r="K103" s="66">
        <v>1634.3579999999999</v>
      </c>
      <c r="L103" s="44">
        <v>5298.2870000000003</v>
      </c>
      <c r="M103" s="44">
        <v>187.376</v>
      </c>
      <c r="N103" s="44">
        <v>9364.884</v>
      </c>
      <c r="O103" s="44">
        <v>767.60500000000002</v>
      </c>
      <c r="P103" s="44">
        <v>4554.62</v>
      </c>
      <c r="Q103" s="134">
        <f t="shared" si="26"/>
        <v>150316.92182364449</v>
      </c>
      <c r="R103" s="19"/>
    </row>
    <row r="104" spans="1:18">
      <c r="A104" s="535" t="s">
        <v>71</v>
      </c>
      <c r="B104" s="536"/>
      <c r="C104" s="24" t="s">
        <v>11</v>
      </c>
      <c r="D104" s="201">
        <v>1087.1482000000001</v>
      </c>
      <c r="E104" s="25">
        <f t="shared" ref="E104:Q104" si="27">SUM(E9,E11,E23,E29,E37,E39,E41,E43,E45,E47,E49,E51,E53,E59,E76,E88,E90,E92,E94,E96,E98,E100,E102)</f>
        <v>320.75439999999998</v>
      </c>
      <c r="F104" s="145">
        <f t="shared" si="27"/>
        <v>1407.9025999999997</v>
      </c>
      <c r="G104" s="39">
        <f t="shared" si="27"/>
        <v>2816.3114999999989</v>
      </c>
      <c r="H104" s="39">
        <f t="shared" si="27"/>
        <v>8802.7317999999977</v>
      </c>
      <c r="I104" s="40">
        <f t="shared" si="27"/>
        <v>0</v>
      </c>
      <c r="J104" s="145">
        <f t="shared" si="27"/>
        <v>8802.7317999999977</v>
      </c>
      <c r="K104" s="39">
        <f t="shared" si="27"/>
        <v>557.47469999999998</v>
      </c>
      <c r="L104" s="25">
        <f t="shared" si="27"/>
        <v>35.695099999999996</v>
      </c>
      <c r="M104" s="25">
        <f t="shared" si="27"/>
        <v>1.8289</v>
      </c>
      <c r="N104" s="25">
        <f t="shared" si="27"/>
        <v>69.329499999999996</v>
      </c>
      <c r="O104" s="25">
        <f t="shared" si="27"/>
        <v>2.4661</v>
      </c>
      <c r="P104" s="25">
        <f t="shared" si="27"/>
        <v>21.743500000000001</v>
      </c>
      <c r="Q104" s="129">
        <f t="shared" si="27"/>
        <v>13715.483700000001</v>
      </c>
      <c r="R104" s="19"/>
    </row>
    <row r="105" spans="1:18">
      <c r="A105" s="537"/>
      <c r="B105" s="538"/>
      <c r="C105" s="146" t="s">
        <v>13</v>
      </c>
      <c r="D105" s="202">
        <v>205313.7651194369</v>
      </c>
      <c r="E105" s="44">
        <f t="shared" ref="E105:Q105" si="28">SUM(E10,E12,E24,E30,E38,E40,E42,E44,E46,E48,E50,E52,E54,E60,E77,E89,E91,E93,E95,E97,E99,E101,E103)</f>
        <v>201811.40099999998</v>
      </c>
      <c r="F105" s="147">
        <f t="shared" si="28"/>
        <v>407125.16611943691</v>
      </c>
      <c r="G105" s="58">
        <f t="shared" si="28"/>
        <v>549479.36699999997</v>
      </c>
      <c r="H105" s="58">
        <f t="shared" si="28"/>
        <v>879870.2200000002</v>
      </c>
      <c r="I105" s="53">
        <f t="shared" si="28"/>
        <v>0</v>
      </c>
      <c r="J105" s="147">
        <f t="shared" si="28"/>
        <v>879870.2200000002</v>
      </c>
      <c r="K105" s="58">
        <f t="shared" si="28"/>
        <v>46391.892000000007</v>
      </c>
      <c r="L105" s="44">
        <f t="shared" si="28"/>
        <v>15423.109999999999</v>
      </c>
      <c r="M105" s="44">
        <f t="shared" si="28"/>
        <v>478.14499999999998</v>
      </c>
      <c r="N105" s="44">
        <f t="shared" si="28"/>
        <v>38369.229000000007</v>
      </c>
      <c r="O105" s="44">
        <f t="shared" si="28"/>
        <v>1703.9459999999999</v>
      </c>
      <c r="P105" s="44">
        <f t="shared" si="28"/>
        <v>12584.941999999999</v>
      </c>
      <c r="Q105" s="134">
        <f t="shared" si="28"/>
        <v>1951426.0171194365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205" t="s">
        <v>0</v>
      </c>
      <c r="E106" s="42"/>
      <c r="F106" s="145">
        <f t="shared" ref="F106:F127" si="29">SUM(D106,E106)</f>
        <v>0</v>
      </c>
      <c r="G106" s="65">
        <v>1.0049999999999999</v>
      </c>
      <c r="H106" s="65">
        <v>0.67159999999999997</v>
      </c>
      <c r="I106" s="128"/>
      <c r="J106" s="145">
        <f t="shared" si="22"/>
        <v>0.67159999999999997</v>
      </c>
      <c r="K106" s="65">
        <v>6.7100000000000007E-2</v>
      </c>
      <c r="L106" s="25"/>
      <c r="M106" s="25"/>
      <c r="N106" s="25"/>
      <c r="O106" s="25"/>
      <c r="P106" s="25"/>
      <c r="Q106" s="129">
        <f t="shared" ref="Q106:Q127" si="30">SUM(F106,G106,J106,K106,L106,M106,N106,O106,P106)</f>
        <v>1.7436999999999998</v>
      </c>
      <c r="R106" s="19"/>
    </row>
    <row r="107" spans="1:18">
      <c r="A107" s="126" t="s">
        <v>0</v>
      </c>
      <c r="B107" s="528"/>
      <c r="C107" s="146" t="s">
        <v>13</v>
      </c>
      <c r="D107" s="206" t="s">
        <v>0</v>
      </c>
      <c r="E107" s="43"/>
      <c r="F107" s="147">
        <f t="shared" si="29"/>
        <v>0</v>
      </c>
      <c r="G107" s="66">
        <v>162.81</v>
      </c>
      <c r="H107" s="66">
        <v>2092.857</v>
      </c>
      <c r="I107" s="133"/>
      <c r="J107" s="147">
        <f t="shared" si="22"/>
        <v>2092.857</v>
      </c>
      <c r="K107" s="66">
        <v>1559.326</v>
      </c>
      <c r="L107" s="44"/>
      <c r="M107" s="44"/>
      <c r="N107" s="44"/>
      <c r="O107" s="44"/>
      <c r="P107" s="44"/>
      <c r="Q107" s="134">
        <f t="shared" si="30"/>
        <v>3814.9929999999999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205">
        <v>2.4011</v>
      </c>
      <c r="E108" s="42">
        <v>0.6673</v>
      </c>
      <c r="F108" s="145">
        <f t="shared" si="29"/>
        <v>3.0684</v>
      </c>
      <c r="G108" s="65">
        <v>6.9180000000000001</v>
      </c>
      <c r="H108" s="65">
        <v>30.5946</v>
      </c>
      <c r="I108" s="128"/>
      <c r="J108" s="145">
        <f t="shared" si="22"/>
        <v>30.5946</v>
      </c>
      <c r="K108" s="65">
        <v>1.2214</v>
      </c>
      <c r="L108" s="25">
        <v>3.8555999999999999</v>
      </c>
      <c r="M108" s="25">
        <v>3.3E-3</v>
      </c>
      <c r="N108" s="25">
        <v>0.92190000000000005</v>
      </c>
      <c r="O108" s="25">
        <v>0.49390000000000001</v>
      </c>
      <c r="P108" s="25">
        <v>0.12590000000000001</v>
      </c>
      <c r="Q108" s="129">
        <f t="shared" si="30"/>
        <v>47.203000000000017</v>
      </c>
      <c r="R108" s="19"/>
    </row>
    <row r="109" spans="1:18">
      <c r="A109" s="130" t="s">
        <v>0</v>
      </c>
      <c r="B109" s="528"/>
      <c r="C109" s="146" t="s">
        <v>13</v>
      </c>
      <c r="D109" s="206">
        <v>1541.9570487076571</v>
      </c>
      <c r="E109" s="43">
        <v>525.58600000000001</v>
      </c>
      <c r="F109" s="147">
        <f t="shared" si="29"/>
        <v>2067.5430487076574</v>
      </c>
      <c r="G109" s="66">
        <v>6524.9080000000004</v>
      </c>
      <c r="H109" s="66">
        <v>16660.598000000002</v>
      </c>
      <c r="I109" s="133"/>
      <c r="J109" s="147">
        <f t="shared" si="22"/>
        <v>16660.598000000002</v>
      </c>
      <c r="K109" s="66">
        <v>612.87800000000004</v>
      </c>
      <c r="L109" s="44">
        <v>2472.777</v>
      </c>
      <c r="M109" s="44">
        <v>1.069</v>
      </c>
      <c r="N109" s="44">
        <v>532.96299999999997</v>
      </c>
      <c r="O109" s="44">
        <v>245.52799999999999</v>
      </c>
      <c r="P109" s="44">
        <v>70.399000000000001</v>
      </c>
      <c r="Q109" s="134">
        <f t="shared" si="30"/>
        <v>29188.663048707658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205">
        <v>1.4081999999999999</v>
      </c>
      <c r="E110" s="42">
        <v>0.15809999999999999</v>
      </c>
      <c r="F110" s="145">
        <f t="shared" si="29"/>
        <v>1.5662999999999998</v>
      </c>
      <c r="G110" s="65">
        <v>0.68140000000000001</v>
      </c>
      <c r="H110" s="65">
        <v>203.5984</v>
      </c>
      <c r="I110" s="128"/>
      <c r="J110" s="145">
        <f t="shared" si="22"/>
        <v>203.5984</v>
      </c>
      <c r="K110" s="65">
        <v>2.1181999999999999</v>
      </c>
      <c r="L110" s="25">
        <v>0.13500000000000001</v>
      </c>
      <c r="M110" s="25"/>
      <c r="N110" s="25">
        <v>6.0699999999999997E-2</v>
      </c>
      <c r="O110" s="25">
        <v>3.5200000000000002E-2</v>
      </c>
      <c r="P110" s="25"/>
      <c r="Q110" s="129">
        <f t="shared" si="30"/>
        <v>208.1952</v>
      </c>
      <c r="R110" s="19"/>
    </row>
    <row r="111" spans="1:18">
      <c r="A111" s="130"/>
      <c r="B111" s="528"/>
      <c r="C111" s="146" t="s">
        <v>13</v>
      </c>
      <c r="D111" s="206">
        <v>956.24820540007352</v>
      </c>
      <c r="E111" s="43">
        <v>178.37200000000001</v>
      </c>
      <c r="F111" s="147">
        <f t="shared" si="29"/>
        <v>1134.6202054000735</v>
      </c>
      <c r="G111" s="66">
        <v>519.00099999999998</v>
      </c>
      <c r="H111" s="66">
        <v>132121.962</v>
      </c>
      <c r="I111" s="133"/>
      <c r="J111" s="147">
        <f t="shared" si="22"/>
        <v>132121.962</v>
      </c>
      <c r="K111" s="66">
        <v>1525.383</v>
      </c>
      <c r="L111" s="44">
        <v>45.710999999999999</v>
      </c>
      <c r="M111" s="44"/>
      <c r="N111" s="44">
        <v>13.715999999999999</v>
      </c>
      <c r="O111" s="44">
        <v>20.477</v>
      </c>
      <c r="P111" s="44"/>
      <c r="Q111" s="134">
        <f t="shared" si="30"/>
        <v>135380.87020540008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205" t="s">
        <v>0</v>
      </c>
      <c r="E112" s="42"/>
      <c r="F112" s="145">
        <f t="shared" si="29"/>
        <v>0</v>
      </c>
      <c r="G112" s="65">
        <v>2E-3</v>
      </c>
      <c r="H112" s="65">
        <v>0.12909999999999999</v>
      </c>
      <c r="I112" s="128"/>
      <c r="J112" s="145">
        <f t="shared" si="22"/>
        <v>0.12909999999999999</v>
      </c>
      <c r="K112" s="65">
        <v>1.8E-3</v>
      </c>
      <c r="L112" s="25"/>
      <c r="M112" s="25">
        <v>1.5800000000000002E-2</v>
      </c>
      <c r="N112" s="25"/>
      <c r="O112" s="25"/>
      <c r="P112" s="25"/>
      <c r="Q112" s="129">
        <f t="shared" si="30"/>
        <v>0.1487</v>
      </c>
      <c r="R112" s="19"/>
    </row>
    <row r="113" spans="1:18">
      <c r="A113" s="130"/>
      <c r="B113" s="528"/>
      <c r="C113" s="146" t="s">
        <v>13</v>
      </c>
      <c r="D113" s="206" t="s">
        <v>0</v>
      </c>
      <c r="E113" s="43"/>
      <c r="F113" s="147">
        <f t="shared" si="29"/>
        <v>0</v>
      </c>
      <c r="G113" s="66">
        <v>29.271000000000001</v>
      </c>
      <c r="H113" s="66">
        <v>364.49099999999999</v>
      </c>
      <c r="I113" s="133"/>
      <c r="J113" s="147">
        <f t="shared" si="22"/>
        <v>364.49099999999999</v>
      </c>
      <c r="K113" s="66">
        <v>1.944</v>
      </c>
      <c r="L113" s="44"/>
      <c r="M113" s="44">
        <v>10.625999999999999</v>
      </c>
      <c r="N113" s="44"/>
      <c r="O113" s="44"/>
      <c r="P113" s="44"/>
      <c r="Q113" s="134">
        <f t="shared" si="30"/>
        <v>406.33199999999999</v>
      </c>
      <c r="R113" s="19"/>
    </row>
    <row r="114" spans="1:18">
      <c r="A114" s="130"/>
      <c r="B114" s="527" t="s">
        <v>78</v>
      </c>
      <c r="C114" s="24" t="s">
        <v>11</v>
      </c>
      <c r="D114" s="205">
        <v>3.3000000000000002E-2</v>
      </c>
      <c r="E114" s="42">
        <v>3.0999999999999999E-3</v>
      </c>
      <c r="F114" s="145">
        <f t="shared" si="29"/>
        <v>3.61E-2</v>
      </c>
      <c r="G114" s="65">
        <v>1.6075999999999999</v>
      </c>
      <c r="H114" s="92">
        <v>4.7462</v>
      </c>
      <c r="I114" s="128"/>
      <c r="J114" s="145">
        <f t="shared" si="22"/>
        <v>4.7462</v>
      </c>
      <c r="K114" s="65">
        <v>0.15690000000000001</v>
      </c>
      <c r="L114" s="25">
        <v>0.49759999999999999</v>
      </c>
      <c r="M114" s="25">
        <v>0.16400000000000001</v>
      </c>
      <c r="N114" s="25">
        <v>0.7218</v>
      </c>
      <c r="O114" s="25">
        <v>2.9600000000000001E-2</v>
      </c>
      <c r="P114" s="25">
        <v>1.9776</v>
      </c>
      <c r="Q114" s="129">
        <f t="shared" si="30"/>
        <v>9.9374000000000002</v>
      </c>
      <c r="R114" s="19"/>
    </row>
    <row r="115" spans="1:18">
      <c r="A115" s="130"/>
      <c r="B115" s="528"/>
      <c r="C115" s="146" t="s">
        <v>13</v>
      </c>
      <c r="D115" s="206">
        <v>40.176000226879751</v>
      </c>
      <c r="E115" s="43">
        <v>1.1659999999999999</v>
      </c>
      <c r="F115" s="147">
        <f t="shared" si="29"/>
        <v>41.342000226879748</v>
      </c>
      <c r="G115" s="66">
        <v>871.30200000000002</v>
      </c>
      <c r="H115" s="66">
        <v>4599.7979999999998</v>
      </c>
      <c r="I115" s="133"/>
      <c r="J115" s="147">
        <f t="shared" si="22"/>
        <v>4599.7979999999998</v>
      </c>
      <c r="K115" s="66">
        <v>77.134</v>
      </c>
      <c r="L115" s="44">
        <v>295.45100000000002</v>
      </c>
      <c r="M115" s="44">
        <v>92.475999999999999</v>
      </c>
      <c r="N115" s="44">
        <v>306.24799999999999</v>
      </c>
      <c r="O115" s="44">
        <v>11.125</v>
      </c>
      <c r="P115" s="44">
        <v>3282.2280000000001</v>
      </c>
      <c r="Q115" s="134">
        <f t="shared" si="30"/>
        <v>9577.1040002268783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205" t="s">
        <v>0</v>
      </c>
      <c r="E116" s="42"/>
      <c r="F116" s="145">
        <f t="shared" si="29"/>
        <v>0</v>
      </c>
      <c r="G116" s="65"/>
      <c r="H116" s="65"/>
      <c r="I116" s="128"/>
      <c r="J116" s="145">
        <f t="shared" si="22"/>
        <v>0</v>
      </c>
      <c r="K116" s="65"/>
      <c r="L116" s="25"/>
      <c r="M116" s="25"/>
      <c r="N116" s="25"/>
      <c r="O116" s="25"/>
      <c r="P116" s="25"/>
      <c r="Q116" s="129">
        <f t="shared" si="30"/>
        <v>0</v>
      </c>
      <c r="R116" s="19"/>
    </row>
    <row r="117" spans="1:18">
      <c r="A117" s="130"/>
      <c r="B117" s="528"/>
      <c r="C117" s="146" t="s">
        <v>13</v>
      </c>
      <c r="D117" s="206" t="s">
        <v>0</v>
      </c>
      <c r="E117" s="43"/>
      <c r="F117" s="147">
        <f t="shared" si="29"/>
        <v>0</v>
      </c>
      <c r="G117" s="66"/>
      <c r="H117" s="66"/>
      <c r="I117" s="133"/>
      <c r="J117" s="147">
        <f t="shared" si="22"/>
        <v>0</v>
      </c>
      <c r="K117" s="66"/>
      <c r="L117" s="44"/>
      <c r="M117" s="44"/>
      <c r="N117" s="44"/>
      <c r="O117" s="44"/>
      <c r="P117" s="44"/>
      <c r="Q117" s="134">
        <f t="shared" si="30"/>
        <v>0</v>
      </c>
      <c r="R117" s="19"/>
    </row>
    <row r="118" spans="1:18">
      <c r="A118" s="130"/>
      <c r="B118" s="527" t="s">
        <v>81</v>
      </c>
      <c r="C118" s="24" t="s">
        <v>11</v>
      </c>
      <c r="D118" s="205">
        <v>9.2999999999999992E-3</v>
      </c>
      <c r="E118" s="42">
        <v>8.0000000000000002E-3</v>
      </c>
      <c r="F118" s="145">
        <f t="shared" si="29"/>
        <v>1.7299999999999999E-2</v>
      </c>
      <c r="G118" s="65">
        <v>0.45390000000000003</v>
      </c>
      <c r="H118" s="65">
        <v>10.237</v>
      </c>
      <c r="I118" s="128"/>
      <c r="J118" s="145">
        <f t="shared" si="22"/>
        <v>10.237</v>
      </c>
      <c r="K118" s="65">
        <v>0.19900000000000001</v>
      </c>
      <c r="L118" s="25">
        <v>7.7200000000000005E-2</v>
      </c>
      <c r="M118" s="25"/>
      <c r="N118" s="25"/>
      <c r="O118" s="25">
        <v>0.9849</v>
      </c>
      <c r="P118" s="25">
        <v>7.2800000000000004E-2</v>
      </c>
      <c r="Q118" s="129">
        <f t="shared" si="30"/>
        <v>12.0421</v>
      </c>
      <c r="R118" s="19"/>
    </row>
    <row r="119" spans="1:18">
      <c r="A119" s="130"/>
      <c r="B119" s="528"/>
      <c r="C119" s="146" t="s">
        <v>13</v>
      </c>
      <c r="D119" s="206">
        <v>9.1152000514748686</v>
      </c>
      <c r="E119" s="43">
        <v>8.64</v>
      </c>
      <c r="F119" s="147">
        <f t="shared" si="29"/>
        <v>17.755200051474869</v>
      </c>
      <c r="G119" s="66">
        <v>356.2</v>
      </c>
      <c r="H119" s="66">
        <v>17225.830000000002</v>
      </c>
      <c r="I119" s="133"/>
      <c r="J119" s="147">
        <f t="shared" si="22"/>
        <v>17225.830000000002</v>
      </c>
      <c r="K119" s="66">
        <v>194.21100000000001</v>
      </c>
      <c r="L119" s="44">
        <v>63.758000000000003</v>
      </c>
      <c r="M119" s="44"/>
      <c r="N119" s="44"/>
      <c r="O119" s="44">
        <v>1170.06</v>
      </c>
      <c r="P119" s="44">
        <v>145.53399999999999</v>
      </c>
      <c r="Q119" s="134">
        <f t="shared" si="30"/>
        <v>19173.348200051478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205">
        <v>1.1999999999999999E-3</v>
      </c>
      <c r="E120" s="42">
        <v>0.27200000000000002</v>
      </c>
      <c r="F120" s="145">
        <f t="shared" si="29"/>
        <v>0.2732</v>
      </c>
      <c r="G120" s="65">
        <v>5.5E-2</v>
      </c>
      <c r="H120" s="65">
        <v>0.45350000000000001</v>
      </c>
      <c r="I120" s="128"/>
      <c r="J120" s="145">
        <f t="shared" si="22"/>
        <v>0.45350000000000001</v>
      </c>
      <c r="K120" s="65">
        <v>0.15</v>
      </c>
      <c r="L120" s="25"/>
      <c r="M120" s="25"/>
      <c r="N120" s="25"/>
      <c r="O120" s="25"/>
      <c r="P120" s="25"/>
      <c r="Q120" s="129">
        <f t="shared" si="30"/>
        <v>0.93170000000000008</v>
      </c>
      <c r="R120" s="19"/>
    </row>
    <row r="121" spans="1:18">
      <c r="A121" s="130"/>
      <c r="B121" s="528"/>
      <c r="C121" s="146" t="s">
        <v>13</v>
      </c>
      <c r="D121" s="206">
        <v>3.2400000182967541</v>
      </c>
      <c r="E121" s="43">
        <v>117.504</v>
      </c>
      <c r="F121" s="147">
        <f t="shared" si="29"/>
        <v>120.74400001829676</v>
      </c>
      <c r="G121" s="66">
        <v>106.92</v>
      </c>
      <c r="H121" s="66">
        <v>747.01</v>
      </c>
      <c r="I121" s="133"/>
      <c r="J121" s="147">
        <f t="shared" si="22"/>
        <v>747.01</v>
      </c>
      <c r="K121" s="66">
        <v>16.2</v>
      </c>
      <c r="L121" s="44"/>
      <c r="M121" s="44"/>
      <c r="N121" s="44"/>
      <c r="O121" s="44"/>
      <c r="P121" s="44"/>
      <c r="Q121" s="134">
        <f t="shared" si="30"/>
        <v>990.87400001829678</v>
      </c>
      <c r="R121" s="19"/>
    </row>
    <row r="122" spans="1:18">
      <c r="A122" s="130"/>
      <c r="B122" s="527" t="s">
        <v>84</v>
      </c>
      <c r="C122" s="24" t="s">
        <v>11</v>
      </c>
      <c r="D122" s="205">
        <v>4.3630000000000004</v>
      </c>
      <c r="E122" s="42"/>
      <c r="F122" s="145">
        <f t="shared" si="29"/>
        <v>4.3630000000000004</v>
      </c>
      <c r="G122" s="65">
        <v>0.61370000000000002</v>
      </c>
      <c r="H122" s="65">
        <v>0.99009999999999998</v>
      </c>
      <c r="I122" s="128"/>
      <c r="J122" s="145">
        <f t="shared" si="22"/>
        <v>0.99009999999999998</v>
      </c>
      <c r="K122" s="65"/>
      <c r="L122" s="25">
        <v>0.34300000000000003</v>
      </c>
      <c r="M122" s="25">
        <v>7.0308000000000002</v>
      </c>
      <c r="N122" s="25">
        <v>2.3348</v>
      </c>
      <c r="O122" s="25"/>
      <c r="P122" s="25">
        <v>2.76E-2</v>
      </c>
      <c r="Q122" s="129">
        <f t="shared" si="30"/>
        <v>15.702999999999999</v>
      </c>
      <c r="R122" s="19"/>
    </row>
    <row r="123" spans="1:18">
      <c r="A123" s="130"/>
      <c r="B123" s="528"/>
      <c r="C123" s="146" t="s">
        <v>13</v>
      </c>
      <c r="D123" s="206">
        <v>3315.3624187223368</v>
      </c>
      <c r="E123" s="43"/>
      <c r="F123" s="147">
        <f t="shared" si="29"/>
        <v>3315.3624187223368</v>
      </c>
      <c r="G123" s="66">
        <v>625.86699999999996</v>
      </c>
      <c r="H123" s="66">
        <v>1828.38</v>
      </c>
      <c r="I123" s="133"/>
      <c r="J123" s="147">
        <f t="shared" si="22"/>
        <v>1828.38</v>
      </c>
      <c r="K123" s="66"/>
      <c r="L123" s="44">
        <v>473.31</v>
      </c>
      <c r="M123" s="44">
        <v>11547.591</v>
      </c>
      <c r="N123" s="44">
        <v>2374.7869999999998</v>
      </c>
      <c r="O123" s="44"/>
      <c r="P123" s="44">
        <v>11.243</v>
      </c>
      <c r="Q123" s="134">
        <f t="shared" si="30"/>
        <v>20176.540418722336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205">
        <v>0.73299999999999998</v>
      </c>
      <c r="E124" s="42">
        <v>0.31890000000000002</v>
      </c>
      <c r="F124" s="145">
        <f t="shared" si="29"/>
        <v>1.0519000000000001</v>
      </c>
      <c r="G124" s="65">
        <v>0.46960000000000002</v>
      </c>
      <c r="H124" s="65">
        <v>4.5751999999999997</v>
      </c>
      <c r="I124" s="128"/>
      <c r="J124" s="145">
        <f t="shared" si="22"/>
        <v>4.5751999999999997</v>
      </c>
      <c r="K124" s="65">
        <v>0.80649999999999999</v>
      </c>
      <c r="L124" s="25">
        <v>0.29920000000000002</v>
      </c>
      <c r="M124" s="25">
        <v>1.7500000000000002E-2</v>
      </c>
      <c r="N124" s="25">
        <v>1.54E-2</v>
      </c>
      <c r="O124" s="25">
        <v>5.7000000000000002E-2</v>
      </c>
      <c r="P124" s="25">
        <v>0.2606</v>
      </c>
      <c r="Q124" s="129">
        <f t="shared" si="30"/>
        <v>7.5529000000000002</v>
      </c>
      <c r="R124" s="19"/>
    </row>
    <row r="125" spans="1:18">
      <c r="A125" s="19"/>
      <c r="B125" s="528"/>
      <c r="C125" s="146" t="s">
        <v>13</v>
      </c>
      <c r="D125" s="211">
        <v>1204.2540068005985</v>
      </c>
      <c r="E125" s="43">
        <v>277.65199999999999</v>
      </c>
      <c r="F125" s="147">
        <f t="shared" si="29"/>
        <v>1481.9060068005986</v>
      </c>
      <c r="G125" s="66">
        <v>263.13299999999998</v>
      </c>
      <c r="H125" s="66">
        <v>7315.4279999999999</v>
      </c>
      <c r="I125" s="133"/>
      <c r="J125" s="147">
        <f t="shared" si="22"/>
        <v>7315.4279999999999</v>
      </c>
      <c r="K125" s="66">
        <v>334.46499999999997</v>
      </c>
      <c r="L125" s="44">
        <v>145.75800000000001</v>
      </c>
      <c r="M125" s="44">
        <v>11.436999999999999</v>
      </c>
      <c r="N125" s="44">
        <v>6.0709999999999997</v>
      </c>
      <c r="O125" s="44">
        <v>7.6680000000000001</v>
      </c>
      <c r="P125" s="44">
        <v>473.964</v>
      </c>
      <c r="Q125" s="134">
        <f t="shared" si="30"/>
        <v>10039.830006800597</v>
      </c>
      <c r="R125" s="19"/>
    </row>
    <row r="126" spans="1:18">
      <c r="A126" s="19"/>
      <c r="B126" s="36" t="s">
        <v>15</v>
      </c>
      <c r="C126" s="24" t="s">
        <v>11</v>
      </c>
      <c r="D126" s="205" t="s">
        <v>0</v>
      </c>
      <c r="E126" s="42"/>
      <c r="F126" s="145">
        <f t="shared" si="29"/>
        <v>0</v>
      </c>
      <c r="G126" s="65">
        <v>0</v>
      </c>
      <c r="H126" s="65">
        <v>1.3545</v>
      </c>
      <c r="I126" s="128"/>
      <c r="J126" s="145">
        <f t="shared" si="22"/>
        <v>1.3545</v>
      </c>
      <c r="K126" s="65"/>
      <c r="L126" s="25"/>
      <c r="M126" s="25"/>
      <c r="N126" s="25"/>
      <c r="O126" s="25"/>
      <c r="P126" s="25"/>
      <c r="Q126" s="129">
        <f t="shared" si="30"/>
        <v>1.3545</v>
      </c>
      <c r="R126" s="19"/>
    </row>
    <row r="127" spans="1:18">
      <c r="A127" s="19"/>
      <c r="B127" s="131" t="s">
        <v>86</v>
      </c>
      <c r="C127" s="146" t="s">
        <v>13</v>
      </c>
      <c r="D127" s="206" t="s">
        <v>0</v>
      </c>
      <c r="E127" s="43"/>
      <c r="F127" s="147">
        <f t="shared" si="29"/>
        <v>0</v>
      </c>
      <c r="G127" s="66">
        <v>60.75</v>
      </c>
      <c r="H127" s="66">
        <v>821.44799999999998</v>
      </c>
      <c r="I127" s="133"/>
      <c r="J127" s="147">
        <f t="shared" si="22"/>
        <v>821.44799999999998</v>
      </c>
      <c r="K127" s="66"/>
      <c r="L127" s="44"/>
      <c r="M127" s="44"/>
      <c r="N127" s="44"/>
      <c r="O127" s="44"/>
      <c r="P127" s="44"/>
      <c r="Q127" s="134">
        <f t="shared" si="30"/>
        <v>882.19799999999998</v>
      </c>
      <c r="R127" s="19"/>
    </row>
    <row r="128" spans="1:18">
      <c r="A128" s="19"/>
      <c r="B128" s="529" t="s">
        <v>19</v>
      </c>
      <c r="C128" s="24" t="s">
        <v>11</v>
      </c>
      <c r="D128" s="201">
        <v>8.9488000000000003</v>
      </c>
      <c r="E128" s="25">
        <f t="shared" ref="E128:Q129" si="31">SUM(E106,E108,E110,E112,E114,E116,E118,E120,E122,E124,E126)</f>
        <v>1.4274</v>
      </c>
      <c r="F128" s="145">
        <f t="shared" si="31"/>
        <v>10.376200000000001</v>
      </c>
      <c r="G128" s="39">
        <f t="shared" si="31"/>
        <v>11.8062</v>
      </c>
      <c r="H128" s="39">
        <f t="shared" si="31"/>
        <v>257.35019999999997</v>
      </c>
      <c r="I128" s="40">
        <f t="shared" si="31"/>
        <v>0</v>
      </c>
      <c r="J128" s="145">
        <f t="shared" si="31"/>
        <v>257.35019999999997</v>
      </c>
      <c r="K128" s="39">
        <f t="shared" si="31"/>
        <v>4.7208999999999994</v>
      </c>
      <c r="L128" s="25">
        <f t="shared" si="31"/>
        <v>5.2076000000000002</v>
      </c>
      <c r="M128" s="25">
        <f t="shared" si="31"/>
        <v>7.2313999999999998</v>
      </c>
      <c r="N128" s="25">
        <f t="shared" si="31"/>
        <v>4.0545999999999998</v>
      </c>
      <c r="O128" s="25">
        <f t="shared" si="31"/>
        <v>1.6006</v>
      </c>
      <c r="P128" s="25">
        <f t="shared" si="31"/>
        <v>2.4645000000000001</v>
      </c>
      <c r="Q128" s="129">
        <f t="shared" si="31"/>
        <v>304.81220000000002</v>
      </c>
      <c r="R128" s="19"/>
    </row>
    <row r="129" spans="1:18">
      <c r="A129" s="137"/>
      <c r="B129" s="530"/>
      <c r="C129" s="146" t="s">
        <v>13</v>
      </c>
      <c r="D129" s="202">
        <v>7070.3528799273172</v>
      </c>
      <c r="E129" s="44">
        <f t="shared" si="31"/>
        <v>1108.92</v>
      </c>
      <c r="F129" s="147">
        <f t="shared" si="31"/>
        <v>8179.2728799273173</v>
      </c>
      <c r="G129" s="58">
        <f t="shared" si="31"/>
        <v>9520.1620000000003</v>
      </c>
      <c r="H129" s="58">
        <f t="shared" si="31"/>
        <v>183777.80200000005</v>
      </c>
      <c r="I129" s="53">
        <f t="shared" si="31"/>
        <v>0</v>
      </c>
      <c r="J129" s="147">
        <f t="shared" si="31"/>
        <v>183777.80200000005</v>
      </c>
      <c r="K129" s="58">
        <f t="shared" si="31"/>
        <v>4321.5410000000002</v>
      </c>
      <c r="L129" s="44">
        <f t="shared" si="31"/>
        <v>3496.7649999999994</v>
      </c>
      <c r="M129" s="44">
        <f t="shared" si="31"/>
        <v>11663.199000000001</v>
      </c>
      <c r="N129" s="44">
        <f t="shared" si="31"/>
        <v>3233.7849999999999</v>
      </c>
      <c r="O129" s="44">
        <f t="shared" si="31"/>
        <v>1454.8579999999999</v>
      </c>
      <c r="P129" s="44">
        <f t="shared" si="31"/>
        <v>3983.3679999999999</v>
      </c>
      <c r="Q129" s="134">
        <f t="shared" si="31"/>
        <v>229630.75287992734</v>
      </c>
      <c r="R129" s="19"/>
    </row>
    <row r="130" spans="1:18">
      <c r="A130" s="126" t="s">
        <v>0</v>
      </c>
      <c r="B130" s="527" t="s">
        <v>87</v>
      </c>
      <c r="C130" s="24" t="s">
        <v>11</v>
      </c>
      <c r="D130" s="205" t="s">
        <v>0</v>
      </c>
      <c r="E130" s="42"/>
      <c r="F130" s="145">
        <f t="shared" ref="F130:F136" si="32">SUM(D130,E130)</f>
        <v>0</v>
      </c>
      <c r="G130" s="65"/>
      <c r="H130" s="65"/>
      <c r="I130" s="128"/>
      <c r="J130" s="145">
        <f t="shared" si="22"/>
        <v>0</v>
      </c>
      <c r="K130" s="65"/>
      <c r="L130" s="25"/>
      <c r="M130" s="25"/>
      <c r="N130" s="25"/>
      <c r="O130" s="25"/>
      <c r="P130" s="25"/>
      <c r="Q130" s="129">
        <f t="shared" ref="Q130:Q136" si="33">SUM(F130,G130,J130,K130,L130,M130,N130,O130,P130)</f>
        <v>0</v>
      </c>
      <c r="R130" s="19"/>
    </row>
    <row r="131" spans="1:18">
      <c r="A131" s="126" t="s">
        <v>0</v>
      </c>
      <c r="B131" s="528"/>
      <c r="C131" s="146" t="s">
        <v>13</v>
      </c>
      <c r="D131" s="206" t="s">
        <v>0</v>
      </c>
      <c r="E131" s="43"/>
      <c r="F131" s="147">
        <f t="shared" si="32"/>
        <v>0</v>
      </c>
      <c r="G131" s="66"/>
      <c r="H131" s="66"/>
      <c r="I131" s="133"/>
      <c r="J131" s="147">
        <f t="shared" si="22"/>
        <v>0</v>
      </c>
      <c r="K131" s="66"/>
      <c r="L131" s="44"/>
      <c r="M131" s="44"/>
      <c r="N131" s="44"/>
      <c r="O131" s="44"/>
      <c r="P131" s="44"/>
      <c r="Q131" s="134">
        <f t="shared" si="33"/>
        <v>0</v>
      </c>
      <c r="R131" s="19"/>
    </row>
    <row r="132" spans="1:18">
      <c r="A132" s="130" t="s">
        <v>88</v>
      </c>
      <c r="B132" s="527" t="s">
        <v>89</v>
      </c>
      <c r="C132" s="24" t="s">
        <v>11</v>
      </c>
      <c r="D132" s="205">
        <v>0.19</v>
      </c>
      <c r="E132" s="42"/>
      <c r="F132" s="145">
        <f t="shared" si="32"/>
        <v>0.19</v>
      </c>
      <c r="G132" s="65">
        <v>41.582000000000001</v>
      </c>
      <c r="H132" s="65"/>
      <c r="I132" s="128"/>
      <c r="J132" s="145">
        <f t="shared" si="22"/>
        <v>0</v>
      </c>
      <c r="K132" s="65"/>
      <c r="L132" s="25">
        <v>9.7876999999999992</v>
      </c>
      <c r="M132" s="25"/>
      <c r="N132" s="25"/>
      <c r="O132" s="25"/>
      <c r="P132" s="25"/>
      <c r="Q132" s="129">
        <f t="shared" si="33"/>
        <v>51.559699999999999</v>
      </c>
      <c r="R132" s="19"/>
    </row>
    <row r="133" spans="1:18">
      <c r="A133" s="130"/>
      <c r="B133" s="528"/>
      <c r="C133" s="146" t="s">
        <v>13</v>
      </c>
      <c r="D133" s="206">
        <v>39.69000022413524</v>
      </c>
      <c r="E133" s="43"/>
      <c r="F133" s="147">
        <f t="shared" si="32"/>
        <v>39.69000022413524</v>
      </c>
      <c r="G133" s="66">
        <v>6390.7139999999999</v>
      </c>
      <c r="H133" s="66"/>
      <c r="I133" s="133"/>
      <c r="J133" s="147">
        <f t="shared" si="22"/>
        <v>0</v>
      </c>
      <c r="K133" s="66"/>
      <c r="L133" s="44">
        <v>988.16300000000001</v>
      </c>
      <c r="M133" s="44"/>
      <c r="N133" s="44"/>
      <c r="O133" s="44"/>
      <c r="P133" s="44"/>
      <c r="Q133" s="151">
        <f t="shared" si="33"/>
        <v>7418.567000224135</v>
      </c>
      <c r="R133" s="19"/>
    </row>
    <row r="134" spans="1:18">
      <c r="A134" s="130" t="s">
        <v>90</v>
      </c>
      <c r="B134" s="36" t="s">
        <v>15</v>
      </c>
      <c r="C134" s="21" t="s">
        <v>11</v>
      </c>
      <c r="D134" s="212">
        <v>0.11849999999999999</v>
      </c>
      <c r="E134" s="85">
        <v>0.14849999999999999</v>
      </c>
      <c r="F134" s="153">
        <f t="shared" si="32"/>
        <v>0.26700000000000002</v>
      </c>
      <c r="G134" s="93">
        <v>1.4536</v>
      </c>
      <c r="H134" s="93">
        <v>5.4535</v>
      </c>
      <c r="I134" s="154"/>
      <c r="J134" s="153">
        <f t="shared" ref="J134:J136" si="34">SUM(H134:I134)</f>
        <v>5.4535</v>
      </c>
      <c r="K134" s="93"/>
      <c r="L134" s="69">
        <v>12.2921</v>
      </c>
      <c r="M134" s="69"/>
      <c r="N134" s="69"/>
      <c r="O134" s="69"/>
      <c r="P134" s="69">
        <v>6.5199999999999994E-2</v>
      </c>
      <c r="Q134" s="129">
        <f t="shared" si="33"/>
        <v>19.531400000000001</v>
      </c>
      <c r="R134" s="19"/>
    </row>
    <row r="135" spans="1:18">
      <c r="A135" s="130"/>
      <c r="B135" s="36" t="s">
        <v>91</v>
      </c>
      <c r="C135" s="24" t="s">
        <v>92</v>
      </c>
      <c r="D135" s="205" t="s">
        <v>0</v>
      </c>
      <c r="E135" s="42"/>
      <c r="F135" s="155">
        <f t="shared" si="32"/>
        <v>0</v>
      </c>
      <c r="G135" s="65"/>
      <c r="H135" s="65"/>
      <c r="I135" s="128"/>
      <c r="J135" s="155">
        <f t="shared" si="34"/>
        <v>0</v>
      </c>
      <c r="K135" s="65"/>
      <c r="L135" s="74"/>
      <c r="M135" s="113"/>
      <c r="N135" s="115"/>
      <c r="O135" s="25"/>
      <c r="P135" s="115"/>
      <c r="Q135" s="129">
        <f t="shared" si="33"/>
        <v>0</v>
      </c>
      <c r="R135" s="19"/>
    </row>
    <row r="136" spans="1:18">
      <c r="A136" s="130" t="s">
        <v>18</v>
      </c>
      <c r="B136" s="44"/>
      <c r="C136" s="146" t="s">
        <v>13</v>
      </c>
      <c r="D136" s="206">
        <v>72.90000041167697</v>
      </c>
      <c r="E136" s="43">
        <v>82.370999999999995</v>
      </c>
      <c r="F136" s="156">
        <f t="shared" si="32"/>
        <v>155.27100041167697</v>
      </c>
      <c r="G136" s="66">
        <v>2158.1869999999999</v>
      </c>
      <c r="H136" s="77">
        <v>4055.2460000000001</v>
      </c>
      <c r="I136" s="133"/>
      <c r="J136" s="156">
        <f t="shared" si="34"/>
        <v>4055.2460000000001</v>
      </c>
      <c r="K136" s="77"/>
      <c r="L136" s="58">
        <v>3072.491</v>
      </c>
      <c r="M136" s="68"/>
      <c r="N136" s="44"/>
      <c r="O136" s="44"/>
      <c r="P136" s="44">
        <v>42.250999999999998</v>
      </c>
      <c r="Q136" s="151">
        <f t="shared" si="33"/>
        <v>9483.4460004116772</v>
      </c>
      <c r="R136" s="19"/>
    </row>
    <row r="137" spans="1:18">
      <c r="A137" s="19"/>
      <c r="B137" s="164" t="s">
        <v>0</v>
      </c>
      <c r="C137" s="21" t="s">
        <v>11</v>
      </c>
      <c r="D137" s="213">
        <v>0.3085</v>
      </c>
      <c r="E137" s="25">
        <f t="shared" ref="E137:P137" si="35">SUM(E130,E132,E134)</f>
        <v>0.14849999999999999</v>
      </c>
      <c r="F137" s="153">
        <f t="shared" si="35"/>
        <v>0.45700000000000002</v>
      </c>
      <c r="G137" s="39">
        <f t="shared" si="35"/>
        <v>43.035600000000002</v>
      </c>
      <c r="H137" s="39">
        <f t="shared" si="35"/>
        <v>5.4535</v>
      </c>
      <c r="I137" s="37">
        <f t="shared" si="35"/>
        <v>0</v>
      </c>
      <c r="J137" s="153">
        <f t="shared" si="35"/>
        <v>5.4535</v>
      </c>
      <c r="K137" s="39">
        <f t="shared" si="35"/>
        <v>0</v>
      </c>
      <c r="L137" s="25">
        <f t="shared" si="35"/>
        <v>22.079799999999999</v>
      </c>
      <c r="M137" s="73">
        <f t="shared" si="35"/>
        <v>0</v>
      </c>
      <c r="N137" s="69">
        <f t="shared" si="35"/>
        <v>0</v>
      </c>
      <c r="O137" s="69">
        <f t="shared" si="35"/>
        <v>0</v>
      </c>
      <c r="P137" s="69">
        <f t="shared" si="35"/>
        <v>6.5199999999999994E-2</v>
      </c>
      <c r="Q137" s="129">
        <f>SUM(Q130,Q132,Q134)</f>
        <v>71.091099999999997</v>
      </c>
      <c r="R137" s="19"/>
    </row>
    <row r="138" spans="1:18">
      <c r="A138" s="19"/>
      <c r="B138" s="165" t="s">
        <v>19</v>
      </c>
      <c r="C138" s="24" t="s">
        <v>92</v>
      </c>
      <c r="D138" s="214" t="s">
        <v>0</v>
      </c>
      <c r="E138" s="25"/>
      <c r="F138" s="155"/>
      <c r="G138" s="74"/>
      <c r="H138" s="39"/>
      <c r="I138" s="40"/>
      <c r="J138" s="155"/>
      <c r="K138" s="39"/>
      <c r="L138" s="25"/>
      <c r="M138" s="59"/>
      <c r="N138" s="25"/>
      <c r="O138" s="25"/>
      <c r="P138" s="25"/>
      <c r="Q138" s="129"/>
      <c r="R138" s="19"/>
    </row>
    <row r="139" spans="1:18">
      <c r="A139" s="137"/>
      <c r="B139" s="44"/>
      <c r="C139" s="146" t="s">
        <v>13</v>
      </c>
      <c r="D139" s="11">
        <v>112.5900006358122</v>
      </c>
      <c r="E139" s="44">
        <f t="shared" ref="E139:P139" si="36">SUM(E131,E133,E136)</f>
        <v>82.370999999999995</v>
      </c>
      <c r="F139" s="156">
        <f t="shared" si="36"/>
        <v>194.96100063581221</v>
      </c>
      <c r="G139" s="58">
        <f t="shared" si="36"/>
        <v>8548.9009999999998</v>
      </c>
      <c r="H139" s="58">
        <f t="shared" si="36"/>
        <v>4055.2460000000001</v>
      </c>
      <c r="I139" s="53">
        <f t="shared" si="36"/>
        <v>0</v>
      </c>
      <c r="J139" s="156">
        <f t="shared" si="36"/>
        <v>4055.2460000000001</v>
      </c>
      <c r="K139" s="58">
        <f t="shared" si="36"/>
        <v>0</v>
      </c>
      <c r="L139" s="44">
        <f t="shared" si="36"/>
        <v>4060.654</v>
      </c>
      <c r="M139" s="60">
        <f t="shared" si="36"/>
        <v>0</v>
      </c>
      <c r="N139" s="44">
        <f t="shared" si="36"/>
        <v>0</v>
      </c>
      <c r="O139" s="44">
        <f t="shared" si="36"/>
        <v>0</v>
      </c>
      <c r="P139" s="44">
        <f t="shared" si="36"/>
        <v>42.250999999999998</v>
      </c>
      <c r="Q139" s="151">
        <f>SUM(Q131,Q133,Q136)</f>
        <v>16902.013000635812</v>
      </c>
      <c r="R139" s="19"/>
    </row>
    <row r="140" spans="1:18">
      <c r="A140" s="19"/>
      <c r="B140" s="20" t="s">
        <v>0</v>
      </c>
      <c r="C140" s="21" t="s">
        <v>11</v>
      </c>
      <c r="D140" s="215">
        <v>1096.4055000000001</v>
      </c>
      <c r="E140" s="320">
        <f t="shared" ref="E140:P140" si="37">SUM(E104,E128,E137)</f>
        <v>322.33029999999997</v>
      </c>
      <c r="F140" s="153">
        <f t="shared" si="37"/>
        <v>1418.7357999999997</v>
      </c>
      <c r="G140" s="101">
        <f t="shared" si="37"/>
        <v>2871.153299999999</v>
      </c>
      <c r="H140" s="106">
        <f t="shared" si="37"/>
        <v>9065.5354999999981</v>
      </c>
      <c r="I140" s="47">
        <f t="shared" si="37"/>
        <v>0</v>
      </c>
      <c r="J140" s="153">
        <f t="shared" si="37"/>
        <v>9065.5354999999981</v>
      </c>
      <c r="K140" s="109">
        <f t="shared" si="37"/>
        <v>562.19560000000001</v>
      </c>
      <c r="L140" s="69">
        <f t="shared" si="37"/>
        <v>62.982499999999995</v>
      </c>
      <c r="M140" s="73">
        <f t="shared" si="37"/>
        <v>9.0602999999999998</v>
      </c>
      <c r="N140" s="25">
        <f t="shared" si="37"/>
        <v>73.384099999999989</v>
      </c>
      <c r="O140" s="69">
        <f t="shared" si="37"/>
        <v>4.0667</v>
      </c>
      <c r="P140" s="69">
        <f t="shared" si="37"/>
        <v>24.273200000000003</v>
      </c>
      <c r="Q140" s="129">
        <f>SUM(Q104,Q128,Q137)</f>
        <v>14091.387000000001</v>
      </c>
      <c r="R140" s="19"/>
    </row>
    <row r="141" spans="1:18">
      <c r="A141" s="19"/>
      <c r="B141" s="23" t="s">
        <v>93</v>
      </c>
      <c r="C141" s="24" t="s">
        <v>92</v>
      </c>
      <c r="D141" s="216" t="s">
        <v>0</v>
      </c>
      <c r="E141" s="201"/>
      <c r="F141" s="155"/>
      <c r="G141" s="102"/>
      <c r="H141" s="98"/>
      <c r="I141" s="160"/>
      <c r="J141" s="155"/>
      <c r="K141" s="102"/>
      <c r="L141" s="25"/>
      <c r="M141" s="59"/>
      <c r="N141" s="25"/>
      <c r="O141" s="25"/>
      <c r="P141" s="25"/>
      <c r="Q141" s="129"/>
      <c r="R141" s="19"/>
    </row>
    <row r="142" spans="1:18" ht="19.5" thickBot="1">
      <c r="A142" s="26"/>
      <c r="B142" s="27"/>
      <c r="C142" s="28" t="s">
        <v>13</v>
      </c>
      <c r="D142" s="217">
        <v>212496.70800000001</v>
      </c>
      <c r="E142" s="204">
        <f t="shared" ref="E142:Q142" si="38">SUM(E105,E129,E139)</f>
        <v>203002.69200000001</v>
      </c>
      <c r="F142" s="161">
        <f t="shared" si="38"/>
        <v>415499.4</v>
      </c>
      <c r="G142" s="90">
        <f t="shared" si="38"/>
        <v>567548.42999999993</v>
      </c>
      <c r="H142" s="107">
        <f t="shared" si="38"/>
        <v>1067703.2680000004</v>
      </c>
      <c r="I142" s="48">
        <f t="shared" si="38"/>
        <v>0</v>
      </c>
      <c r="J142" s="161">
        <f t="shared" si="38"/>
        <v>1067703.2680000004</v>
      </c>
      <c r="K142" s="90">
        <f t="shared" si="38"/>
        <v>50713.433000000005</v>
      </c>
      <c r="L142" s="29">
        <f t="shared" si="38"/>
        <v>22980.528999999999</v>
      </c>
      <c r="M142" s="61">
        <f t="shared" si="38"/>
        <v>12141.344000000001</v>
      </c>
      <c r="N142" s="29">
        <f t="shared" si="38"/>
        <v>41603.01400000001</v>
      </c>
      <c r="O142" s="29">
        <f t="shared" si="38"/>
        <v>3158.8040000000001</v>
      </c>
      <c r="P142" s="29">
        <f t="shared" si="38"/>
        <v>16610.560999999998</v>
      </c>
      <c r="Q142" s="141">
        <f t="shared" si="38"/>
        <v>2197958.7829999998</v>
      </c>
      <c r="R142" s="19"/>
    </row>
    <row r="143" spans="1:18">
      <c r="P143" s="57">
        <v>14091.387000000001</v>
      </c>
      <c r="Q143" s="162" t="s">
        <v>94</v>
      </c>
    </row>
    <row r="145" spans="7:16">
      <c r="G145" s="37"/>
      <c r="L145" s="111"/>
      <c r="M145" s="37"/>
    </row>
    <row r="146" spans="7:16">
      <c r="G146" s="173"/>
      <c r="L146" s="111"/>
      <c r="M146" s="37"/>
      <c r="P146" s="75"/>
    </row>
    <row r="147" spans="7:16">
      <c r="G147" s="37"/>
      <c r="L147" s="111"/>
      <c r="M147" s="37"/>
      <c r="P147" s="75"/>
    </row>
    <row r="148" spans="7:16">
      <c r="G148" s="37"/>
      <c r="M148" s="37"/>
      <c r="P148" s="75"/>
    </row>
    <row r="149" spans="7:16">
      <c r="L149" s="112"/>
      <c r="M149" s="3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view="pageBreakPreview" zoomScale="70" zoomScaleNormal="40" zoomScaleSheetLayoutView="70" workbookViewId="0">
      <pane xSplit="3" ySplit="4" topLeftCell="H125" activePane="bottomRight" state="frozen"/>
      <selection pane="topRight" activeCell="D1" sqref="D1"/>
      <selection pane="bottomLeft" activeCell="A5" sqref="A5"/>
      <selection pane="bottomRight" activeCell="L145" sqref="L145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104</v>
      </c>
      <c r="C3" s="27"/>
      <c r="F3" s="27"/>
      <c r="I3" s="27"/>
      <c r="J3" s="27"/>
      <c r="N3" s="27"/>
    </row>
    <row r="4" spans="1:18">
      <c r="A4" s="120"/>
      <c r="B4" s="121"/>
      <c r="C4" s="121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38" t="s">
        <v>11</v>
      </c>
      <c r="D5" s="205">
        <v>252.863</v>
      </c>
      <c r="E5" s="86"/>
      <c r="F5" s="127">
        <f>SUM(D5,E5)</f>
        <v>252.863</v>
      </c>
      <c r="G5" s="65"/>
      <c r="H5" s="176">
        <v>604.00800000000004</v>
      </c>
      <c r="I5" s="128"/>
      <c r="J5" s="127">
        <f>SUM(H5:I5)</f>
        <v>604.00800000000004</v>
      </c>
      <c r="K5" s="176">
        <v>87.03</v>
      </c>
      <c r="L5" s="25"/>
      <c r="M5" s="25"/>
      <c r="N5" s="25"/>
      <c r="O5" s="25"/>
      <c r="P5" s="25"/>
      <c r="Q5" s="129">
        <f>SUM(F5,G5,J5,K5,L5,M5,N5,O5,P5)</f>
        <v>943.90100000000007</v>
      </c>
      <c r="R5" s="37"/>
    </row>
    <row r="6" spans="1:18">
      <c r="A6" s="130" t="s">
        <v>12</v>
      </c>
      <c r="B6" s="528"/>
      <c r="C6" s="131" t="s">
        <v>13</v>
      </c>
      <c r="D6" s="206">
        <v>10923.681537105678</v>
      </c>
      <c r="E6" s="87"/>
      <c r="F6" s="132">
        <f t="shared" ref="F6:F8" si="0">SUM(D6,E6)</f>
        <v>10923.681537105678</v>
      </c>
      <c r="G6" s="66"/>
      <c r="H6" s="177">
        <v>36076.233</v>
      </c>
      <c r="I6" s="133"/>
      <c r="J6" s="132">
        <f>SUM(H6:I6)</f>
        <v>36076.233</v>
      </c>
      <c r="K6" s="178">
        <v>4985.0969999999998</v>
      </c>
      <c r="L6" s="44"/>
      <c r="M6" s="44"/>
      <c r="N6" s="44"/>
      <c r="O6" s="44"/>
      <c r="P6" s="44"/>
      <c r="Q6" s="134">
        <f t="shared" ref="Q6:Q8" si="1">SUM(F6,G6,J6,K6,L6,M6,N6,O6,P6)</f>
        <v>51985.011537105682</v>
      </c>
      <c r="R6" s="37"/>
    </row>
    <row r="7" spans="1:18">
      <c r="A7" s="130" t="s">
        <v>14</v>
      </c>
      <c r="B7" s="36" t="s">
        <v>15</v>
      </c>
      <c r="C7" s="38" t="s">
        <v>11</v>
      </c>
      <c r="D7" s="205" t="s">
        <v>0</v>
      </c>
      <c r="E7" s="86">
        <v>0.112</v>
      </c>
      <c r="F7" s="135">
        <f t="shared" si="0"/>
        <v>0.112</v>
      </c>
      <c r="G7" s="65"/>
      <c r="H7" s="176"/>
      <c r="I7" s="128"/>
      <c r="J7" s="135">
        <f t="shared" ref="J7:J68" si="2">SUM(H7:I7)</f>
        <v>0</v>
      </c>
      <c r="K7" s="176"/>
      <c r="L7" s="25"/>
      <c r="M7" s="25"/>
      <c r="N7" s="25"/>
      <c r="O7" s="25"/>
      <c r="P7" s="25"/>
      <c r="Q7" s="129">
        <f t="shared" si="1"/>
        <v>0.112</v>
      </c>
      <c r="R7" s="37"/>
    </row>
    <row r="8" spans="1:18">
      <c r="A8" s="130" t="s">
        <v>16</v>
      </c>
      <c r="B8" s="131" t="s">
        <v>17</v>
      </c>
      <c r="C8" s="131" t="s">
        <v>13</v>
      </c>
      <c r="D8" s="206" t="s">
        <v>0</v>
      </c>
      <c r="E8" s="87">
        <v>46.061999999999998</v>
      </c>
      <c r="F8" s="132">
        <f t="shared" si="0"/>
        <v>46.061999999999998</v>
      </c>
      <c r="G8" s="66"/>
      <c r="H8" s="177"/>
      <c r="I8" s="133"/>
      <c r="J8" s="132">
        <f t="shared" si="2"/>
        <v>0</v>
      </c>
      <c r="K8" s="177"/>
      <c r="L8" s="44"/>
      <c r="M8" s="44"/>
      <c r="N8" s="44"/>
      <c r="O8" s="44"/>
      <c r="P8" s="44"/>
      <c r="Q8" s="134">
        <f t="shared" si="1"/>
        <v>46.061999999999998</v>
      </c>
      <c r="R8" s="37"/>
    </row>
    <row r="9" spans="1:18">
      <c r="A9" s="130" t="s">
        <v>18</v>
      </c>
      <c r="B9" s="529" t="s">
        <v>19</v>
      </c>
      <c r="C9" s="38" t="s">
        <v>11</v>
      </c>
      <c r="D9" s="218">
        <v>252.863</v>
      </c>
      <c r="E9" s="25">
        <v>0.112</v>
      </c>
      <c r="F9" s="135">
        <f t="shared" ref="F9:P10" si="3">SUM(F5,F7)</f>
        <v>252.97499999999999</v>
      </c>
      <c r="G9" s="39">
        <v>0</v>
      </c>
      <c r="H9" s="39">
        <v>604.00800000000004</v>
      </c>
      <c r="I9" s="40">
        <f t="shared" si="3"/>
        <v>0</v>
      </c>
      <c r="J9" s="135">
        <f t="shared" si="3"/>
        <v>604.00800000000004</v>
      </c>
      <c r="K9" s="39">
        <v>87.03</v>
      </c>
      <c r="L9" s="25">
        <f t="shared" si="3"/>
        <v>0</v>
      </c>
      <c r="M9" s="25">
        <f t="shared" si="3"/>
        <v>0</v>
      </c>
      <c r="N9" s="25">
        <f t="shared" si="3"/>
        <v>0</v>
      </c>
      <c r="O9" s="25">
        <f t="shared" si="3"/>
        <v>0</v>
      </c>
      <c r="P9" s="25">
        <f t="shared" si="3"/>
        <v>0</v>
      </c>
      <c r="Q9" s="129">
        <f t="shared" ref="Q9:Q10" si="4">SUM(F9:G9,J9:P9)</f>
        <v>944.01300000000003</v>
      </c>
      <c r="R9" s="37"/>
    </row>
    <row r="10" spans="1:18">
      <c r="A10" s="137"/>
      <c r="B10" s="530"/>
      <c r="C10" s="131" t="s">
        <v>13</v>
      </c>
      <c r="D10" s="219">
        <v>10923.681537105678</v>
      </c>
      <c r="E10" s="44">
        <v>46.061999999999998</v>
      </c>
      <c r="F10" s="132">
        <f t="shared" si="3"/>
        <v>10969.743537105678</v>
      </c>
      <c r="G10" s="58">
        <v>0</v>
      </c>
      <c r="H10" s="58">
        <v>36076.233</v>
      </c>
      <c r="I10" s="53">
        <f t="shared" si="3"/>
        <v>0</v>
      </c>
      <c r="J10" s="132">
        <f t="shared" si="3"/>
        <v>36076.233</v>
      </c>
      <c r="K10" s="58">
        <v>4985.0969999999998</v>
      </c>
      <c r="L10" s="44">
        <f t="shared" si="3"/>
        <v>0</v>
      </c>
      <c r="M10" s="44">
        <f t="shared" si="3"/>
        <v>0</v>
      </c>
      <c r="N10" s="44">
        <f t="shared" si="3"/>
        <v>0</v>
      </c>
      <c r="O10" s="44">
        <f t="shared" si="3"/>
        <v>0</v>
      </c>
      <c r="P10" s="44">
        <f t="shared" si="3"/>
        <v>0</v>
      </c>
      <c r="Q10" s="134">
        <f t="shared" si="4"/>
        <v>52031.07353710568</v>
      </c>
      <c r="R10" s="37"/>
    </row>
    <row r="11" spans="1:18">
      <c r="A11" s="531" t="s">
        <v>20</v>
      </c>
      <c r="B11" s="532"/>
      <c r="C11" s="38" t="s">
        <v>11</v>
      </c>
      <c r="D11" s="205">
        <v>113.062</v>
      </c>
      <c r="E11" s="86">
        <v>2.1000000000000001E-2</v>
      </c>
      <c r="F11" s="135">
        <f t="shared" ref="F11:F22" si="5">SUM(D11,E11)</f>
        <v>113.083</v>
      </c>
      <c r="G11" s="65">
        <v>0.155</v>
      </c>
      <c r="H11" s="176"/>
      <c r="I11" s="128"/>
      <c r="J11" s="135">
        <f t="shared" si="2"/>
        <v>0</v>
      </c>
      <c r="K11" s="176"/>
      <c r="L11" s="25">
        <v>2.3699999999999999E-2</v>
      </c>
      <c r="M11" s="25"/>
      <c r="N11" s="25"/>
      <c r="O11" s="25"/>
      <c r="P11" s="25"/>
      <c r="Q11" s="129">
        <f t="shared" ref="Q11:Q22" si="6">SUM(F11,G11,J11,K11,L11,M11,N11,O11,P11)</f>
        <v>113.2617</v>
      </c>
      <c r="R11" s="37"/>
    </row>
    <row r="12" spans="1:18">
      <c r="A12" s="533"/>
      <c r="B12" s="534"/>
      <c r="C12" s="131" t="s">
        <v>13</v>
      </c>
      <c r="D12" s="206">
        <v>50553.330908933523</v>
      </c>
      <c r="E12" s="87">
        <v>2.2679999999999998</v>
      </c>
      <c r="F12" s="132">
        <f t="shared" si="5"/>
        <v>50555.59890893352</v>
      </c>
      <c r="G12" s="66">
        <v>35.320999999999998</v>
      </c>
      <c r="H12" s="177"/>
      <c r="I12" s="133"/>
      <c r="J12" s="132">
        <f t="shared" si="2"/>
        <v>0</v>
      </c>
      <c r="K12" s="177"/>
      <c r="L12" s="44">
        <v>22.943999999999999</v>
      </c>
      <c r="M12" s="44"/>
      <c r="N12" s="44"/>
      <c r="O12" s="44"/>
      <c r="P12" s="44"/>
      <c r="Q12" s="134">
        <f t="shared" si="6"/>
        <v>50613.863908933527</v>
      </c>
      <c r="R12" s="37"/>
    </row>
    <row r="13" spans="1:18">
      <c r="A13" s="19"/>
      <c r="B13" s="527" t="s">
        <v>21</v>
      </c>
      <c r="C13" s="38" t="s">
        <v>11</v>
      </c>
      <c r="D13" s="205">
        <v>4.5278</v>
      </c>
      <c r="E13" s="86">
        <v>5.6628999999999996</v>
      </c>
      <c r="F13" s="135">
        <f t="shared" si="5"/>
        <v>10.1907</v>
      </c>
      <c r="G13" s="65">
        <v>1.4026000000000001</v>
      </c>
      <c r="H13" s="176"/>
      <c r="I13" s="128"/>
      <c r="J13" s="135">
        <f t="shared" si="2"/>
        <v>0</v>
      </c>
      <c r="K13" s="176"/>
      <c r="L13" s="25">
        <v>0.27489999999999998</v>
      </c>
      <c r="M13" s="25"/>
      <c r="N13" s="25"/>
      <c r="O13" s="25"/>
      <c r="P13" s="25"/>
      <c r="Q13" s="129">
        <f t="shared" si="6"/>
        <v>11.8682</v>
      </c>
      <c r="R13" s="37"/>
    </row>
    <row r="14" spans="1:18">
      <c r="A14" s="126" t="s">
        <v>0</v>
      </c>
      <c r="B14" s="528"/>
      <c r="C14" s="131" t="s">
        <v>13</v>
      </c>
      <c r="D14" s="206">
        <v>17845.79029725086</v>
      </c>
      <c r="E14" s="87">
        <v>22597.118999999999</v>
      </c>
      <c r="F14" s="132">
        <f t="shared" si="5"/>
        <v>40442.909297250859</v>
      </c>
      <c r="G14" s="66">
        <v>7586.8519999999999</v>
      </c>
      <c r="H14" s="177"/>
      <c r="I14" s="133"/>
      <c r="J14" s="132">
        <f t="shared" si="2"/>
        <v>0</v>
      </c>
      <c r="K14" s="177"/>
      <c r="L14" s="44">
        <v>670.03200000000004</v>
      </c>
      <c r="M14" s="44"/>
      <c r="N14" s="44"/>
      <c r="O14" s="44"/>
      <c r="P14" s="68"/>
      <c r="Q14" s="134">
        <f t="shared" si="6"/>
        <v>48699.793297250857</v>
      </c>
      <c r="R14" s="37"/>
    </row>
    <row r="15" spans="1:18">
      <c r="A15" s="130" t="s">
        <v>22</v>
      </c>
      <c r="B15" s="527" t="s">
        <v>23</v>
      </c>
      <c r="C15" s="38" t="s">
        <v>11</v>
      </c>
      <c r="D15" s="205">
        <v>8.8971999999999998</v>
      </c>
      <c r="E15" s="86">
        <v>9.7000000000000003E-2</v>
      </c>
      <c r="F15" s="135">
        <f t="shared" si="5"/>
        <v>8.9941999999999993</v>
      </c>
      <c r="G15" s="65">
        <v>0.39100000000000001</v>
      </c>
      <c r="H15" s="176"/>
      <c r="I15" s="128"/>
      <c r="J15" s="135">
        <f t="shared" si="2"/>
        <v>0</v>
      </c>
      <c r="K15" s="176"/>
      <c r="L15" s="25">
        <v>0.01</v>
      </c>
      <c r="M15" s="25"/>
      <c r="N15" s="25"/>
      <c r="O15" s="25"/>
      <c r="P15" s="25"/>
      <c r="Q15" s="129">
        <f t="shared" si="6"/>
        <v>9.3951999999999991</v>
      </c>
      <c r="R15" s="37"/>
    </row>
    <row r="16" spans="1:18">
      <c r="A16" s="130" t="s">
        <v>0</v>
      </c>
      <c r="B16" s="528"/>
      <c r="C16" s="131" t="s">
        <v>13</v>
      </c>
      <c r="D16" s="206">
        <v>3524.5454197070339</v>
      </c>
      <c r="E16" s="87">
        <v>143.273</v>
      </c>
      <c r="F16" s="132">
        <f t="shared" si="5"/>
        <v>3667.8184197070341</v>
      </c>
      <c r="G16" s="66">
        <v>549.16399999999999</v>
      </c>
      <c r="H16" s="177"/>
      <c r="I16" s="133"/>
      <c r="J16" s="132">
        <f t="shared" si="2"/>
        <v>0</v>
      </c>
      <c r="K16" s="177"/>
      <c r="L16" s="44">
        <v>16.2</v>
      </c>
      <c r="M16" s="44"/>
      <c r="N16" s="44"/>
      <c r="O16" s="44"/>
      <c r="P16" s="44"/>
      <c r="Q16" s="134">
        <f t="shared" si="6"/>
        <v>4233.1824197070337</v>
      </c>
      <c r="R16" s="37"/>
    </row>
    <row r="17" spans="1:18">
      <c r="A17" s="130" t="s">
        <v>24</v>
      </c>
      <c r="B17" s="527" t="s">
        <v>25</v>
      </c>
      <c r="C17" s="38" t="s">
        <v>11</v>
      </c>
      <c r="D17" s="205">
        <v>48.482199999999999</v>
      </c>
      <c r="E17" s="86">
        <v>28.5808</v>
      </c>
      <c r="F17" s="135">
        <f t="shared" si="5"/>
        <v>77.063000000000002</v>
      </c>
      <c r="G17" s="65">
        <v>49.890599999999999</v>
      </c>
      <c r="H17" s="176"/>
      <c r="I17" s="128"/>
      <c r="J17" s="135">
        <f t="shared" si="2"/>
        <v>0</v>
      </c>
      <c r="K17" s="176"/>
      <c r="L17" s="25">
        <v>0.151</v>
      </c>
      <c r="M17" s="25"/>
      <c r="N17" s="25"/>
      <c r="O17" s="25"/>
      <c r="P17" s="25"/>
      <c r="Q17" s="129">
        <f t="shared" si="6"/>
        <v>127.10459999999999</v>
      </c>
      <c r="R17" s="37"/>
    </row>
    <row r="18" spans="1:18">
      <c r="A18" s="130"/>
      <c r="B18" s="528"/>
      <c r="C18" s="131" t="s">
        <v>13</v>
      </c>
      <c r="D18" s="206">
        <v>58804.574061426065</v>
      </c>
      <c r="E18" s="87">
        <v>44785.11</v>
      </c>
      <c r="F18" s="132">
        <f t="shared" si="5"/>
        <v>103589.68406142606</v>
      </c>
      <c r="G18" s="66">
        <v>63223.214999999997</v>
      </c>
      <c r="H18" s="177"/>
      <c r="I18" s="133"/>
      <c r="J18" s="132">
        <f t="shared" si="2"/>
        <v>0</v>
      </c>
      <c r="K18" s="177"/>
      <c r="L18" s="44">
        <v>281.42099999999999</v>
      </c>
      <c r="M18" s="44"/>
      <c r="N18" s="44"/>
      <c r="O18" s="44"/>
      <c r="P18" s="44"/>
      <c r="Q18" s="134">
        <f t="shared" si="6"/>
        <v>167094.32006142606</v>
      </c>
      <c r="R18" s="37"/>
    </row>
    <row r="19" spans="1:18">
      <c r="A19" s="130" t="s">
        <v>26</v>
      </c>
      <c r="B19" s="36" t="s">
        <v>27</v>
      </c>
      <c r="C19" s="38" t="s">
        <v>11</v>
      </c>
      <c r="D19" s="205">
        <v>10.4758</v>
      </c>
      <c r="E19" s="86">
        <v>20.035799999999998</v>
      </c>
      <c r="F19" s="135">
        <f t="shared" si="5"/>
        <v>30.511599999999998</v>
      </c>
      <c r="G19" s="65">
        <v>131.83590000000001</v>
      </c>
      <c r="H19" s="176"/>
      <c r="I19" s="128"/>
      <c r="J19" s="135">
        <f t="shared" si="2"/>
        <v>0</v>
      </c>
      <c r="K19" s="176"/>
      <c r="L19" s="25">
        <v>2.1999999999999999E-2</v>
      </c>
      <c r="M19" s="25"/>
      <c r="N19" s="25"/>
      <c r="O19" s="25"/>
      <c r="P19" s="25"/>
      <c r="Q19" s="129">
        <f t="shared" si="6"/>
        <v>162.36949999999999</v>
      </c>
      <c r="R19" s="37"/>
    </row>
    <row r="20" spans="1:18">
      <c r="A20" s="130"/>
      <c r="B20" s="131" t="s">
        <v>28</v>
      </c>
      <c r="C20" s="131" t="s">
        <v>13</v>
      </c>
      <c r="D20" s="206">
        <v>10511.306219479975</v>
      </c>
      <c r="E20" s="87">
        <v>12642.192999999999</v>
      </c>
      <c r="F20" s="132">
        <f t="shared" si="5"/>
        <v>23153.499219479974</v>
      </c>
      <c r="G20" s="66">
        <v>106089.311</v>
      </c>
      <c r="H20" s="177"/>
      <c r="I20" s="133"/>
      <c r="J20" s="132">
        <f t="shared" si="2"/>
        <v>0</v>
      </c>
      <c r="K20" s="177"/>
      <c r="L20" s="44">
        <v>35.64</v>
      </c>
      <c r="M20" s="44"/>
      <c r="N20" s="44"/>
      <c r="O20" s="44"/>
      <c r="P20" s="44"/>
      <c r="Q20" s="134">
        <f t="shared" si="6"/>
        <v>129278.45021947997</v>
      </c>
      <c r="R20" s="37"/>
    </row>
    <row r="21" spans="1:18">
      <c r="A21" s="130" t="s">
        <v>18</v>
      </c>
      <c r="B21" s="527" t="s">
        <v>29</v>
      </c>
      <c r="C21" s="38" t="s">
        <v>11</v>
      </c>
      <c r="D21" s="205">
        <v>147.00059999999999</v>
      </c>
      <c r="E21" s="86">
        <v>223.0924</v>
      </c>
      <c r="F21" s="135">
        <f t="shared" si="5"/>
        <v>370.09299999999996</v>
      </c>
      <c r="G21" s="65">
        <v>39.242899999999999</v>
      </c>
      <c r="H21" s="176"/>
      <c r="I21" s="128"/>
      <c r="J21" s="135">
        <f t="shared" si="2"/>
        <v>0</v>
      </c>
      <c r="K21" s="176"/>
      <c r="L21" s="25">
        <v>1.025E-2</v>
      </c>
      <c r="M21" s="25"/>
      <c r="N21" s="25"/>
      <c r="O21" s="25"/>
      <c r="P21" s="25"/>
      <c r="Q21" s="129">
        <f t="shared" si="6"/>
        <v>409.34614999999997</v>
      </c>
      <c r="R21" s="37"/>
    </row>
    <row r="22" spans="1:18">
      <c r="A22" s="19"/>
      <c r="B22" s="528"/>
      <c r="C22" s="131" t="s">
        <v>13</v>
      </c>
      <c r="D22" s="206">
        <v>62434.934640523854</v>
      </c>
      <c r="E22" s="87">
        <v>99637.495999999999</v>
      </c>
      <c r="F22" s="132">
        <f t="shared" si="5"/>
        <v>162072.43064052385</v>
      </c>
      <c r="G22" s="66">
        <v>14606.677</v>
      </c>
      <c r="H22" s="177"/>
      <c r="I22" s="133"/>
      <c r="J22" s="132">
        <f t="shared" si="2"/>
        <v>0</v>
      </c>
      <c r="K22" s="177"/>
      <c r="L22" s="44">
        <v>8.8559999999999999</v>
      </c>
      <c r="M22" s="44"/>
      <c r="N22" s="44"/>
      <c r="O22" s="44"/>
      <c r="P22" s="44"/>
      <c r="Q22" s="134">
        <f t="shared" si="6"/>
        <v>176687.96364052384</v>
      </c>
      <c r="R22" s="37"/>
    </row>
    <row r="23" spans="1:18">
      <c r="A23" s="19"/>
      <c r="B23" s="529" t="s">
        <v>19</v>
      </c>
      <c r="C23" s="38" t="s">
        <v>11</v>
      </c>
      <c r="D23" s="216">
        <v>219.3836</v>
      </c>
      <c r="E23" s="25">
        <v>277.46889999999996</v>
      </c>
      <c r="F23" s="135">
        <f t="shared" ref="F23:Q24" si="7">SUM(F13,F15,F17,F19,F21)</f>
        <v>496.85249999999996</v>
      </c>
      <c r="G23" s="39">
        <v>222.76300000000001</v>
      </c>
      <c r="H23" s="39">
        <v>0</v>
      </c>
      <c r="I23" s="40">
        <f t="shared" si="7"/>
        <v>0</v>
      </c>
      <c r="J23" s="135">
        <f t="shared" si="7"/>
        <v>0</v>
      </c>
      <c r="K23" s="39">
        <v>0</v>
      </c>
      <c r="L23" s="25">
        <f t="shared" si="7"/>
        <v>0.46814999999999996</v>
      </c>
      <c r="M23" s="25">
        <f t="shared" si="7"/>
        <v>0</v>
      </c>
      <c r="N23" s="25">
        <f t="shared" si="7"/>
        <v>0</v>
      </c>
      <c r="O23" s="25">
        <f t="shared" si="7"/>
        <v>0</v>
      </c>
      <c r="P23" s="25">
        <f t="shared" si="7"/>
        <v>0</v>
      </c>
      <c r="Q23" s="129">
        <f>SUM(Q13,Q15,Q17,Q19,Q21)</f>
        <v>720.08364999999992</v>
      </c>
      <c r="R23" s="37"/>
    </row>
    <row r="24" spans="1:18">
      <c r="A24" s="137"/>
      <c r="B24" s="530"/>
      <c r="C24" s="131" t="s">
        <v>13</v>
      </c>
      <c r="D24" s="220">
        <v>153121.1506383878</v>
      </c>
      <c r="E24" s="44">
        <v>179805.19099999999</v>
      </c>
      <c r="F24" s="132">
        <f t="shared" si="7"/>
        <v>332926.34163838776</v>
      </c>
      <c r="G24" s="58">
        <v>192055.21900000001</v>
      </c>
      <c r="H24" s="58">
        <v>0</v>
      </c>
      <c r="I24" s="53">
        <f t="shared" si="7"/>
        <v>0</v>
      </c>
      <c r="J24" s="132">
        <f t="shared" si="7"/>
        <v>0</v>
      </c>
      <c r="K24" s="58">
        <v>0</v>
      </c>
      <c r="L24" s="44">
        <f t="shared" si="7"/>
        <v>1012.149</v>
      </c>
      <c r="M24" s="44">
        <f t="shared" si="7"/>
        <v>0</v>
      </c>
      <c r="N24" s="44">
        <f t="shared" si="7"/>
        <v>0</v>
      </c>
      <c r="O24" s="44">
        <f t="shared" si="7"/>
        <v>0</v>
      </c>
      <c r="P24" s="44">
        <f t="shared" si="7"/>
        <v>0</v>
      </c>
      <c r="Q24" s="134">
        <f t="shared" si="7"/>
        <v>525993.70963838778</v>
      </c>
      <c r="R24" s="37"/>
    </row>
    <row r="25" spans="1:18">
      <c r="A25" s="126" t="s">
        <v>0</v>
      </c>
      <c r="B25" s="527" t="s">
        <v>30</v>
      </c>
      <c r="C25" s="38" t="s">
        <v>11</v>
      </c>
      <c r="D25" s="205">
        <v>11.2072</v>
      </c>
      <c r="E25" s="86">
        <v>9.7119999999999997</v>
      </c>
      <c r="F25" s="135">
        <f t="shared" ref="F25:F28" si="8">SUM(D25,E25)</f>
        <v>20.9192</v>
      </c>
      <c r="G25" s="65">
        <v>200.036</v>
      </c>
      <c r="H25" s="176"/>
      <c r="I25" s="128"/>
      <c r="J25" s="135">
        <f t="shared" si="2"/>
        <v>0</v>
      </c>
      <c r="K25" s="176"/>
      <c r="L25" s="25">
        <v>1.7899999999999999E-2</v>
      </c>
      <c r="M25" s="25"/>
      <c r="N25" s="25"/>
      <c r="O25" s="25"/>
      <c r="P25" s="25"/>
      <c r="Q25" s="129">
        <f t="shared" ref="Q25:Q28" si="9">SUM(F25,G25,J25,K25,L25,M25,N25,O25,P25)</f>
        <v>220.97309999999999</v>
      </c>
      <c r="R25" s="37"/>
    </row>
    <row r="26" spans="1:18">
      <c r="A26" s="130" t="s">
        <v>31</v>
      </c>
      <c r="B26" s="528"/>
      <c r="C26" s="131" t="s">
        <v>13</v>
      </c>
      <c r="D26" s="206">
        <v>13082.914724673648</v>
      </c>
      <c r="E26" s="87">
        <v>11288.214</v>
      </c>
      <c r="F26" s="132">
        <f t="shared" si="8"/>
        <v>24371.128724673647</v>
      </c>
      <c r="G26" s="66">
        <v>237280.158</v>
      </c>
      <c r="H26" s="177"/>
      <c r="I26" s="133"/>
      <c r="J26" s="132">
        <f t="shared" si="2"/>
        <v>0</v>
      </c>
      <c r="K26" s="177"/>
      <c r="L26" s="44">
        <v>44.744999999999997</v>
      </c>
      <c r="M26" s="44"/>
      <c r="N26" s="44"/>
      <c r="O26" s="44"/>
      <c r="P26" s="44"/>
      <c r="Q26" s="134">
        <f t="shared" si="9"/>
        <v>261696.03172467364</v>
      </c>
      <c r="R26" s="37"/>
    </row>
    <row r="27" spans="1:18">
      <c r="A27" s="130" t="s">
        <v>32</v>
      </c>
      <c r="B27" s="36" t="s">
        <v>15</v>
      </c>
      <c r="C27" s="38" t="s">
        <v>11</v>
      </c>
      <c r="D27" s="205">
        <v>5.8380000000000001</v>
      </c>
      <c r="E27" s="86">
        <v>9.7970000000000006</v>
      </c>
      <c r="F27" s="135">
        <f t="shared" si="8"/>
        <v>15.635000000000002</v>
      </c>
      <c r="G27" s="65">
        <v>18.944199999999999</v>
      </c>
      <c r="H27" s="176"/>
      <c r="I27" s="128"/>
      <c r="J27" s="135">
        <f t="shared" si="2"/>
        <v>0</v>
      </c>
      <c r="K27" s="179"/>
      <c r="L27" s="25">
        <v>1.3100000000000001E-2</v>
      </c>
      <c r="M27" s="25"/>
      <c r="N27" s="25"/>
      <c r="O27" s="25"/>
      <c r="P27" s="25"/>
      <c r="Q27" s="129">
        <f t="shared" si="9"/>
        <v>34.592300000000002</v>
      </c>
      <c r="R27" s="37"/>
    </row>
    <row r="28" spans="1:18">
      <c r="A28" s="130" t="s">
        <v>33</v>
      </c>
      <c r="B28" s="131" t="s">
        <v>34</v>
      </c>
      <c r="C28" s="131" t="s">
        <v>13</v>
      </c>
      <c r="D28" s="206">
        <v>3096.9647821688773</v>
      </c>
      <c r="E28" s="87">
        <v>4980.8320000000003</v>
      </c>
      <c r="F28" s="132">
        <f t="shared" si="8"/>
        <v>8077.7967821688781</v>
      </c>
      <c r="G28" s="66">
        <v>11600.105</v>
      </c>
      <c r="H28" s="177"/>
      <c r="I28" s="133"/>
      <c r="J28" s="132">
        <f t="shared" si="2"/>
        <v>0</v>
      </c>
      <c r="K28" s="177"/>
      <c r="L28" s="44">
        <v>43.195</v>
      </c>
      <c r="M28" s="44"/>
      <c r="N28" s="44"/>
      <c r="O28" s="44"/>
      <c r="P28" s="44"/>
      <c r="Q28" s="134">
        <f t="shared" si="9"/>
        <v>19721.096782168876</v>
      </c>
      <c r="R28" s="37"/>
    </row>
    <row r="29" spans="1:18">
      <c r="A29" s="130" t="s">
        <v>18</v>
      </c>
      <c r="B29" s="529" t="s">
        <v>19</v>
      </c>
      <c r="C29" s="38" t="s">
        <v>11</v>
      </c>
      <c r="D29" s="216">
        <v>17.045200000000001</v>
      </c>
      <c r="E29" s="25">
        <v>19.509</v>
      </c>
      <c r="F29" s="135">
        <f t="shared" ref="F29:Q30" si="10">SUM(F25,F27)</f>
        <v>36.554200000000002</v>
      </c>
      <c r="G29" s="39">
        <v>218.9802</v>
      </c>
      <c r="H29" s="39">
        <v>0</v>
      </c>
      <c r="I29" s="40">
        <f t="shared" si="10"/>
        <v>0</v>
      </c>
      <c r="J29" s="135">
        <f t="shared" si="10"/>
        <v>0</v>
      </c>
      <c r="K29" s="39">
        <v>0</v>
      </c>
      <c r="L29" s="25">
        <f t="shared" si="10"/>
        <v>3.1E-2</v>
      </c>
      <c r="M29" s="4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129">
        <f t="shared" si="10"/>
        <v>255.56539999999998</v>
      </c>
      <c r="R29" s="37"/>
    </row>
    <row r="30" spans="1:18">
      <c r="A30" s="137"/>
      <c r="B30" s="530"/>
      <c r="C30" s="131" t="s">
        <v>13</v>
      </c>
      <c r="D30" s="220">
        <v>16179.879506842526</v>
      </c>
      <c r="E30" s="44">
        <v>16269.046</v>
      </c>
      <c r="F30" s="132">
        <f t="shared" si="10"/>
        <v>32448.925506842526</v>
      </c>
      <c r="G30" s="58">
        <v>248880.26300000001</v>
      </c>
      <c r="H30" s="58">
        <v>0</v>
      </c>
      <c r="I30" s="53">
        <f t="shared" si="10"/>
        <v>0</v>
      </c>
      <c r="J30" s="132">
        <f t="shared" si="10"/>
        <v>0</v>
      </c>
      <c r="K30" s="58">
        <v>0</v>
      </c>
      <c r="L30" s="44">
        <f t="shared" si="10"/>
        <v>87.94</v>
      </c>
      <c r="M30" s="58">
        <f t="shared" si="10"/>
        <v>0</v>
      </c>
      <c r="N30" s="44">
        <f t="shared" si="10"/>
        <v>0</v>
      </c>
      <c r="O30" s="44">
        <f t="shared" si="10"/>
        <v>0</v>
      </c>
      <c r="P30" s="44">
        <f t="shared" si="10"/>
        <v>0</v>
      </c>
      <c r="Q30" s="134">
        <f t="shared" si="10"/>
        <v>281417.12850684253</v>
      </c>
      <c r="R30" s="37"/>
    </row>
    <row r="31" spans="1:18">
      <c r="A31" s="126" t="s">
        <v>0</v>
      </c>
      <c r="B31" s="527" t="s">
        <v>35</v>
      </c>
      <c r="C31" s="38" t="s">
        <v>11</v>
      </c>
      <c r="D31" s="205">
        <v>0.25469999999999998</v>
      </c>
      <c r="E31" s="86">
        <v>0.2611</v>
      </c>
      <c r="F31" s="135">
        <f t="shared" ref="F31:F36" si="11">SUM(D31,E31)</f>
        <v>0.51580000000000004</v>
      </c>
      <c r="G31" s="65">
        <v>0.51770000000000005</v>
      </c>
      <c r="H31" s="176">
        <v>99.979900000000001</v>
      </c>
      <c r="I31" s="128"/>
      <c r="J31" s="135">
        <f t="shared" si="2"/>
        <v>99.979900000000001</v>
      </c>
      <c r="K31" s="176">
        <v>6.8535000000000004</v>
      </c>
      <c r="L31" s="25">
        <v>0.2051</v>
      </c>
      <c r="M31" s="25">
        <v>1.6199999999999999E-2</v>
      </c>
      <c r="N31" s="25">
        <v>1.3805000000000001</v>
      </c>
      <c r="O31" s="25">
        <v>7.8E-2</v>
      </c>
      <c r="P31" s="25">
        <v>4.0110999999999999</v>
      </c>
      <c r="Q31" s="129">
        <f t="shared" ref="Q31:Q36" si="12">SUM(F31,G31,J31,K31,L31,M31,N31,O31,P31)</f>
        <v>113.5578</v>
      </c>
      <c r="R31" s="37"/>
    </row>
    <row r="32" spans="1:18">
      <c r="A32" s="130" t="s">
        <v>36</v>
      </c>
      <c r="B32" s="528"/>
      <c r="C32" s="131" t="s">
        <v>13</v>
      </c>
      <c r="D32" s="206">
        <v>55.077839682883152</v>
      </c>
      <c r="E32" s="87">
        <v>62.591000000000001</v>
      </c>
      <c r="F32" s="132">
        <f t="shared" si="11"/>
        <v>117.66883968288315</v>
      </c>
      <c r="G32" s="66">
        <v>228.655</v>
      </c>
      <c r="H32" s="177">
        <v>45507.55</v>
      </c>
      <c r="I32" s="133"/>
      <c r="J32" s="132">
        <f t="shared" si="2"/>
        <v>45507.55</v>
      </c>
      <c r="K32" s="177">
        <v>489.03500000000003</v>
      </c>
      <c r="L32" s="44">
        <v>127.53700000000001</v>
      </c>
      <c r="M32" s="44">
        <v>3.0139999999999998</v>
      </c>
      <c r="N32" s="44">
        <v>212.61</v>
      </c>
      <c r="O32" s="44">
        <v>5.508</v>
      </c>
      <c r="P32" s="44">
        <v>797.66499999999996</v>
      </c>
      <c r="Q32" s="134">
        <f t="shared" si="12"/>
        <v>47489.242839682891</v>
      </c>
      <c r="R32" s="37"/>
    </row>
    <row r="33" spans="1:18">
      <c r="A33" s="130" t="s">
        <v>0</v>
      </c>
      <c r="B33" s="527" t="s">
        <v>37</v>
      </c>
      <c r="C33" s="38" t="s">
        <v>11</v>
      </c>
      <c r="D33" s="205">
        <v>0.36820000000000003</v>
      </c>
      <c r="E33" s="86">
        <v>1.1999999999999999E-3</v>
      </c>
      <c r="F33" s="135">
        <f t="shared" si="11"/>
        <v>0.36940000000000001</v>
      </c>
      <c r="G33" s="65">
        <v>0.16309999999999999</v>
      </c>
      <c r="H33" s="176">
        <v>77.241600000000005</v>
      </c>
      <c r="I33" s="128"/>
      <c r="J33" s="135">
        <f t="shared" si="2"/>
        <v>77.241600000000005</v>
      </c>
      <c r="K33" s="176">
        <v>87.287099999999995</v>
      </c>
      <c r="L33" s="25"/>
      <c r="M33" s="25"/>
      <c r="N33" s="25"/>
      <c r="O33" s="25"/>
      <c r="P33" s="25"/>
      <c r="Q33" s="129">
        <f t="shared" si="12"/>
        <v>165.06119999999999</v>
      </c>
      <c r="R33" s="37"/>
    </row>
    <row r="34" spans="1:18">
      <c r="A34" s="130" t="s">
        <v>38</v>
      </c>
      <c r="B34" s="528"/>
      <c r="C34" s="131" t="s">
        <v>13</v>
      </c>
      <c r="D34" s="206">
        <v>56.964599672019915</v>
      </c>
      <c r="E34" s="87">
        <v>0.13</v>
      </c>
      <c r="F34" s="132">
        <f t="shared" si="11"/>
        <v>57.094599672019918</v>
      </c>
      <c r="G34" s="66">
        <v>57.893999999999998</v>
      </c>
      <c r="H34" s="177">
        <v>5542.665</v>
      </c>
      <c r="I34" s="133"/>
      <c r="J34" s="132">
        <f t="shared" si="2"/>
        <v>5542.665</v>
      </c>
      <c r="K34" s="177">
        <v>6211.4110000000001</v>
      </c>
      <c r="L34" s="44"/>
      <c r="M34" s="44"/>
      <c r="N34" s="44"/>
      <c r="O34" s="44"/>
      <c r="P34" s="44"/>
      <c r="Q34" s="134">
        <f t="shared" si="12"/>
        <v>11869.06459967202</v>
      </c>
      <c r="R34" s="37"/>
    </row>
    <row r="35" spans="1:18">
      <c r="A35" s="130"/>
      <c r="B35" s="36" t="s">
        <v>15</v>
      </c>
      <c r="C35" s="38" t="s">
        <v>11</v>
      </c>
      <c r="D35" s="205" t="s">
        <v>0</v>
      </c>
      <c r="E35" s="86"/>
      <c r="F35" s="135">
        <f t="shared" si="11"/>
        <v>0</v>
      </c>
      <c r="G35" s="65"/>
      <c r="H35" s="176">
        <v>888.01160000000004</v>
      </c>
      <c r="I35" s="128"/>
      <c r="J35" s="135">
        <f t="shared" si="2"/>
        <v>888.01160000000004</v>
      </c>
      <c r="K35" s="176">
        <v>9.3119999999999994</v>
      </c>
      <c r="L35" s="25"/>
      <c r="M35" s="25"/>
      <c r="N35" s="25">
        <v>4.8399999999999999E-2</v>
      </c>
      <c r="O35" s="25"/>
      <c r="P35" s="25"/>
      <c r="Q35" s="129">
        <f t="shared" si="12"/>
        <v>897.37200000000007</v>
      </c>
      <c r="R35" s="37"/>
    </row>
    <row r="36" spans="1:18">
      <c r="A36" s="130" t="s">
        <v>18</v>
      </c>
      <c r="B36" s="131" t="s">
        <v>39</v>
      </c>
      <c r="C36" s="131" t="s">
        <v>13</v>
      </c>
      <c r="D36" s="206" t="s">
        <v>0</v>
      </c>
      <c r="E36" s="87"/>
      <c r="F36" s="132">
        <f t="shared" si="11"/>
        <v>0</v>
      </c>
      <c r="G36" s="66"/>
      <c r="H36" s="177">
        <v>84856.857999999993</v>
      </c>
      <c r="I36" s="133"/>
      <c r="J36" s="132">
        <f t="shared" si="2"/>
        <v>84856.857999999993</v>
      </c>
      <c r="K36" s="177">
        <v>611.59400000000005</v>
      </c>
      <c r="L36" s="44"/>
      <c r="M36" s="44"/>
      <c r="N36" s="44">
        <v>14.73</v>
      </c>
      <c r="O36" s="44"/>
      <c r="P36" s="68"/>
      <c r="Q36" s="134">
        <f t="shared" si="12"/>
        <v>85483.181999999986</v>
      </c>
      <c r="R36" s="37"/>
    </row>
    <row r="37" spans="1:18">
      <c r="A37" s="19"/>
      <c r="B37" s="529" t="s">
        <v>19</v>
      </c>
      <c r="C37" s="38" t="s">
        <v>11</v>
      </c>
      <c r="D37" s="216">
        <v>0.62290000000000001</v>
      </c>
      <c r="E37" s="25">
        <v>0.26229999999999998</v>
      </c>
      <c r="F37" s="135">
        <f t="shared" ref="F37:Q38" si="13">SUM(F31,F33,F35)</f>
        <v>0.88519999999999999</v>
      </c>
      <c r="G37" s="39">
        <v>0.68080000000000007</v>
      </c>
      <c r="H37" s="39">
        <v>1065.2330999999999</v>
      </c>
      <c r="I37" s="40">
        <f t="shared" si="13"/>
        <v>0</v>
      </c>
      <c r="J37" s="135">
        <f t="shared" si="13"/>
        <v>1065.2330999999999</v>
      </c>
      <c r="K37" s="39">
        <v>103.45259999999999</v>
      </c>
      <c r="L37" s="25">
        <f t="shared" si="13"/>
        <v>0.2051</v>
      </c>
      <c r="M37" s="25">
        <f t="shared" si="13"/>
        <v>1.6199999999999999E-2</v>
      </c>
      <c r="N37" s="25">
        <f t="shared" si="13"/>
        <v>1.4289000000000001</v>
      </c>
      <c r="O37" s="25">
        <f t="shared" si="13"/>
        <v>7.8E-2</v>
      </c>
      <c r="P37" s="25">
        <f t="shared" si="13"/>
        <v>4.0110999999999999</v>
      </c>
      <c r="Q37" s="129">
        <f t="shared" si="13"/>
        <v>1175.991</v>
      </c>
      <c r="R37" s="37"/>
    </row>
    <row r="38" spans="1:18">
      <c r="A38" s="137"/>
      <c r="B38" s="530"/>
      <c r="C38" s="131" t="s">
        <v>13</v>
      </c>
      <c r="D38" s="220">
        <v>112.04243935490307</v>
      </c>
      <c r="E38" s="44">
        <v>62.721000000000004</v>
      </c>
      <c r="F38" s="132">
        <f t="shared" si="13"/>
        <v>174.76343935490306</v>
      </c>
      <c r="G38" s="58">
        <v>286.54899999999998</v>
      </c>
      <c r="H38" s="58">
        <v>135907.073</v>
      </c>
      <c r="I38" s="53">
        <f t="shared" si="13"/>
        <v>0</v>
      </c>
      <c r="J38" s="132">
        <f t="shared" si="13"/>
        <v>135907.073</v>
      </c>
      <c r="K38" s="58">
        <v>7312.04</v>
      </c>
      <c r="L38" s="44">
        <f t="shared" si="13"/>
        <v>127.53700000000001</v>
      </c>
      <c r="M38" s="44">
        <f t="shared" si="13"/>
        <v>3.0139999999999998</v>
      </c>
      <c r="N38" s="44">
        <f t="shared" si="13"/>
        <v>227.34</v>
      </c>
      <c r="O38" s="44">
        <f t="shared" si="13"/>
        <v>5.508</v>
      </c>
      <c r="P38" s="44">
        <f t="shared" si="13"/>
        <v>797.66499999999996</v>
      </c>
      <c r="Q38" s="134">
        <f t="shared" si="13"/>
        <v>144841.48943935489</v>
      </c>
      <c r="R38" s="37"/>
    </row>
    <row r="39" spans="1:18">
      <c r="A39" s="531" t="s">
        <v>40</v>
      </c>
      <c r="B39" s="532"/>
      <c r="C39" s="38" t="s">
        <v>11</v>
      </c>
      <c r="D39" s="205" t="s">
        <v>0</v>
      </c>
      <c r="E39" s="86">
        <v>0.27500000000000002</v>
      </c>
      <c r="F39" s="135">
        <f t="shared" ref="F39:F58" si="14">SUM(D39,E39)</f>
        <v>0.27500000000000002</v>
      </c>
      <c r="G39" s="65"/>
      <c r="H39" s="176"/>
      <c r="I39" s="128"/>
      <c r="J39" s="135">
        <f t="shared" si="2"/>
        <v>0</v>
      </c>
      <c r="K39" s="176"/>
      <c r="L39" s="25">
        <v>1.34E-2</v>
      </c>
      <c r="M39" s="25"/>
      <c r="N39" s="25"/>
      <c r="O39" s="25"/>
      <c r="P39" s="25"/>
      <c r="Q39" s="129">
        <f t="shared" ref="Q39:Q58" si="15">SUM(F39,G39,J39,K39,L39,M39,N39,O39,P39)</f>
        <v>0.28840000000000005</v>
      </c>
      <c r="R39" s="37"/>
    </row>
    <row r="40" spans="1:18">
      <c r="A40" s="533"/>
      <c r="B40" s="534"/>
      <c r="C40" s="131" t="s">
        <v>13</v>
      </c>
      <c r="D40" s="206" t="s">
        <v>0</v>
      </c>
      <c r="E40" s="87">
        <v>57.24</v>
      </c>
      <c r="F40" s="132">
        <f t="shared" si="14"/>
        <v>57.24</v>
      </c>
      <c r="G40" s="66"/>
      <c r="H40" s="177"/>
      <c r="I40" s="133"/>
      <c r="J40" s="132">
        <f t="shared" si="2"/>
        <v>0</v>
      </c>
      <c r="K40" s="177"/>
      <c r="L40" s="44">
        <v>31.067</v>
      </c>
      <c r="M40" s="44"/>
      <c r="N40" s="44"/>
      <c r="O40" s="44"/>
      <c r="P40" s="44"/>
      <c r="Q40" s="134">
        <f t="shared" si="15"/>
        <v>88.307000000000002</v>
      </c>
      <c r="R40" s="37"/>
    </row>
    <row r="41" spans="1:18">
      <c r="A41" s="531" t="s">
        <v>41</v>
      </c>
      <c r="B41" s="532"/>
      <c r="C41" s="38" t="s">
        <v>11</v>
      </c>
      <c r="D41" s="205">
        <v>1.9164000000000001</v>
      </c>
      <c r="E41" s="86">
        <v>1.17E-2</v>
      </c>
      <c r="F41" s="135">
        <f t="shared" si="14"/>
        <v>1.9281000000000001</v>
      </c>
      <c r="G41" s="65">
        <v>0.63229999999999997</v>
      </c>
      <c r="H41" s="176"/>
      <c r="I41" s="128"/>
      <c r="J41" s="135">
        <f t="shared" si="2"/>
        <v>0</v>
      </c>
      <c r="K41" s="176"/>
      <c r="L41" s="25">
        <v>8.9200000000000002E-2</v>
      </c>
      <c r="M41" s="25"/>
      <c r="N41" s="25"/>
      <c r="O41" s="25"/>
      <c r="P41" s="25"/>
      <c r="Q41" s="129">
        <f t="shared" si="15"/>
        <v>2.6496</v>
      </c>
      <c r="R41" s="37"/>
    </row>
    <row r="42" spans="1:18">
      <c r="A42" s="533"/>
      <c r="B42" s="534"/>
      <c r="C42" s="131" t="s">
        <v>13</v>
      </c>
      <c r="D42" s="206">
        <v>1607.0702307471126</v>
      </c>
      <c r="E42" s="87">
        <v>11.372</v>
      </c>
      <c r="F42" s="132">
        <f t="shared" si="14"/>
        <v>1618.4422307471127</v>
      </c>
      <c r="G42" s="66">
        <v>209.511</v>
      </c>
      <c r="H42" s="177"/>
      <c r="I42" s="133"/>
      <c r="J42" s="132">
        <f t="shared" si="2"/>
        <v>0</v>
      </c>
      <c r="K42" s="177"/>
      <c r="L42" s="44">
        <v>101.15300000000001</v>
      </c>
      <c r="M42" s="44"/>
      <c r="N42" s="44"/>
      <c r="O42" s="44"/>
      <c r="P42" s="44"/>
      <c r="Q42" s="134">
        <f t="shared" si="15"/>
        <v>1929.1062307471127</v>
      </c>
      <c r="R42" s="37"/>
    </row>
    <row r="43" spans="1:18">
      <c r="A43" s="531" t="s">
        <v>42</v>
      </c>
      <c r="B43" s="532"/>
      <c r="C43" s="38" t="s">
        <v>11</v>
      </c>
      <c r="D43" s="205" t="s">
        <v>0</v>
      </c>
      <c r="E43" s="86"/>
      <c r="F43" s="135">
        <f t="shared" si="14"/>
        <v>0</v>
      </c>
      <c r="G43" s="65"/>
      <c r="H43" s="176">
        <v>2.2679999999999999E-2</v>
      </c>
      <c r="I43" s="128"/>
      <c r="J43" s="135">
        <f t="shared" si="2"/>
        <v>2.2679999999999999E-2</v>
      </c>
      <c r="K43" s="176"/>
      <c r="L43" s="25"/>
      <c r="M43" s="25"/>
      <c r="N43" s="25"/>
      <c r="O43" s="25"/>
      <c r="P43" s="25"/>
      <c r="Q43" s="129">
        <f t="shared" si="15"/>
        <v>2.2679999999999999E-2</v>
      </c>
      <c r="R43" s="37"/>
    </row>
    <row r="44" spans="1:18">
      <c r="A44" s="533"/>
      <c r="B44" s="534"/>
      <c r="C44" s="131" t="s">
        <v>13</v>
      </c>
      <c r="D44" s="206" t="s">
        <v>0</v>
      </c>
      <c r="E44" s="87"/>
      <c r="F44" s="132">
        <f t="shared" si="14"/>
        <v>0</v>
      </c>
      <c r="G44" s="66"/>
      <c r="H44" s="177">
        <v>54.622</v>
      </c>
      <c r="I44" s="133"/>
      <c r="J44" s="132">
        <f t="shared" si="2"/>
        <v>54.622</v>
      </c>
      <c r="K44" s="177"/>
      <c r="L44" s="44"/>
      <c r="M44" s="44"/>
      <c r="N44" s="44"/>
      <c r="O44" s="44"/>
      <c r="P44" s="44"/>
      <c r="Q44" s="134">
        <f t="shared" si="15"/>
        <v>54.622</v>
      </c>
      <c r="R44" s="37"/>
    </row>
    <row r="45" spans="1:18">
      <c r="A45" s="531" t="s">
        <v>43</v>
      </c>
      <c r="B45" s="532"/>
      <c r="C45" s="38" t="s">
        <v>11</v>
      </c>
      <c r="D45" s="205" t="s">
        <v>0</v>
      </c>
      <c r="E45" s="86"/>
      <c r="F45" s="135">
        <f t="shared" si="14"/>
        <v>0</v>
      </c>
      <c r="G45" s="65">
        <v>2.2000000000000001E-3</v>
      </c>
      <c r="H45" s="176"/>
      <c r="I45" s="128"/>
      <c r="J45" s="135">
        <f t="shared" si="2"/>
        <v>0</v>
      </c>
      <c r="K45" s="176"/>
      <c r="L45" s="25">
        <v>1.06E-2</v>
      </c>
      <c r="M45" s="25"/>
      <c r="N45" s="25"/>
      <c r="O45" s="25"/>
      <c r="P45" s="25"/>
      <c r="Q45" s="129">
        <f t="shared" si="15"/>
        <v>1.2800000000000001E-2</v>
      </c>
      <c r="R45" s="37"/>
    </row>
    <row r="46" spans="1:18">
      <c r="A46" s="533"/>
      <c r="B46" s="534"/>
      <c r="C46" s="131" t="s">
        <v>13</v>
      </c>
      <c r="D46" s="206" t="s">
        <v>0</v>
      </c>
      <c r="E46" s="87"/>
      <c r="F46" s="132">
        <f t="shared" si="14"/>
        <v>0</v>
      </c>
      <c r="G46" s="66">
        <v>5.3769999999999998</v>
      </c>
      <c r="H46" s="177"/>
      <c r="I46" s="133"/>
      <c r="J46" s="132">
        <f t="shared" si="2"/>
        <v>0</v>
      </c>
      <c r="K46" s="177"/>
      <c r="L46" s="44">
        <v>8.5860000000000003</v>
      </c>
      <c r="M46" s="44"/>
      <c r="N46" s="44"/>
      <c r="O46" s="44"/>
      <c r="P46" s="44"/>
      <c r="Q46" s="134">
        <f t="shared" si="15"/>
        <v>13.963000000000001</v>
      </c>
      <c r="R46" s="37"/>
    </row>
    <row r="47" spans="1:18">
      <c r="A47" s="531" t="s">
        <v>44</v>
      </c>
      <c r="B47" s="532"/>
      <c r="C47" s="38" t="s">
        <v>11</v>
      </c>
      <c r="D47" s="205">
        <v>6.4000000000000001E-2</v>
      </c>
      <c r="E47" s="86">
        <v>1.4999999999999999E-2</v>
      </c>
      <c r="F47" s="135">
        <f t="shared" si="14"/>
        <v>7.9000000000000001E-2</v>
      </c>
      <c r="G47" s="65">
        <v>0</v>
      </c>
      <c r="H47" s="176">
        <v>3.4599999999999999E-2</v>
      </c>
      <c r="I47" s="128"/>
      <c r="J47" s="135">
        <f t="shared" si="2"/>
        <v>3.4599999999999999E-2</v>
      </c>
      <c r="K47" s="176"/>
      <c r="L47" s="25">
        <v>8.0000000000000002E-3</v>
      </c>
      <c r="M47" s="25"/>
      <c r="N47" s="25"/>
      <c r="O47" s="25"/>
      <c r="P47" s="25"/>
      <c r="Q47" s="129">
        <f t="shared" si="15"/>
        <v>0.12160000000000001</v>
      </c>
      <c r="R47" s="37"/>
    </row>
    <row r="48" spans="1:18">
      <c r="A48" s="533"/>
      <c r="B48" s="534"/>
      <c r="C48" s="131" t="s">
        <v>13</v>
      </c>
      <c r="D48" s="206">
        <v>47.087999728885556</v>
      </c>
      <c r="E48" s="87">
        <v>4.8600000000000003</v>
      </c>
      <c r="F48" s="132">
        <f t="shared" si="14"/>
        <v>51.947999728885556</v>
      </c>
      <c r="G48" s="66">
        <v>1.413</v>
      </c>
      <c r="H48" s="177">
        <v>15.911</v>
      </c>
      <c r="I48" s="133"/>
      <c r="J48" s="132">
        <f t="shared" si="2"/>
        <v>15.911</v>
      </c>
      <c r="K48" s="177"/>
      <c r="L48" s="44">
        <v>4.32</v>
      </c>
      <c r="M48" s="44"/>
      <c r="N48" s="44"/>
      <c r="O48" s="44"/>
      <c r="P48" s="44"/>
      <c r="Q48" s="134">
        <f t="shared" si="15"/>
        <v>73.591999728885554</v>
      </c>
      <c r="R48" s="37"/>
    </row>
    <row r="49" spans="1:18">
      <c r="A49" s="531" t="s">
        <v>45</v>
      </c>
      <c r="B49" s="532"/>
      <c r="C49" s="38" t="s">
        <v>11</v>
      </c>
      <c r="D49" s="205">
        <v>653.57150000000001</v>
      </c>
      <c r="E49" s="86"/>
      <c r="F49" s="135">
        <f t="shared" si="14"/>
        <v>653.57150000000001</v>
      </c>
      <c r="G49" s="65"/>
      <c r="H49" s="176">
        <v>3239.0146</v>
      </c>
      <c r="I49" s="128"/>
      <c r="J49" s="135">
        <f t="shared" si="2"/>
        <v>3239.0146</v>
      </c>
      <c r="K49" s="176">
        <v>15.451000000000001</v>
      </c>
      <c r="L49" s="25"/>
      <c r="M49" s="25"/>
      <c r="N49" s="25"/>
      <c r="O49" s="25"/>
      <c r="P49" s="25"/>
      <c r="Q49" s="129">
        <f t="shared" si="15"/>
        <v>3908.0371</v>
      </c>
      <c r="R49" s="37"/>
    </row>
    <row r="50" spans="1:18">
      <c r="A50" s="533"/>
      <c r="B50" s="534"/>
      <c r="C50" s="131" t="s">
        <v>13</v>
      </c>
      <c r="D50" s="206">
        <v>48375.961281469972</v>
      </c>
      <c r="E50" s="87"/>
      <c r="F50" s="132">
        <f t="shared" si="14"/>
        <v>48375.961281469972</v>
      </c>
      <c r="G50" s="66"/>
      <c r="H50" s="177">
        <v>236065.84599999999</v>
      </c>
      <c r="I50" s="133"/>
      <c r="J50" s="132">
        <f t="shared" si="2"/>
        <v>236065.84599999999</v>
      </c>
      <c r="K50" s="177">
        <v>984.69600000000003</v>
      </c>
      <c r="L50" s="44"/>
      <c r="M50" s="44"/>
      <c r="N50" s="44"/>
      <c r="O50" s="44"/>
      <c r="P50" s="44"/>
      <c r="Q50" s="134">
        <f t="shared" si="15"/>
        <v>285426.50328146998</v>
      </c>
      <c r="R50" s="37"/>
    </row>
    <row r="51" spans="1:18">
      <c r="A51" s="531" t="s">
        <v>46</v>
      </c>
      <c r="B51" s="532"/>
      <c r="C51" s="38" t="s">
        <v>11</v>
      </c>
      <c r="D51" s="205">
        <v>0</v>
      </c>
      <c r="E51" s="86">
        <v>0.37</v>
      </c>
      <c r="F51" s="135">
        <f t="shared" si="14"/>
        <v>0.37</v>
      </c>
      <c r="G51" s="65"/>
      <c r="H51" s="176"/>
      <c r="I51" s="128"/>
      <c r="J51" s="135">
        <f t="shared" si="2"/>
        <v>0</v>
      </c>
      <c r="K51" s="176"/>
      <c r="L51" s="25"/>
      <c r="M51" s="25"/>
      <c r="N51" s="25"/>
      <c r="O51" s="25"/>
      <c r="P51" s="25"/>
      <c r="Q51" s="129">
        <f t="shared" si="15"/>
        <v>0.37</v>
      </c>
      <c r="R51" s="37"/>
    </row>
    <row r="52" spans="1:18">
      <c r="A52" s="533"/>
      <c r="B52" s="534"/>
      <c r="C52" s="131" t="s">
        <v>13</v>
      </c>
      <c r="D52" s="206">
        <v>0</v>
      </c>
      <c r="E52" s="87">
        <v>251.74799999999999</v>
      </c>
      <c r="F52" s="132">
        <f t="shared" si="14"/>
        <v>251.74799999999999</v>
      </c>
      <c r="G52" s="66"/>
      <c r="H52" s="177"/>
      <c r="I52" s="133"/>
      <c r="J52" s="132">
        <f t="shared" si="2"/>
        <v>0</v>
      </c>
      <c r="K52" s="177"/>
      <c r="L52" s="44"/>
      <c r="M52" s="44"/>
      <c r="N52" s="44"/>
      <c r="O52" s="44"/>
      <c r="P52" s="44"/>
      <c r="Q52" s="134">
        <f t="shared" si="15"/>
        <v>251.74799999999999</v>
      </c>
      <c r="R52" s="37"/>
    </row>
    <row r="53" spans="1:18">
      <c r="A53" s="531" t="s">
        <v>47</v>
      </c>
      <c r="B53" s="532"/>
      <c r="C53" s="38" t="s">
        <v>11</v>
      </c>
      <c r="D53" s="205">
        <v>0</v>
      </c>
      <c r="E53" s="86"/>
      <c r="F53" s="135">
        <f t="shared" si="14"/>
        <v>0</v>
      </c>
      <c r="G53" s="65">
        <v>3.1399999999999997E-2</v>
      </c>
      <c r="H53" s="176">
        <v>0.97270000000000001</v>
      </c>
      <c r="I53" s="128"/>
      <c r="J53" s="135">
        <f t="shared" si="2"/>
        <v>0.97270000000000001</v>
      </c>
      <c r="K53" s="176">
        <v>11.386699999999999</v>
      </c>
      <c r="L53" s="25">
        <v>7.0944000000000003</v>
      </c>
      <c r="M53" s="25"/>
      <c r="N53" s="25">
        <v>1.6E-2</v>
      </c>
      <c r="O53" s="25"/>
      <c r="P53" s="25"/>
      <c r="Q53" s="129">
        <f t="shared" si="15"/>
        <v>19.501199999999997</v>
      </c>
      <c r="R53" s="37"/>
    </row>
    <row r="54" spans="1:18">
      <c r="A54" s="533"/>
      <c r="B54" s="534"/>
      <c r="C54" s="131" t="s">
        <v>13</v>
      </c>
      <c r="D54" s="206">
        <v>0</v>
      </c>
      <c r="E54" s="87"/>
      <c r="F54" s="132">
        <f t="shared" si="14"/>
        <v>0</v>
      </c>
      <c r="G54" s="66">
        <v>259.15699999999998</v>
      </c>
      <c r="H54" s="177">
        <v>1476.1949999999999</v>
      </c>
      <c r="I54" s="133"/>
      <c r="J54" s="132">
        <f t="shared" si="2"/>
        <v>1476.1949999999999</v>
      </c>
      <c r="K54" s="177">
        <v>11215.727999999999</v>
      </c>
      <c r="L54" s="44">
        <v>4711.7039999999997</v>
      </c>
      <c r="M54" s="44"/>
      <c r="N54" s="44">
        <v>21.427</v>
      </c>
      <c r="O54" s="44"/>
      <c r="P54" s="68"/>
      <c r="Q54" s="134">
        <f t="shared" si="15"/>
        <v>17684.210999999999</v>
      </c>
      <c r="R54" s="37"/>
    </row>
    <row r="55" spans="1:18">
      <c r="A55" s="126" t="s">
        <v>0</v>
      </c>
      <c r="B55" s="527" t="s">
        <v>48</v>
      </c>
      <c r="C55" s="38" t="s">
        <v>11</v>
      </c>
      <c r="D55" s="205">
        <v>0.63139999999999996</v>
      </c>
      <c r="E55" s="86"/>
      <c r="F55" s="135">
        <f t="shared" si="14"/>
        <v>0.63139999999999996</v>
      </c>
      <c r="G55" s="65"/>
      <c r="H55" s="176">
        <v>9.7999999999999997E-3</v>
      </c>
      <c r="I55" s="128"/>
      <c r="J55" s="135">
        <f t="shared" si="2"/>
        <v>9.7999999999999997E-3</v>
      </c>
      <c r="K55" s="176">
        <v>1.8E-3</v>
      </c>
      <c r="L55" s="25">
        <v>6.3100000000000003E-2</v>
      </c>
      <c r="M55" s="25"/>
      <c r="N55" s="25"/>
      <c r="O55" s="25"/>
      <c r="P55" s="25"/>
      <c r="Q55" s="129">
        <f t="shared" si="15"/>
        <v>0.70610000000000006</v>
      </c>
      <c r="R55" s="37"/>
    </row>
    <row r="56" spans="1:18">
      <c r="A56" s="130" t="s">
        <v>36</v>
      </c>
      <c r="B56" s="528"/>
      <c r="C56" s="131" t="s">
        <v>13</v>
      </c>
      <c r="D56" s="206">
        <v>580.39739665829677</v>
      </c>
      <c r="E56" s="87"/>
      <c r="F56" s="132">
        <f t="shared" si="14"/>
        <v>580.39739665829677</v>
      </c>
      <c r="G56" s="66">
        <v>9.7089999999999996</v>
      </c>
      <c r="H56" s="177">
        <v>15.228</v>
      </c>
      <c r="I56" s="133"/>
      <c r="J56" s="132">
        <f t="shared" si="2"/>
        <v>15.228</v>
      </c>
      <c r="K56" s="177">
        <v>2.5270000000000001</v>
      </c>
      <c r="L56" s="44">
        <v>77.528999999999996</v>
      </c>
      <c r="M56" s="44"/>
      <c r="N56" s="44"/>
      <c r="O56" s="44"/>
      <c r="P56" s="44"/>
      <c r="Q56" s="134">
        <f t="shared" si="15"/>
        <v>685.39039665829671</v>
      </c>
      <c r="R56" s="37"/>
    </row>
    <row r="57" spans="1:18">
      <c r="A57" s="130" t="s">
        <v>12</v>
      </c>
      <c r="B57" s="36" t="s">
        <v>15</v>
      </c>
      <c r="C57" s="38" t="s">
        <v>11</v>
      </c>
      <c r="D57" s="205">
        <v>1.6168</v>
      </c>
      <c r="E57" s="86">
        <v>2.8999999999999998E-3</v>
      </c>
      <c r="F57" s="135">
        <f t="shared" si="14"/>
        <v>1.6196999999999999</v>
      </c>
      <c r="G57" s="65"/>
      <c r="H57" s="176">
        <v>7.4000000000000003E-3</v>
      </c>
      <c r="I57" s="128"/>
      <c r="J57" s="135">
        <f t="shared" si="2"/>
        <v>7.4000000000000003E-3</v>
      </c>
      <c r="K57" s="176">
        <v>1.2E-2</v>
      </c>
      <c r="L57" s="25">
        <v>3.2099999999999997E-2</v>
      </c>
      <c r="M57" s="25"/>
      <c r="N57" s="25"/>
      <c r="O57" s="25"/>
      <c r="P57" s="25"/>
      <c r="Q57" s="129">
        <f t="shared" si="15"/>
        <v>1.6712</v>
      </c>
      <c r="R57" s="37"/>
    </row>
    <row r="58" spans="1:18">
      <c r="A58" s="130" t="s">
        <v>18</v>
      </c>
      <c r="B58" s="131" t="s">
        <v>49</v>
      </c>
      <c r="C58" s="131" t="s">
        <v>13</v>
      </c>
      <c r="D58" s="206">
        <v>77.738399552412446</v>
      </c>
      <c r="E58" s="87">
        <v>3.1320000000000001</v>
      </c>
      <c r="F58" s="132">
        <f t="shared" si="14"/>
        <v>80.870399552412451</v>
      </c>
      <c r="G58" s="66"/>
      <c r="H58" s="177">
        <v>1.393</v>
      </c>
      <c r="I58" s="133"/>
      <c r="J58" s="132">
        <f t="shared" si="2"/>
        <v>1.393</v>
      </c>
      <c r="K58" s="177">
        <v>0.25900000000000001</v>
      </c>
      <c r="L58" s="44">
        <v>75.703000000000003</v>
      </c>
      <c r="M58" s="44"/>
      <c r="N58" s="44"/>
      <c r="O58" s="44"/>
      <c r="P58" s="44"/>
      <c r="Q58" s="134">
        <f t="shared" si="15"/>
        <v>158.22539955241245</v>
      </c>
      <c r="R58" s="37"/>
    </row>
    <row r="59" spans="1:18">
      <c r="A59" s="19"/>
      <c r="B59" s="529" t="s">
        <v>19</v>
      </c>
      <c r="C59" s="38" t="s">
        <v>11</v>
      </c>
      <c r="D59" s="216">
        <v>2.2481999999999998</v>
      </c>
      <c r="E59" s="25">
        <v>2.8999999999999998E-3</v>
      </c>
      <c r="F59" s="135">
        <f t="shared" ref="F59:Q60" si="16">SUM(F55,F57)</f>
        <v>2.2511000000000001</v>
      </c>
      <c r="G59" s="39">
        <v>0</v>
      </c>
      <c r="H59" s="39">
        <v>1.72E-2</v>
      </c>
      <c r="I59" s="40">
        <f t="shared" si="16"/>
        <v>0</v>
      </c>
      <c r="J59" s="135">
        <f t="shared" si="16"/>
        <v>1.72E-2</v>
      </c>
      <c r="K59" s="39">
        <v>1.38E-2</v>
      </c>
      <c r="L59" s="25">
        <f t="shared" si="16"/>
        <v>9.5200000000000007E-2</v>
      </c>
      <c r="M59" s="25">
        <f t="shared" si="16"/>
        <v>0</v>
      </c>
      <c r="N59" s="25">
        <f t="shared" si="16"/>
        <v>0</v>
      </c>
      <c r="O59" s="25">
        <f t="shared" si="16"/>
        <v>0</v>
      </c>
      <c r="P59" s="25">
        <f t="shared" si="16"/>
        <v>0</v>
      </c>
      <c r="Q59" s="129">
        <f t="shared" si="16"/>
        <v>2.3773</v>
      </c>
      <c r="R59" s="37"/>
    </row>
    <row r="60" spans="1:18">
      <c r="A60" s="137"/>
      <c r="B60" s="530"/>
      <c r="C60" s="131" t="s">
        <v>13</v>
      </c>
      <c r="D60" s="220">
        <v>658.13579621070926</v>
      </c>
      <c r="E60" s="44">
        <v>3.1320000000000001</v>
      </c>
      <c r="F60" s="132">
        <f t="shared" si="16"/>
        <v>661.26779621070921</v>
      </c>
      <c r="G60" s="58">
        <v>9.7089999999999996</v>
      </c>
      <c r="H60" s="58">
        <v>16.620999999999999</v>
      </c>
      <c r="I60" s="53">
        <f t="shared" si="16"/>
        <v>0</v>
      </c>
      <c r="J60" s="132">
        <f t="shared" si="16"/>
        <v>16.620999999999999</v>
      </c>
      <c r="K60" s="58">
        <v>2.786</v>
      </c>
      <c r="L60" s="44">
        <f t="shared" si="16"/>
        <v>153.232</v>
      </c>
      <c r="M60" s="44">
        <f t="shared" si="16"/>
        <v>0</v>
      </c>
      <c r="N60" s="44">
        <f t="shared" si="16"/>
        <v>0</v>
      </c>
      <c r="O60" s="44">
        <f t="shared" si="16"/>
        <v>0</v>
      </c>
      <c r="P60" s="44">
        <f t="shared" si="16"/>
        <v>0</v>
      </c>
      <c r="Q60" s="134">
        <f t="shared" si="16"/>
        <v>843.61579621070916</v>
      </c>
      <c r="R60" s="37"/>
    </row>
    <row r="61" spans="1:18">
      <c r="A61" s="126" t="s">
        <v>0</v>
      </c>
      <c r="B61" s="527" t="s">
        <v>50</v>
      </c>
      <c r="C61" s="38" t="s">
        <v>11</v>
      </c>
      <c r="D61" s="205" t="s">
        <v>0</v>
      </c>
      <c r="E61" s="86"/>
      <c r="F61" s="135">
        <f t="shared" ref="F61:F68" si="17">SUM(D61,E61)</f>
        <v>0</v>
      </c>
      <c r="G61" s="65"/>
      <c r="H61" s="176">
        <v>1.794</v>
      </c>
      <c r="I61" s="128"/>
      <c r="J61" s="135">
        <f t="shared" si="2"/>
        <v>1.794</v>
      </c>
      <c r="K61" s="176"/>
      <c r="L61" s="25"/>
      <c r="M61" s="25"/>
      <c r="N61" s="25"/>
      <c r="O61" s="25"/>
      <c r="P61" s="25"/>
      <c r="Q61" s="129">
        <f t="shared" ref="Q61:Q68" si="18">SUM(F61,G61,J61,K61,L61,M61,N61,O61,P61)</f>
        <v>1.794</v>
      </c>
      <c r="R61" s="37"/>
    </row>
    <row r="62" spans="1:18">
      <c r="A62" s="130" t="s">
        <v>51</v>
      </c>
      <c r="B62" s="528"/>
      <c r="C62" s="131" t="s">
        <v>13</v>
      </c>
      <c r="D62" s="206" t="s">
        <v>0</v>
      </c>
      <c r="E62" s="87"/>
      <c r="F62" s="132">
        <f t="shared" si="17"/>
        <v>0</v>
      </c>
      <c r="G62" s="66"/>
      <c r="H62" s="177">
        <v>46.401000000000003</v>
      </c>
      <c r="I62" s="133"/>
      <c r="J62" s="132">
        <f t="shared" si="2"/>
        <v>46.401000000000003</v>
      </c>
      <c r="K62" s="177"/>
      <c r="L62" s="44"/>
      <c r="M62" s="44"/>
      <c r="N62" s="44"/>
      <c r="O62" s="44"/>
      <c r="P62" s="44"/>
      <c r="Q62" s="134">
        <f t="shared" si="18"/>
        <v>46.401000000000003</v>
      </c>
      <c r="R62" s="37"/>
    </row>
    <row r="63" spans="1:18">
      <c r="A63" s="130" t="s">
        <v>0</v>
      </c>
      <c r="B63" s="36" t="s">
        <v>52</v>
      </c>
      <c r="C63" s="38" t="s">
        <v>11</v>
      </c>
      <c r="D63" s="205">
        <v>10.904</v>
      </c>
      <c r="E63" s="86">
        <v>22.27</v>
      </c>
      <c r="F63" s="135">
        <f t="shared" si="17"/>
        <v>33.173999999999999</v>
      </c>
      <c r="G63" s="65">
        <v>564.38300000000004</v>
      </c>
      <c r="H63" s="176"/>
      <c r="I63" s="128"/>
      <c r="J63" s="135">
        <f t="shared" si="2"/>
        <v>0</v>
      </c>
      <c r="K63" s="176"/>
      <c r="L63" s="25"/>
      <c r="M63" s="25"/>
      <c r="N63" s="25"/>
      <c r="O63" s="25"/>
      <c r="P63" s="25"/>
      <c r="Q63" s="129">
        <f t="shared" si="18"/>
        <v>597.55700000000002</v>
      </c>
      <c r="R63" s="37"/>
    </row>
    <row r="64" spans="1:18">
      <c r="A64" s="130" t="s">
        <v>53</v>
      </c>
      <c r="B64" s="131" t="s">
        <v>54</v>
      </c>
      <c r="C64" s="131" t="s">
        <v>13</v>
      </c>
      <c r="D64" s="206">
        <v>1050.5159939515363</v>
      </c>
      <c r="E64" s="87">
        <v>2077.2719999999999</v>
      </c>
      <c r="F64" s="132">
        <f t="shared" si="17"/>
        <v>3127.787993951536</v>
      </c>
      <c r="G64" s="66">
        <v>103925.06200000001</v>
      </c>
      <c r="H64" s="177"/>
      <c r="I64" s="133"/>
      <c r="J64" s="132">
        <f t="shared" si="2"/>
        <v>0</v>
      </c>
      <c r="K64" s="177"/>
      <c r="L64" s="44"/>
      <c r="M64" s="44"/>
      <c r="N64" s="44"/>
      <c r="O64" s="44"/>
      <c r="P64" s="44"/>
      <c r="Q64" s="134">
        <f t="shared" si="18"/>
        <v>107052.84999395155</v>
      </c>
      <c r="R64" s="37"/>
    </row>
    <row r="65" spans="1:18">
      <c r="A65" s="130" t="s">
        <v>0</v>
      </c>
      <c r="B65" s="527" t="s">
        <v>55</v>
      </c>
      <c r="C65" s="38" t="s">
        <v>11</v>
      </c>
      <c r="D65" s="205" t="s">
        <v>0</v>
      </c>
      <c r="E65" s="86"/>
      <c r="F65" s="135">
        <f t="shared" si="17"/>
        <v>0</v>
      </c>
      <c r="G65" s="65">
        <v>484.03210000000001</v>
      </c>
      <c r="H65" s="176">
        <v>0.08</v>
      </c>
      <c r="I65" s="128"/>
      <c r="J65" s="135">
        <f t="shared" si="2"/>
        <v>0.08</v>
      </c>
      <c r="K65" s="176"/>
      <c r="L65" s="25"/>
      <c r="M65" s="25"/>
      <c r="N65" s="25"/>
      <c r="O65" s="25"/>
      <c r="P65" s="25"/>
      <c r="Q65" s="129">
        <f t="shared" si="18"/>
        <v>484.1121</v>
      </c>
      <c r="R65" s="37"/>
    </row>
    <row r="66" spans="1:18">
      <c r="A66" s="130" t="s">
        <v>18</v>
      </c>
      <c r="B66" s="528"/>
      <c r="C66" s="131" t="s">
        <v>13</v>
      </c>
      <c r="D66" s="206" t="s">
        <v>0</v>
      </c>
      <c r="E66" s="87"/>
      <c r="F66" s="132">
        <f t="shared" si="17"/>
        <v>0</v>
      </c>
      <c r="G66" s="66">
        <v>64315.47</v>
      </c>
      <c r="H66" s="177">
        <v>5.4</v>
      </c>
      <c r="I66" s="133"/>
      <c r="J66" s="132">
        <f t="shared" si="2"/>
        <v>5.4</v>
      </c>
      <c r="K66" s="177"/>
      <c r="L66" s="44"/>
      <c r="M66" s="44"/>
      <c r="N66" s="44"/>
      <c r="O66" s="44"/>
      <c r="P66" s="44"/>
      <c r="Q66" s="134">
        <f t="shared" si="18"/>
        <v>64320.87</v>
      </c>
      <c r="R66" s="37"/>
    </row>
    <row r="67" spans="1:18">
      <c r="A67" s="19"/>
      <c r="B67" s="36" t="s">
        <v>15</v>
      </c>
      <c r="C67" s="38" t="s">
        <v>11</v>
      </c>
      <c r="D67" s="205">
        <v>0.33500000000000002</v>
      </c>
      <c r="E67" s="86">
        <v>0.16200000000000001</v>
      </c>
      <c r="F67" s="135">
        <f t="shared" si="17"/>
        <v>0.497</v>
      </c>
      <c r="G67" s="65">
        <v>33.771799999999999</v>
      </c>
      <c r="H67" s="176"/>
      <c r="I67" s="128"/>
      <c r="J67" s="135">
        <f t="shared" si="2"/>
        <v>0</v>
      </c>
      <c r="K67" s="176">
        <v>5.6000000000000001E-2</v>
      </c>
      <c r="L67" s="25"/>
      <c r="M67" s="25"/>
      <c r="N67" s="25"/>
      <c r="O67" s="25"/>
      <c r="P67" s="25"/>
      <c r="Q67" s="129">
        <f t="shared" si="18"/>
        <v>34.324799999999996</v>
      </c>
      <c r="R67" s="37"/>
    </row>
    <row r="68" spans="1:18" ht="19.5" thickBot="1">
      <c r="A68" s="138" t="s">
        <v>0</v>
      </c>
      <c r="B68" s="41" t="s">
        <v>54</v>
      </c>
      <c r="C68" s="41" t="s">
        <v>13</v>
      </c>
      <c r="D68" s="207">
        <v>7.4163599572994752</v>
      </c>
      <c r="E68" s="88">
        <v>6.4580000000000002</v>
      </c>
      <c r="F68" s="139">
        <f t="shared" si="17"/>
        <v>13.874359957299475</v>
      </c>
      <c r="G68" s="67">
        <v>9153.0949999999993</v>
      </c>
      <c r="H68" s="180"/>
      <c r="I68" s="140"/>
      <c r="J68" s="139">
        <f t="shared" si="2"/>
        <v>0</v>
      </c>
      <c r="K68" s="180">
        <v>1.36</v>
      </c>
      <c r="L68" s="29"/>
      <c r="M68" s="29"/>
      <c r="N68" s="29"/>
      <c r="O68" s="29"/>
      <c r="P68" s="29"/>
      <c r="Q68" s="141">
        <f t="shared" si="18"/>
        <v>9168.3293599572989</v>
      </c>
      <c r="R68" s="37"/>
    </row>
    <row r="69" spans="1:18">
      <c r="A69" s="157"/>
      <c r="B69" s="152"/>
      <c r="C69" s="152"/>
      <c r="D69" s="348"/>
      <c r="E69" s="493"/>
      <c r="F69" s="91"/>
      <c r="G69" s="154"/>
      <c r="H69" s="173"/>
      <c r="I69" s="154"/>
      <c r="J69" s="91"/>
      <c r="K69" s="173"/>
      <c r="L69" s="37"/>
      <c r="M69" s="37"/>
      <c r="N69" s="37"/>
      <c r="O69" s="37"/>
      <c r="P69" s="37"/>
      <c r="Q69" s="37"/>
      <c r="R69" s="37"/>
    </row>
    <row r="70" spans="1:18">
      <c r="A70" s="157"/>
      <c r="B70" s="152"/>
      <c r="C70" s="152"/>
      <c r="D70" s="348"/>
      <c r="E70" s="493"/>
      <c r="F70" s="91"/>
      <c r="G70" s="154"/>
      <c r="H70" s="173"/>
      <c r="I70" s="154"/>
      <c r="J70" s="91"/>
      <c r="K70" s="173"/>
      <c r="L70" s="37"/>
      <c r="M70" s="37"/>
      <c r="N70" s="37"/>
      <c r="O70" s="37"/>
      <c r="P70" s="37"/>
      <c r="Q70" s="37"/>
      <c r="R70" s="37"/>
    </row>
    <row r="71" spans="1:18">
      <c r="A71" s="157"/>
      <c r="B71" s="152"/>
      <c r="C71" s="152"/>
      <c r="D71" s="348"/>
      <c r="E71" s="493"/>
      <c r="F71" s="91"/>
      <c r="G71" s="154"/>
      <c r="H71" s="173"/>
      <c r="I71" s="154"/>
      <c r="J71" s="91"/>
      <c r="K71" s="173"/>
      <c r="L71" s="37"/>
      <c r="M71" s="37"/>
      <c r="N71" s="37"/>
      <c r="O71" s="37"/>
      <c r="P71" s="37"/>
      <c r="Q71" s="37"/>
      <c r="R71" s="37"/>
    </row>
    <row r="72" spans="1:18">
      <c r="A72" s="157"/>
      <c r="B72" s="152"/>
      <c r="C72" s="152"/>
      <c r="D72" s="348"/>
      <c r="E72" s="493"/>
      <c r="F72" s="91"/>
      <c r="G72" s="154"/>
      <c r="H72" s="173"/>
      <c r="I72" s="154"/>
      <c r="J72" s="91"/>
      <c r="K72" s="173"/>
      <c r="L72" s="37"/>
      <c r="M72" s="37"/>
      <c r="N72" s="37"/>
      <c r="O72" s="37"/>
      <c r="P72" s="37"/>
      <c r="Q72" s="37"/>
      <c r="R72" s="37"/>
    </row>
    <row r="73" spans="1:18">
      <c r="D73" s="208"/>
      <c r="E73" s="321"/>
      <c r="F73" s="91"/>
      <c r="G73" s="91"/>
      <c r="H73" s="91"/>
      <c r="I73" s="54"/>
      <c r="J73" s="91"/>
      <c r="K73" s="91"/>
      <c r="Q73" s="57"/>
    </row>
    <row r="74" spans="1:18" ht="19.5" thickBot="1">
      <c r="A74" s="27"/>
      <c r="B74" s="118" t="s">
        <v>104</v>
      </c>
      <c r="C74" s="27"/>
      <c r="D74" s="209"/>
      <c r="E74" s="322"/>
      <c r="F74" s="142"/>
      <c r="G74" s="91"/>
      <c r="H74" s="91"/>
      <c r="I74" s="55"/>
      <c r="J74" s="142"/>
      <c r="K74" s="181"/>
      <c r="L74" s="27"/>
      <c r="M74" s="27"/>
      <c r="N74" s="27"/>
      <c r="O74" s="27"/>
      <c r="P74" s="27"/>
      <c r="Q74" s="27"/>
    </row>
    <row r="75" spans="1:18">
      <c r="A75" s="137"/>
      <c r="B75" s="53"/>
      <c r="C75" s="144"/>
      <c r="D75" s="122" t="s">
        <v>1</v>
      </c>
      <c r="E75" s="81" t="s">
        <v>97</v>
      </c>
      <c r="F75" s="123" t="s">
        <v>2</v>
      </c>
      <c r="G75" s="81" t="s">
        <v>98</v>
      </c>
      <c r="H75" s="124" t="s">
        <v>3</v>
      </c>
      <c r="I75" s="124" t="s">
        <v>4</v>
      </c>
      <c r="J75" s="122" t="s">
        <v>99</v>
      </c>
      <c r="K75" s="124" t="s">
        <v>119</v>
      </c>
      <c r="L75" s="122" t="s">
        <v>119</v>
      </c>
      <c r="M75" s="122" t="s">
        <v>119</v>
      </c>
      <c r="N75" s="122" t="s">
        <v>132</v>
      </c>
      <c r="O75" s="122" t="s">
        <v>119</v>
      </c>
      <c r="P75" s="81" t="s">
        <v>119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216">
        <f t="shared" ref="D76:Q76" si="19">SUM(D61,D63,D65,D67)</f>
        <v>11.239000000000001</v>
      </c>
      <c r="E76" s="25">
        <f t="shared" si="19"/>
        <v>22.431999999999999</v>
      </c>
      <c r="F76" s="145">
        <f t="shared" si="19"/>
        <v>33.670999999999999</v>
      </c>
      <c r="G76" s="39">
        <f t="shared" si="19"/>
        <v>1082.1869000000002</v>
      </c>
      <c r="H76" s="39">
        <f t="shared" si="19"/>
        <v>1.8740000000000001</v>
      </c>
      <c r="I76" s="40">
        <f t="shared" si="19"/>
        <v>0</v>
      </c>
      <c r="J76" s="145">
        <f t="shared" si="19"/>
        <v>1.8740000000000001</v>
      </c>
      <c r="K76" s="39">
        <f t="shared" si="19"/>
        <v>5.6000000000000001E-2</v>
      </c>
      <c r="L76" s="25">
        <f t="shared" si="19"/>
        <v>0</v>
      </c>
      <c r="M76" s="25">
        <f t="shared" si="19"/>
        <v>0</v>
      </c>
      <c r="N76" s="25">
        <f t="shared" si="19"/>
        <v>0</v>
      </c>
      <c r="O76" s="25">
        <f t="shared" si="19"/>
        <v>0</v>
      </c>
      <c r="P76" s="25">
        <f t="shared" si="19"/>
        <v>0</v>
      </c>
      <c r="Q76" s="129">
        <f t="shared" si="19"/>
        <v>1117.7879</v>
      </c>
      <c r="R76" s="19"/>
    </row>
    <row r="77" spans="1:18">
      <c r="A77" s="120" t="s">
        <v>53</v>
      </c>
      <c r="B77" s="530"/>
      <c r="C77" s="146" t="s">
        <v>13</v>
      </c>
      <c r="D77" s="220">
        <f t="shared" ref="D77:Q77" si="20">SUM(D62,D64,D66,D68)</f>
        <v>1057.9323539088357</v>
      </c>
      <c r="E77" s="44">
        <f t="shared" si="20"/>
        <v>2083.73</v>
      </c>
      <c r="F77" s="147">
        <f t="shared" si="20"/>
        <v>3141.6623539088355</v>
      </c>
      <c r="G77" s="58">
        <f t="shared" si="20"/>
        <v>177393.62700000001</v>
      </c>
      <c r="H77" s="58">
        <f t="shared" si="20"/>
        <v>51.801000000000002</v>
      </c>
      <c r="I77" s="53">
        <f t="shared" si="20"/>
        <v>0</v>
      </c>
      <c r="J77" s="147">
        <f t="shared" si="20"/>
        <v>51.801000000000002</v>
      </c>
      <c r="K77" s="58">
        <f t="shared" si="20"/>
        <v>1.36</v>
      </c>
      <c r="L77" s="44">
        <f t="shared" si="20"/>
        <v>0</v>
      </c>
      <c r="M77" s="44">
        <f t="shared" si="20"/>
        <v>0</v>
      </c>
      <c r="N77" s="44">
        <f t="shared" si="20"/>
        <v>0</v>
      </c>
      <c r="O77" s="44">
        <f t="shared" si="20"/>
        <v>0</v>
      </c>
      <c r="P77" s="44">
        <f t="shared" si="20"/>
        <v>0</v>
      </c>
      <c r="Q77" s="134">
        <f t="shared" si="20"/>
        <v>180588.45035390885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205">
        <v>0.41720000000000002</v>
      </c>
      <c r="E78" s="86">
        <v>2.4053</v>
      </c>
      <c r="F78" s="145">
        <f t="shared" ref="F78:F87" si="21">SUM(D78,E78)</f>
        <v>2.8224999999999998</v>
      </c>
      <c r="G78" s="92">
        <v>2.1899999999999999E-2</v>
      </c>
      <c r="H78" s="176">
        <v>14.605</v>
      </c>
      <c r="I78" s="128"/>
      <c r="J78" s="145">
        <f t="shared" ref="J78:J133" si="22">SUM(H78:I78)</f>
        <v>14.605</v>
      </c>
      <c r="K78" s="176">
        <v>0.5554</v>
      </c>
      <c r="L78" s="25">
        <v>6.13E-2</v>
      </c>
      <c r="M78" s="25">
        <v>0.11219999999999999</v>
      </c>
      <c r="N78" s="25">
        <v>1.8989</v>
      </c>
      <c r="O78" s="25">
        <v>0.1011</v>
      </c>
      <c r="P78" s="25">
        <v>0.76749999999999996</v>
      </c>
      <c r="Q78" s="129">
        <f t="shared" ref="Q78:Q87" si="23">SUM(F78,G78,J78,K78,L78,M78,N78,O78,P78)</f>
        <v>20.945799999999998</v>
      </c>
      <c r="R78" s="19"/>
    </row>
    <row r="79" spans="1:18">
      <c r="A79" s="130" t="s">
        <v>31</v>
      </c>
      <c r="B79" s="528"/>
      <c r="C79" s="146" t="s">
        <v>13</v>
      </c>
      <c r="D79" s="206">
        <v>719.25839585878907</v>
      </c>
      <c r="E79" s="87">
        <v>3384.357</v>
      </c>
      <c r="F79" s="147">
        <f t="shared" si="21"/>
        <v>4103.6153958587893</v>
      </c>
      <c r="G79" s="66">
        <v>120.742</v>
      </c>
      <c r="H79" s="177">
        <v>19416.201000000001</v>
      </c>
      <c r="I79" s="133"/>
      <c r="J79" s="147">
        <f t="shared" si="22"/>
        <v>19416.201000000001</v>
      </c>
      <c r="K79" s="177">
        <v>492.61399999999998</v>
      </c>
      <c r="L79" s="44">
        <v>126.27500000000001</v>
      </c>
      <c r="M79" s="44">
        <v>102.529</v>
      </c>
      <c r="N79" s="44">
        <v>2864.4160000000002</v>
      </c>
      <c r="O79" s="44">
        <v>152.71100000000001</v>
      </c>
      <c r="P79" s="44">
        <v>1203.886</v>
      </c>
      <c r="Q79" s="134">
        <f t="shared" si="23"/>
        <v>28582.989395858789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205" t="s">
        <v>0</v>
      </c>
      <c r="E80" s="86">
        <v>2.69E-2</v>
      </c>
      <c r="F80" s="145">
        <f t="shared" si="21"/>
        <v>2.69E-2</v>
      </c>
      <c r="G80" s="65">
        <v>4.9500000000000002E-2</v>
      </c>
      <c r="H80" s="176">
        <v>1.3855999999999999</v>
      </c>
      <c r="I80" s="128"/>
      <c r="J80" s="145">
        <f t="shared" si="22"/>
        <v>1.3855999999999999</v>
      </c>
      <c r="K80" s="176"/>
      <c r="L80" s="25"/>
      <c r="M80" s="25"/>
      <c r="N80" s="25"/>
      <c r="O80" s="25"/>
      <c r="P80" s="25"/>
      <c r="Q80" s="129">
        <f t="shared" si="23"/>
        <v>1.462</v>
      </c>
      <c r="R80" s="19"/>
    </row>
    <row r="81" spans="1:18">
      <c r="A81" s="130" t="s">
        <v>0</v>
      </c>
      <c r="B81" s="528"/>
      <c r="C81" s="146" t="s">
        <v>13</v>
      </c>
      <c r="D81" s="206" t="s">
        <v>0</v>
      </c>
      <c r="E81" s="87">
        <v>2.7240000000000002</v>
      </c>
      <c r="F81" s="147">
        <f t="shared" si="21"/>
        <v>2.7240000000000002</v>
      </c>
      <c r="G81" s="66">
        <v>22.98</v>
      </c>
      <c r="H81" s="177">
        <v>350.137</v>
      </c>
      <c r="I81" s="133"/>
      <c r="J81" s="147">
        <f t="shared" si="22"/>
        <v>350.137</v>
      </c>
      <c r="K81" s="177"/>
      <c r="L81" s="44"/>
      <c r="M81" s="44"/>
      <c r="N81" s="44"/>
      <c r="O81" s="44"/>
      <c r="P81" s="68"/>
      <c r="Q81" s="134">
        <f t="shared" si="23"/>
        <v>375.84100000000001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205" t="s">
        <v>0</v>
      </c>
      <c r="E82" s="86"/>
      <c r="F82" s="145">
        <f t="shared" si="21"/>
        <v>0</v>
      </c>
      <c r="G82" s="65"/>
      <c r="H82" s="176"/>
      <c r="I82" s="128"/>
      <c r="J82" s="145">
        <f t="shared" si="22"/>
        <v>0</v>
      </c>
      <c r="K82" s="176"/>
      <c r="L82" s="25"/>
      <c r="M82" s="25"/>
      <c r="N82" s="25"/>
      <c r="O82" s="25"/>
      <c r="P82" s="25"/>
      <c r="Q82" s="129">
        <f t="shared" si="23"/>
        <v>0</v>
      </c>
      <c r="R82" s="19"/>
    </row>
    <row r="83" spans="1:18">
      <c r="A83" s="130"/>
      <c r="B83" s="131" t="s">
        <v>61</v>
      </c>
      <c r="C83" s="146" t="s">
        <v>13</v>
      </c>
      <c r="D83" s="206" t="s">
        <v>0</v>
      </c>
      <c r="E83" s="87"/>
      <c r="F83" s="147">
        <f t="shared" si="21"/>
        <v>0</v>
      </c>
      <c r="G83" s="66"/>
      <c r="H83" s="177"/>
      <c r="I83" s="133"/>
      <c r="J83" s="147">
        <f t="shared" si="22"/>
        <v>0</v>
      </c>
      <c r="K83" s="177"/>
      <c r="L83" s="44"/>
      <c r="M83" s="44"/>
      <c r="N83" s="44"/>
      <c r="O83" s="44"/>
      <c r="P83" s="44"/>
      <c r="Q83" s="134">
        <f t="shared" si="23"/>
        <v>0</v>
      </c>
      <c r="R83" s="19"/>
    </row>
    <row r="84" spans="1:18">
      <c r="A84" s="130"/>
      <c r="B84" s="527" t="s">
        <v>62</v>
      </c>
      <c r="C84" s="24" t="s">
        <v>11</v>
      </c>
      <c r="D84" s="205" t="s">
        <v>0</v>
      </c>
      <c r="E84" s="86"/>
      <c r="F84" s="145">
        <f t="shared" si="21"/>
        <v>0</v>
      </c>
      <c r="G84" s="65"/>
      <c r="H84" s="176"/>
      <c r="I84" s="128"/>
      <c r="J84" s="145">
        <f t="shared" si="22"/>
        <v>0</v>
      </c>
      <c r="K84" s="176"/>
      <c r="L84" s="25"/>
      <c r="M84" s="25"/>
      <c r="N84" s="25"/>
      <c r="O84" s="25"/>
      <c r="P84" s="25"/>
      <c r="Q84" s="129">
        <f t="shared" si="23"/>
        <v>0</v>
      </c>
      <c r="R84" s="19"/>
    </row>
    <row r="85" spans="1:18">
      <c r="A85" s="130" t="s">
        <v>12</v>
      </c>
      <c r="B85" s="528"/>
      <c r="C85" s="146" t="s">
        <v>13</v>
      </c>
      <c r="D85" s="206" t="s">
        <v>0</v>
      </c>
      <c r="E85" s="87"/>
      <c r="F85" s="147">
        <f t="shared" si="21"/>
        <v>0</v>
      </c>
      <c r="G85" s="66"/>
      <c r="H85" s="177"/>
      <c r="I85" s="133"/>
      <c r="J85" s="147">
        <f t="shared" si="22"/>
        <v>0</v>
      </c>
      <c r="K85" s="177"/>
      <c r="L85" s="44"/>
      <c r="M85" s="44"/>
      <c r="N85" s="44"/>
      <c r="O85" s="44"/>
      <c r="P85" s="44"/>
      <c r="Q85" s="134">
        <f t="shared" si="23"/>
        <v>0</v>
      </c>
      <c r="R85" s="19"/>
    </row>
    <row r="86" spans="1:18">
      <c r="A86" s="130"/>
      <c r="B86" s="36" t="s">
        <v>15</v>
      </c>
      <c r="C86" s="24" t="s">
        <v>11</v>
      </c>
      <c r="D86" s="205">
        <v>1.036</v>
      </c>
      <c r="E86" s="86">
        <v>5.1928999999999998</v>
      </c>
      <c r="F86" s="145">
        <f t="shared" si="21"/>
        <v>6.2288999999999994</v>
      </c>
      <c r="G86" s="65">
        <v>3.4403999999999999</v>
      </c>
      <c r="H86" s="176">
        <v>109.19858000000001</v>
      </c>
      <c r="I86" s="128"/>
      <c r="J86" s="145">
        <f t="shared" si="22"/>
        <v>109.19858000000001</v>
      </c>
      <c r="K86" s="176">
        <v>2.0739000000000001</v>
      </c>
      <c r="L86" s="25">
        <v>2.7591000000000001</v>
      </c>
      <c r="M86" s="25">
        <v>0.89908999999999994</v>
      </c>
      <c r="N86" s="25">
        <v>21.891300000000001</v>
      </c>
      <c r="O86" s="25">
        <v>1.1816</v>
      </c>
      <c r="P86" s="25">
        <v>4.1553000000000004</v>
      </c>
      <c r="Q86" s="129">
        <f t="shared" si="23"/>
        <v>151.82817000000003</v>
      </c>
      <c r="R86" s="19"/>
    </row>
    <row r="87" spans="1:18">
      <c r="A87" s="130"/>
      <c r="B87" s="131" t="s">
        <v>63</v>
      </c>
      <c r="C87" s="146" t="s">
        <v>13</v>
      </c>
      <c r="D87" s="206">
        <v>752.83451566547069</v>
      </c>
      <c r="E87" s="87">
        <v>2167.9119999999998</v>
      </c>
      <c r="F87" s="147">
        <f t="shared" si="21"/>
        <v>2920.7465156654707</v>
      </c>
      <c r="G87" s="66">
        <v>2575.7469999999998</v>
      </c>
      <c r="H87" s="177">
        <v>55515.15</v>
      </c>
      <c r="I87" s="133"/>
      <c r="J87" s="147">
        <f t="shared" si="22"/>
        <v>55515.15</v>
      </c>
      <c r="K87" s="177">
        <v>1224.866</v>
      </c>
      <c r="L87" s="44">
        <v>1803.4949999999999</v>
      </c>
      <c r="M87" s="44">
        <v>198.55099999999999</v>
      </c>
      <c r="N87" s="44">
        <v>9715.6450000000004</v>
      </c>
      <c r="O87" s="44">
        <v>672.21799999999996</v>
      </c>
      <c r="P87" s="44">
        <v>2147.3409999999999</v>
      </c>
      <c r="Q87" s="134">
        <f t="shared" si="23"/>
        <v>76773.759515665472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216">
        <v>1.4532</v>
      </c>
      <c r="E88" s="25">
        <v>7.6250999999999998</v>
      </c>
      <c r="F88" s="145">
        <f t="shared" ref="F88:Q89" si="24">SUM(F78,F80,F82,F84,F86)</f>
        <v>9.0782999999999987</v>
      </c>
      <c r="G88" s="39">
        <v>3.5118</v>
      </c>
      <c r="H88" s="39">
        <v>125.18918000000001</v>
      </c>
      <c r="I88" s="40">
        <f t="shared" si="24"/>
        <v>0</v>
      </c>
      <c r="J88" s="145">
        <f t="shared" si="24"/>
        <v>125.18918000000001</v>
      </c>
      <c r="K88" s="39">
        <v>2.6293000000000002</v>
      </c>
      <c r="L88" s="25">
        <f t="shared" si="24"/>
        <v>2.8204000000000002</v>
      </c>
      <c r="M88" s="25">
        <f t="shared" si="24"/>
        <v>1.01129</v>
      </c>
      <c r="N88" s="25">
        <f t="shared" si="24"/>
        <v>23.790200000000002</v>
      </c>
      <c r="O88" s="25">
        <f t="shared" si="24"/>
        <v>1.2827</v>
      </c>
      <c r="P88" s="25">
        <f t="shared" si="24"/>
        <v>4.9228000000000005</v>
      </c>
      <c r="Q88" s="129">
        <f t="shared" si="24"/>
        <v>174.23597000000004</v>
      </c>
      <c r="R88" s="19"/>
    </row>
    <row r="89" spans="1:18">
      <c r="A89" s="137"/>
      <c r="B89" s="530"/>
      <c r="C89" s="146" t="s">
        <v>13</v>
      </c>
      <c r="D89" s="220">
        <v>1472.0929115242598</v>
      </c>
      <c r="E89" s="44">
        <v>5554.9930000000004</v>
      </c>
      <c r="F89" s="147">
        <f t="shared" si="24"/>
        <v>7027.0859115242602</v>
      </c>
      <c r="G89" s="58">
        <v>2719.4690000000001</v>
      </c>
      <c r="H89" s="58">
        <v>75281.487999999998</v>
      </c>
      <c r="I89" s="53">
        <f t="shared" si="24"/>
        <v>0</v>
      </c>
      <c r="J89" s="147">
        <f t="shared" si="24"/>
        <v>75281.487999999998</v>
      </c>
      <c r="K89" s="58">
        <v>1717.48</v>
      </c>
      <c r="L89" s="44">
        <f t="shared" si="24"/>
        <v>1929.77</v>
      </c>
      <c r="M89" s="44">
        <f t="shared" si="24"/>
        <v>301.08</v>
      </c>
      <c r="N89" s="44">
        <f t="shared" si="24"/>
        <v>12580.061000000002</v>
      </c>
      <c r="O89" s="44">
        <f t="shared" si="24"/>
        <v>824.92899999999997</v>
      </c>
      <c r="P89" s="44">
        <f t="shared" si="24"/>
        <v>3351.2269999999999</v>
      </c>
      <c r="Q89" s="134">
        <f t="shared" si="24"/>
        <v>105732.58991152426</v>
      </c>
      <c r="R89" s="19"/>
    </row>
    <row r="90" spans="1:18">
      <c r="A90" s="531" t="s">
        <v>64</v>
      </c>
      <c r="B90" s="532"/>
      <c r="C90" s="24" t="s">
        <v>11</v>
      </c>
      <c r="D90" s="205">
        <v>0.19850000000000001</v>
      </c>
      <c r="E90" s="86">
        <v>0.84130000000000005</v>
      </c>
      <c r="F90" s="145">
        <f t="shared" ref="F90:F103" si="25">SUM(D90,E90)</f>
        <v>1.0398000000000001</v>
      </c>
      <c r="G90" s="65">
        <v>0.75719999999999998</v>
      </c>
      <c r="H90" s="176">
        <v>1.5601</v>
      </c>
      <c r="I90" s="128"/>
      <c r="J90" s="145">
        <f t="shared" si="22"/>
        <v>1.5601</v>
      </c>
      <c r="K90" s="176">
        <v>2.5000000000000001E-2</v>
      </c>
      <c r="L90" s="25">
        <v>3.5000000000000001E-3</v>
      </c>
      <c r="M90" s="25"/>
      <c r="N90" s="25">
        <v>2.0000000000000001E-4</v>
      </c>
      <c r="O90" s="25">
        <v>3.2000000000000002E-3</v>
      </c>
      <c r="P90" s="25">
        <v>5.3E-3</v>
      </c>
      <c r="Q90" s="129">
        <f t="shared" ref="Q90:Q103" si="26">SUM(F90,G90,J90,K90,L90,M90,N90,O90,P90)</f>
        <v>3.3942999999999999</v>
      </c>
      <c r="R90" s="19"/>
    </row>
    <row r="91" spans="1:18">
      <c r="A91" s="533"/>
      <c r="B91" s="534"/>
      <c r="C91" s="146" t="s">
        <v>13</v>
      </c>
      <c r="D91" s="206">
        <v>656.27279622143567</v>
      </c>
      <c r="E91" s="87">
        <v>609.44399999999996</v>
      </c>
      <c r="F91" s="147">
        <f t="shared" si="25"/>
        <v>1265.7167962214357</v>
      </c>
      <c r="G91" s="66">
        <v>2527.529</v>
      </c>
      <c r="H91" s="177">
        <v>4814.6639999999998</v>
      </c>
      <c r="I91" s="133"/>
      <c r="J91" s="147">
        <f t="shared" si="22"/>
        <v>4814.6639999999998</v>
      </c>
      <c r="K91" s="177">
        <v>51.332999999999998</v>
      </c>
      <c r="L91" s="44">
        <v>7.56</v>
      </c>
      <c r="M91" s="44"/>
      <c r="N91" s="44">
        <v>0.32400000000000001</v>
      </c>
      <c r="O91" s="44">
        <v>7.327</v>
      </c>
      <c r="P91" s="44">
        <v>5.7240000000000002</v>
      </c>
      <c r="Q91" s="134">
        <f t="shared" si="26"/>
        <v>8680.1777962214364</v>
      </c>
      <c r="R91" s="19"/>
    </row>
    <row r="92" spans="1:18">
      <c r="A92" s="531" t="s">
        <v>65</v>
      </c>
      <c r="B92" s="532"/>
      <c r="C92" s="24" t="s">
        <v>11</v>
      </c>
      <c r="D92" s="205" t="s">
        <v>0</v>
      </c>
      <c r="E92" s="86"/>
      <c r="F92" s="145">
        <f t="shared" si="25"/>
        <v>0</v>
      </c>
      <c r="G92" s="65">
        <v>2.6884999999999999</v>
      </c>
      <c r="H92" s="176">
        <v>38.116</v>
      </c>
      <c r="I92" s="128"/>
      <c r="J92" s="145">
        <f t="shared" si="22"/>
        <v>38.116</v>
      </c>
      <c r="K92" s="176">
        <v>2.8969999999999998</v>
      </c>
      <c r="L92" s="25">
        <v>1.4408000000000001</v>
      </c>
      <c r="M92" s="25"/>
      <c r="N92" s="25"/>
      <c r="O92" s="25"/>
      <c r="P92" s="25"/>
      <c r="Q92" s="129">
        <f t="shared" si="26"/>
        <v>45.142299999999999</v>
      </c>
      <c r="R92" s="19"/>
    </row>
    <row r="93" spans="1:18">
      <c r="A93" s="533"/>
      <c r="B93" s="534"/>
      <c r="C93" s="146" t="s">
        <v>13</v>
      </c>
      <c r="D93" s="206" t="s">
        <v>0</v>
      </c>
      <c r="E93" s="87"/>
      <c r="F93" s="147">
        <f t="shared" si="25"/>
        <v>0</v>
      </c>
      <c r="G93" s="66">
        <v>519.96699999999998</v>
      </c>
      <c r="H93" s="177">
        <v>39707.887000000002</v>
      </c>
      <c r="I93" s="133"/>
      <c r="J93" s="147">
        <f t="shared" si="22"/>
        <v>39707.887000000002</v>
      </c>
      <c r="K93" s="177">
        <v>2550.2689999999998</v>
      </c>
      <c r="L93" s="44">
        <v>355.36900000000003</v>
      </c>
      <c r="M93" s="44"/>
      <c r="N93" s="44"/>
      <c r="O93" s="44"/>
      <c r="P93" s="44"/>
      <c r="Q93" s="134">
        <f t="shared" si="26"/>
        <v>43133.491999999998</v>
      </c>
      <c r="R93" s="19"/>
    </row>
    <row r="94" spans="1:18">
      <c r="A94" s="531" t="s">
        <v>66</v>
      </c>
      <c r="B94" s="532"/>
      <c r="C94" s="24" t="s">
        <v>11</v>
      </c>
      <c r="D94" s="205" t="s">
        <v>0</v>
      </c>
      <c r="E94" s="86"/>
      <c r="F94" s="145">
        <f t="shared" si="25"/>
        <v>0</v>
      </c>
      <c r="G94" s="65">
        <v>5.1000000000000004E-3</v>
      </c>
      <c r="H94" s="176">
        <v>9.8799999999999999E-2</v>
      </c>
      <c r="I94" s="128"/>
      <c r="J94" s="145">
        <f t="shared" si="22"/>
        <v>9.8799999999999999E-2</v>
      </c>
      <c r="K94" s="176">
        <v>8.0000000000000004E-4</v>
      </c>
      <c r="L94" s="25"/>
      <c r="M94" s="25"/>
      <c r="N94" s="25"/>
      <c r="O94" s="25"/>
      <c r="P94" s="25"/>
      <c r="Q94" s="129">
        <f t="shared" si="26"/>
        <v>0.10469999999999999</v>
      </c>
      <c r="R94" s="19"/>
    </row>
    <row r="95" spans="1:18">
      <c r="A95" s="533"/>
      <c r="B95" s="534"/>
      <c r="C95" s="146" t="s">
        <v>13</v>
      </c>
      <c r="D95" s="206" t="s">
        <v>0</v>
      </c>
      <c r="E95" s="87"/>
      <c r="F95" s="147">
        <f t="shared" si="25"/>
        <v>0</v>
      </c>
      <c r="G95" s="66">
        <v>17.248999999999999</v>
      </c>
      <c r="H95" s="177">
        <v>429.42899999999997</v>
      </c>
      <c r="I95" s="133"/>
      <c r="J95" s="147">
        <f t="shared" si="22"/>
        <v>429.42899999999997</v>
      </c>
      <c r="K95" s="177">
        <v>1.296</v>
      </c>
      <c r="L95" s="44"/>
      <c r="M95" s="44"/>
      <c r="N95" s="44"/>
      <c r="O95" s="44"/>
      <c r="P95" s="44"/>
      <c r="Q95" s="134">
        <f t="shared" si="26"/>
        <v>447.97399999999999</v>
      </c>
      <c r="R95" s="19"/>
    </row>
    <row r="96" spans="1:18">
      <c r="A96" s="531" t="s">
        <v>67</v>
      </c>
      <c r="B96" s="532"/>
      <c r="C96" s="24" t="s">
        <v>11</v>
      </c>
      <c r="D96" s="205" t="s">
        <v>0</v>
      </c>
      <c r="E96" s="86">
        <v>1.3868</v>
      </c>
      <c r="F96" s="145">
        <f t="shared" si="25"/>
        <v>1.3868</v>
      </c>
      <c r="G96" s="65">
        <v>0.11169999999999999</v>
      </c>
      <c r="H96" s="176">
        <v>32.988199999999999</v>
      </c>
      <c r="I96" s="128"/>
      <c r="J96" s="145">
        <f t="shared" si="22"/>
        <v>32.988199999999999</v>
      </c>
      <c r="K96" s="176">
        <v>0.1928</v>
      </c>
      <c r="L96" s="25"/>
      <c r="M96" s="25"/>
      <c r="N96" s="25"/>
      <c r="O96" s="25"/>
      <c r="P96" s="25"/>
      <c r="Q96" s="129">
        <f t="shared" si="26"/>
        <v>34.679499999999997</v>
      </c>
      <c r="R96" s="19"/>
    </row>
    <row r="97" spans="1:18">
      <c r="A97" s="533"/>
      <c r="B97" s="534"/>
      <c r="C97" s="146" t="s">
        <v>13</v>
      </c>
      <c r="D97" s="206" t="s">
        <v>0</v>
      </c>
      <c r="E97" s="87">
        <v>3127.3009999999999</v>
      </c>
      <c r="F97" s="147">
        <f t="shared" si="25"/>
        <v>3127.3009999999999</v>
      </c>
      <c r="G97" s="66">
        <v>142.614</v>
      </c>
      <c r="H97" s="177">
        <v>60943.205999999998</v>
      </c>
      <c r="I97" s="133"/>
      <c r="J97" s="147">
        <f t="shared" si="22"/>
        <v>60943.205999999998</v>
      </c>
      <c r="K97" s="177">
        <v>115.851</v>
      </c>
      <c r="L97" s="44"/>
      <c r="M97" s="44"/>
      <c r="N97" s="44"/>
      <c r="O97" s="44"/>
      <c r="P97" s="44"/>
      <c r="Q97" s="134">
        <f t="shared" si="26"/>
        <v>64328.972000000002</v>
      </c>
      <c r="R97" s="19"/>
    </row>
    <row r="98" spans="1:18">
      <c r="A98" s="531" t="s">
        <v>68</v>
      </c>
      <c r="B98" s="532"/>
      <c r="C98" s="24" t="s">
        <v>11</v>
      </c>
      <c r="D98" s="205" t="s">
        <v>0</v>
      </c>
      <c r="E98" s="86">
        <v>13.12</v>
      </c>
      <c r="F98" s="145">
        <f t="shared" si="25"/>
        <v>13.12</v>
      </c>
      <c r="G98" s="65"/>
      <c r="H98" s="176"/>
      <c r="I98" s="128"/>
      <c r="J98" s="145">
        <f t="shared" si="22"/>
        <v>0</v>
      </c>
      <c r="K98" s="176"/>
      <c r="L98" s="25"/>
      <c r="M98" s="25"/>
      <c r="N98" s="25"/>
      <c r="O98" s="25"/>
      <c r="P98" s="25"/>
      <c r="Q98" s="129">
        <f t="shared" si="26"/>
        <v>13.12</v>
      </c>
      <c r="R98" s="19"/>
    </row>
    <row r="99" spans="1:18">
      <c r="A99" s="533"/>
      <c r="B99" s="534"/>
      <c r="C99" s="146" t="s">
        <v>13</v>
      </c>
      <c r="D99" s="206" t="s">
        <v>0</v>
      </c>
      <c r="E99" s="87">
        <v>2752.1860000000001</v>
      </c>
      <c r="F99" s="147">
        <f t="shared" si="25"/>
        <v>2752.1860000000001</v>
      </c>
      <c r="G99" s="66"/>
      <c r="H99" s="177"/>
      <c r="I99" s="133"/>
      <c r="J99" s="147">
        <f t="shared" si="22"/>
        <v>0</v>
      </c>
      <c r="K99" s="177"/>
      <c r="L99" s="44"/>
      <c r="M99" s="44"/>
      <c r="N99" s="44"/>
      <c r="O99" s="44"/>
      <c r="P99" s="44"/>
      <c r="Q99" s="134">
        <f t="shared" si="26"/>
        <v>2752.1860000000001</v>
      </c>
      <c r="R99" s="19"/>
    </row>
    <row r="100" spans="1:18">
      <c r="A100" s="531" t="s">
        <v>69</v>
      </c>
      <c r="B100" s="532"/>
      <c r="C100" s="24" t="s">
        <v>11</v>
      </c>
      <c r="D100" s="205">
        <v>0.01</v>
      </c>
      <c r="E100" s="86">
        <v>0.16089999999999999</v>
      </c>
      <c r="F100" s="145">
        <f t="shared" si="25"/>
        <v>0.1709</v>
      </c>
      <c r="G100" s="65">
        <v>6.7000000000000002E-3</v>
      </c>
      <c r="H100" s="176">
        <v>2.2286999999999999</v>
      </c>
      <c r="I100" s="128"/>
      <c r="J100" s="145">
        <f t="shared" si="22"/>
        <v>2.2286999999999999</v>
      </c>
      <c r="K100" s="176"/>
      <c r="L100" s="25">
        <v>4.5600000000000002E-2</v>
      </c>
      <c r="M100" s="25"/>
      <c r="N100" s="25">
        <v>0.56489999999999996</v>
      </c>
      <c r="O100" s="25">
        <v>5.3E-3</v>
      </c>
      <c r="P100" s="25">
        <v>15.181889999999999</v>
      </c>
      <c r="Q100" s="129">
        <f t="shared" si="26"/>
        <v>18.203989999999997</v>
      </c>
      <c r="R100" s="19"/>
    </row>
    <row r="101" spans="1:18">
      <c r="A101" s="533"/>
      <c r="B101" s="534"/>
      <c r="C101" s="146" t="s">
        <v>13</v>
      </c>
      <c r="D101" s="206">
        <v>7.0199999595815621</v>
      </c>
      <c r="E101" s="87">
        <v>100.532</v>
      </c>
      <c r="F101" s="147">
        <f t="shared" si="25"/>
        <v>107.55199995958156</v>
      </c>
      <c r="G101" s="66">
        <v>9.2080000000000002</v>
      </c>
      <c r="H101" s="177">
        <v>2990.4870000000001</v>
      </c>
      <c r="I101" s="133"/>
      <c r="J101" s="147">
        <f t="shared" si="22"/>
        <v>2990.4870000000001</v>
      </c>
      <c r="K101" s="177"/>
      <c r="L101" s="44">
        <v>78.268000000000001</v>
      </c>
      <c r="M101" s="44"/>
      <c r="N101" s="44">
        <v>231.28200000000001</v>
      </c>
      <c r="O101" s="44">
        <v>4.2430000000000003</v>
      </c>
      <c r="P101" s="44">
        <v>8371.0429999999997</v>
      </c>
      <c r="Q101" s="134">
        <f t="shared" si="26"/>
        <v>11792.082999959581</v>
      </c>
      <c r="R101" s="19"/>
    </row>
    <row r="102" spans="1:18">
      <c r="A102" s="531" t="s">
        <v>70</v>
      </c>
      <c r="B102" s="532"/>
      <c r="C102" s="24" t="s">
        <v>11</v>
      </c>
      <c r="D102" s="205">
        <v>3.7254999999999998</v>
      </c>
      <c r="E102" s="86">
        <v>119.4057</v>
      </c>
      <c r="F102" s="145">
        <f t="shared" si="25"/>
        <v>123.13119999999999</v>
      </c>
      <c r="G102" s="65">
        <v>12.6121</v>
      </c>
      <c r="H102" s="176">
        <v>417.3451</v>
      </c>
      <c r="I102" s="128"/>
      <c r="J102" s="145">
        <f t="shared" si="22"/>
        <v>417.3451</v>
      </c>
      <c r="K102" s="176">
        <v>1.6187</v>
      </c>
      <c r="L102" s="25">
        <v>49.248800000000003</v>
      </c>
      <c r="M102" s="25">
        <v>0.91449999999999998</v>
      </c>
      <c r="N102" s="25">
        <v>4.1497000000000002</v>
      </c>
      <c r="O102" s="25">
        <v>1.7363999999999999</v>
      </c>
      <c r="P102" s="25">
        <v>135.95509999999999</v>
      </c>
      <c r="Q102" s="129">
        <f t="shared" si="26"/>
        <v>746.71159999999998</v>
      </c>
      <c r="R102" s="19"/>
    </row>
    <row r="103" spans="1:18">
      <c r="A103" s="533"/>
      <c r="B103" s="534"/>
      <c r="C103" s="146" t="s">
        <v>13</v>
      </c>
      <c r="D103" s="206">
        <v>5113.1422505605087</v>
      </c>
      <c r="E103" s="87">
        <v>69689.937999999995</v>
      </c>
      <c r="F103" s="147">
        <f t="shared" si="25"/>
        <v>74803.08025056051</v>
      </c>
      <c r="G103" s="66">
        <v>13900.718000000001</v>
      </c>
      <c r="H103" s="177">
        <v>270586.45799999998</v>
      </c>
      <c r="I103" s="133"/>
      <c r="J103" s="147">
        <f t="shared" si="22"/>
        <v>270586.45799999998</v>
      </c>
      <c r="K103" s="177">
        <v>1085.0170000000001</v>
      </c>
      <c r="L103" s="44">
        <v>16819.973999999998</v>
      </c>
      <c r="M103" s="44">
        <v>413.08300000000003</v>
      </c>
      <c r="N103" s="44">
        <v>10254.021000000001</v>
      </c>
      <c r="O103" s="44">
        <v>1870.347</v>
      </c>
      <c r="P103" s="44">
        <v>12997.516</v>
      </c>
      <c r="Q103" s="134">
        <f t="shared" si="26"/>
        <v>402730.2142505605</v>
      </c>
      <c r="R103" s="19"/>
    </row>
    <row r="104" spans="1:18">
      <c r="A104" s="535" t="s">
        <v>71</v>
      </c>
      <c r="B104" s="536"/>
      <c r="C104" s="24" t="s">
        <v>11</v>
      </c>
      <c r="D104" s="216">
        <v>1277.403</v>
      </c>
      <c r="E104" s="25">
        <v>463.01959999999997</v>
      </c>
      <c r="F104" s="145">
        <f t="shared" ref="F104:Q104" si="27">SUM(F9,F11,F23,F29,F37,F39,F41,F43,F45,F47,F49,F51,F53,F59,F76,F88,F90,F92,F94,F96,F98,F100,F102)</f>
        <v>1740.4225999999999</v>
      </c>
      <c r="G104" s="39">
        <v>1545.1249</v>
      </c>
      <c r="H104" s="39">
        <v>5528.7029599999987</v>
      </c>
      <c r="I104" s="40">
        <f t="shared" si="27"/>
        <v>0</v>
      </c>
      <c r="J104" s="145">
        <f t="shared" si="27"/>
        <v>5528.7029599999987</v>
      </c>
      <c r="K104" s="39">
        <v>224.75369999999998</v>
      </c>
      <c r="L104" s="25">
        <f t="shared" si="27"/>
        <v>61.597850000000001</v>
      </c>
      <c r="M104" s="25">
        <f t="shared" si="27"/>
        <v>1.9419900000000001</v>
      </c>
      <c r="N104" s="25">
        <f t="shared" si="27"/>
        <v>29.949900000000003</v>
      </c>
      <c r="O104" s="25">
        <f t="shared" si="27"/>
        <v>3.1055999999999999</v>
      </c>
      <c r="P104" s="25">
        <f t="shared" si="27"/>
        <v>160.07619</v>
      </c>
      <c r="Q104" s="129">
        <f t="shared" si="27"/>
        <v>9295.67569</v>
      </c>
      <c r="R104" s="19"/>
    </row>
    <row r="105" spans="1:18">
      <c r="A105" s="537"/>
      <c r="B105" s="538"/>
      <c r="C105" s="146" t="s">
        <v>13</v>
      </c>
      <c r="D105" s="220">
        <v>289884.8006509557</v>
      </c>
      <c r="E105" s="44">
        <v>280431.76399999997</v>
      </c>
      <c r="F105" s="147">
        <f t="shared" ref="F105:Q105" si="28">SUM(F10,F12,F24,F30,F38,F40,F42,F44,F46,F48,F50,F52,F54,F60,F77,F89,F91,F93,F95,F97,F99,F101,F103)</f>
        <v>570316.56465095573</v>
      </c>
      <c r="G105" s="58">
        <v>638972.89999999979</v>
      </c>
      <c r="H105" s="58">
        <v>864417.92099999997</v>
      </c>
      <c r="I105" s="53">
        <f t="shared" si="28"/>
        <v>0</v>
      </c>
      <c r="J105" s="147">
        <f t="shared" si="28"/>
        <v>864417.92099999997</v>
      </c>
      <c r="K105" s="58">
        <v>30022.952999999994</v>
      </c>
      <c r="L105" s="44">
        <f t="shared" si="28"/>
        <v>25451.572999999997</v>
      </c>
      <c r="M105" s="44">
        <f t="shared" si="28"/>
        <v>717.17700000000002</v>
      </c>
      <c r="N105" s="44">
        <f t="shared" si="28"/>
        <v>23314.455000000002</v>
      </c>
      <c r="O105" s="44">
        <f t="shared" si="28"/>
        <v>2712.3540000000003</v>
      </c>
      <c r="P105" s="44">
        <f t="shared" si="28"/>
        <v>25523.174999999999</v>
      </c>
      <c r="Q105" s="134">
        <f t="shared" si="28"/>
        <v>2181449.0726509555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205" t="s">
        <v>0</v>
      </c>
      <c r="E106" s="86"/>
      <c r="F106" s="145">
        <f t="shared" ref="F106:F127" si="29">SUM(D106,E106)</f>
        <v>0</v>
      </c>
      <c r="G106" s="65">
        <v>0.73460000000000003</v>
      </c>
      <c r="H106" s="176">
        <v>8.6900000000000005E-2</v>
      </c>
      <c r="I106" s="128"/>
      <c r="J106" s="145">
        <f t="shared" si="22"/>
        <v>8.6900000000000005E-2</v>
      </c>
      <c r="K106" s="176">
        <v>1.1900000000000001E-2</v>
      </c>
      <c r="L106" s="25"/>
      <c r="M106" s="25"/>
      <c r="N106" s="25"/>
      <c r="O106" s="25"/>
      <c r="P106" s="25"/>
      <c r="Q106" s="129">
        <f t="shared" ref="Q106:Q127" si="30">SUM(F106,G106,J106,K106,L106,M106,N106,O106,P106)</f>
        <v>0.83340000000000003</v>
      </c>
      <c r="R106" s="19"/>
    </row>
    <row r="107" spans="1:18">
      <c r="A107" s="126" t="s">
        <v>0</v>
      </c>
      <c r="B107" s="528"/>
      <c r="C107" s="146" t="s">
        <v>13</v>
      </c>
      <c r="D107" s="206" t="s">
        <v>0</v>
      </c>
      <c r="E107" s="87"/>
      <c r="F107" s="147">
        <f t="shared" si="29"/>
        <v>0</v>
      </c>
      <c r="G107" s="66">
        <v>111.071</v>
      </c>
      <c r="H107" s="177">
        <v>369.79300000000001</v>
      </c>
      <c r="I107" s="133"/>
      <c r="J107" s="147">
        <f t="shared" si="22"/>
        <v>369.79300000000001</v>
      </c>
      <c r="K107" s="177">
        <v>67.727000000000004</v>
      </c>
      <c r="L107" s="44"/>
      <c r="M107" s="44"/>
      <c r="N107" s="44"/>
      <c r="O107" s="44"/>
      <c r="P107" s="44"/>
      <c r="Q107" s="134">
        <f t="shared" si="30"/>
        <v>548.59100000000001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205">
        <v>2.8047</v>
      </c>
      <c r="E108" s="86">
        <v>0.72660000000000002</v>
      </c>
      <c r="F108" s="145">
        <f t="shared" si="29"/>
        <v>3.5312999999999999</v>
      </c>
      <c r="G108" s="65">
        <v>4.4848999999999997</v>
      </c>
      <c r="H108" s="176">
        <v>24.8569</v>
      </c>
      <c r="I108" s="128"/>
      <c r="J108" s="145">
        <f t="shared" si="22"/>
        <v>24.8569</v>
      </c>
      <c r="K108" s="176">
        <v>0.70499999999999996</v>
      </c>
      <c r="L108" s="25">
        <v>1.6476999999999999</v>
      </c>
      <c r="M108" s="25"/>
      <c r="N108" s="25">
        <v>0.13619999999999999</v>
      </c>
      <c r="O108" s="25">
        <v>0.35110000000000002</v>
      </c>
      <c r="P108" s="25">
        <v>0.30209999999999998</v>
      </c>
      <c r="Q108" s="129">
        <f t="shared" si="30"/>
        <v>36.015200000000007</v>
      </c>
      <c r="R108" s="19"/>
    </row>
    <row r="109" spans="1:18">
      <c r="A109" s="130" t="s">
        <v>0</v>
      </c>
      <c r="B109" s="528"/>
      <c r="C109" s="146" t="s">
        <v>13</v>
      </c>
      <c r="D109" s="206">
        <v>1884.7727891482091</v>
      </c>
      <c r="E109" s="87">
        <v>685.70299999999997</v>
      </c>
      <c r="F109" s="147">
        <f t="shared" si="29"/>
        <v>2570.4757891482091</v>
      </c>
      <c r="G109" s="66">
        <v>4663.8909999999996</v>
      </c>
      <c r="H109" s="177">
        <v>11919.886</v>
      </c>
      <c r="I109" s="133"/>
      <c r="J109" s="147">
        <f t="shared" si="22"/>
        <v>11919.886</v>
      </c>
      <c r="K109" s="177">
        <v>498.15100000000001</v>
      </c>
      <c r="L109" s="44">
        <v>1182.597</v>
      </c>
      <c r="M109" s="44"/>
      <c r="N109" s="44">
        <v>83.22</v>
      </c>
      <c r="O109" s="44">
        <v>232.62</v>
      </c>
      <c r="P109" s="44">
        <v>216.01300000000001</v>
      </c>
      <c r="Q109" s="134">
        <f t="shared" si="30"/>
        <v>21366.853789148212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205">
        <v>0.55479999999999996</v>
      </c>
      <c r="E110" s="86">
        <v>0.20569999999999999</v>
      </c>
      <c r="F110" s="145">
        <f t="shared" si="29"/>
        <v>0.76049999999999995</v>
      </c>
      <c r="G110" s="65">
        <v>1.1234</v>
      </c>
      <c r="H110" s="176">
        <v>21.6038</v>
      </c>
      <c r="I110" s="128"/>
      <c r="J110" s="145">
        <f t="shared" si="22"/>
        <v>21.6038</v>
      </c>
      <c r="K110" s="176">
        <v>2.52E-2</v>
      </c>
      <c r="L110" s="25"/>
      <c r="M110" s="25"/>
      <c r="N110" s="25">
        <v>1.7600000000000001E-2</v>
      </c>
      <c r="O110" s="25"/>
      <c r="P110" s="25"/>
      <c r="Q110" s="129">
        <f t="shared" si="30"/>
        <v>23.530500000000004</v>
      </c>
      <c r="R110" s="19"/>
    </row>
    <row r="111" spans="1:18">
      <c r="A111" s="130"/>
      <c r="B111" s="528"/>
      <c r="C111" s="146" t="s">
        <v>13</v>
      </c>
      <c r="D111" s="206">
        <v>361.65419791773536</v>
      </c>
      <c r="E111" s="87">
        <v>161.47</v>
      </c>
      <c r="F111" s="147">
        <f t="shared" si="29"/>
        <v>523.12419791773539</v>
      </c>
      <c r="G111" s="66">
        <v>912.09500000000003</v>
      </c>
      <c r="H111" s="177">
        <v>18616.413</v>
      </c>
      <c r="I111" s="133"/>
      <c r="J111" s="147">
        <f t="shared" si="22"/>
        <v>18616.413</v>
      </c>
      <c r="K111" s="177">
        <v>14.839</v>
      </c>
      <c r="L111" s="44"/>
      <c r="M111" s="44"/>
      <c r="N111" s="44">
        <v>4.157</v>
      </c>
      <c r="O111" s="44"/>
      <c r="P111" s="44"/>
      <c r="Q111" s="134">
        <f t="shared" si="30"/>
        <v>20070.628197917737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205" t="s">
        <v>0</v>
      </c>
      <c r="E112" s="86">
        <v>4.9599999999999998E-2</v>
      </c>
      <c r="F112" s="145">
        <f t="shared" si="29"/>
        <v>4.9599999999999998E-2</v>
      </c>
      <c r="G112" s="65">
        <v>1.4E-2</v>
      </c>
      <c r="H112" s="176">
        <v>0.53080000000000005</v>
      </c>
      <c r="I112" s="128"/>
      <c r="J112" s="145">
        <f t="shared" si="22"/>
        <v>0.53080000000000005</v>
      </c>
      <c r="K112" s="176"/>
      <c r="L112" s="25"/>
      <c r="M112" s="25">
        <v>5.7000000000000002E-3</v>
      </c>
      <c r="N112" s="25"/>
      <c r="O112" s="25"/>
      <c r="P112" s="25">
        <v>6.4999999999999997E-3</v>
      </c>
      <c r="Q112" s="129">
        <f t="shared" si="30"/>
        <v>0.60660000000000003</v>
      </c>
      <c r="R112" s="19"/>
    </row>
    <row r="113" spans="1:18">
      <c r="A113" s="130"/>
      <c r="B113" s="528"/>
      <c r="C113" s="146" t="s">
        <v>13</v>
      </c>
      <c r="D113" s="206" t="s">
        <v>0</v>
      </c>
      <c r="E113" s="87">
        <v>463.59</v>
      </c>
      <c r="F113" s="147">
        <f t="shared" si="29"/>
        <v>463.59</v>
      </c>
      <c r="G113" s="66">
        <v>190.14099999999999</v>
      </c>
      <c r="H113" s="177">
        <v>4166.2849999999999</v>
      </c>
      <c r="I113" s="133"/>
      <c r="J113" s="147">
        <f t="shared" si="22"/>
        <v>4166.2849999999999</v>
      </c>
      <c r="K113" s="177"/>
      <c r="L113" s="44"/>
      <c r="M113" s="44">
        <v>4.585</v>
      </c>
      <c r="N113" s="44"/>
      <c r="O113" s="44"/>
      <c r="P113" s="44">
        <v>15.444000000000001</v>
      </c>
      <c r="Q113" s="134">
        <f t="shared" si="30"/>
        <v>4840.0450000000001</v>
      </c>
      <c r="R113" s="19"/>
    </row>
    <row r="114" spans="1:18">
      <c r="A114" s="130"/>
      <c r="B114" s="527" t="s">
        <v>78</v>
      </c>
      <c r="C114" s="24" t="s">
        <v>11</v>
      </c>
      <c r="D114" s="205">
        <v>0.28370000000000001</v>
      </c>
      <c r="E114" s="86">
        <v>6.3500000000000001E-2</v>
      </c>
      <c r="F114" s="145">
        <f t="shared" si="29"/>
        <v>0.34720000000000001</v>
      </c>
      <c r="G114" s="65">
        <v>1.7287999999999999</v>
      </c>
      <c r="H114" s="176">
        <v>10.113899999999999</v>
      </c>
      <c r="I114" s="128"/>
      <c r="J114" s="145">
        <f t="shared" si="22"/>
        <v>10.113899999999999</v>
      </c>
      <c r="K114" s="176">
        <v>0.68159999999999998</v>
      </c>
      <c r="L114" s="25">
        <v>0.82350000000000001</v>
      </c>
      <c r="M114" s="25">
        <v>0.6522</v>
      </c>
      <c r="N114" s="25">
        <v>4.6681999999999997</v>
      </c>
      <c r="O114" s="25">
        <v>2.9000000000000001E-2</v>
      </c>
      <c r="P114" s="25">
        <v>4.4619999999999997</v>
      </c>
      <c r="Q114" s="129">
        <f t="shared" si="30"/>
        <v>23.506399999999999</v>
      </c>
      <c r="R114" s="19"/>
    </row>
    <row r="115" spans="1:18">
      <c r="A115" s="130"/>
      <c r="B115" s="528"/>
      <c r="C115" s="146" t="s">
        <v>13</v>
      </c>
      <c r="D115" s="206">
        <v>424.42919755630123</v>
      </c>
      <c r="E115" s="87">
        <v>47.801000000000002</v>
      </c>
      <c r="F115" s="147">
        <f t="shared" si="29"/>
        <v>472.23019755630122</v>
      </c>
      <c r="G115" s="66">
        <v>1461.873</v>
      </c>
      <c r="H115" s="177">
        <v>14247.18</v>
      </c>
      <c r="I115" s="133"/>
      <c r="J115" s="147">
        <f t="shared" si="22"/>
        <v>14247.18</v>
      </c>
      <c r="K115" s="177">
        <v>549.03499999999997</v>
      </c>
      <c r="L115" s="44">
        <v>619.78499999999997</v>
      </c>
      <c r="M115" s="44">
        <v>377.73599999999999</v>
      </c>
      <c r="N115" s="44">
        <v>5150.2489999999998</v>
      </c>
      <c r="O115" s="44">
        <v>7.83</v>
      </c>
      <c r="P115" s="44">
        <v>6279.4520000000002</v>
      </c>
      <c r="Q115" s="134">
        <f t="shared" si="30"/>
        <v>29165.370197556305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205" t="s">
        <v>0</v>
      </c>
      <c r="E116" s="86"/>
      <c r="F116" s="145">
        <f t="shared" si="29"/>
        <v>0</v>
      </c>
      <c r="G116" s="65">
        <v>1546.05</v>
      </c>
      <c r="H116" s="176"/>
      <c r="I116" s="128"/>
      <c r="J116" s="145">
        <f t="shared" si="22"/>
        <v>0</v>
      </c>
      <c r="K116" s="176">
        <v>1994.07</v>
      </c>
      <c r="L116" s="25">
        <v>1346.45</v>
      </c>
      <c r="M116" s="25"/>
      <c r="N116" s="25"/>
      <c r="O116" s="25"/>
      <c r="P116" s="25"/>
      <c r="Q116" s="129">
        <f t="shared" si="30"/>
        <v>4886.57</v>
      </c>
      <c r="R116" s="19"/>
    </row>
    <row r="117" spans="1:18">
      <c r="A117" s="130"/>
      <c r="B117" s="528"/>
      <c r="C117" s="146" t="s">
        <v>13</v>
      </c>
      <c r="D117" s="206" t="s">
        <v>0</v>
      </c>
      <c r="E117" s="87"/>
      <c r="F117" s="147">
        <f t="shared" si="29"/>
        <v>0</v>
      </c>
      <c r="G117" s="66">
        <v>135750.14600000001</v>
      </c>
      <c r="H117" s="177"/>
      <c r="I117" s="133"/>
      <c r="J117" s="147">
        <f t="shared" si="22"/>
        <v>0</v>
      </c>
      <c r="K117" s="177">
        <v>177029.74600000001</v>
      </c>
      <c r="L117" s="44">
        <v>114850.09</v>
      </c>
      <c r="M117" s="44"/>
      <c r="N117" s="44"/>
      <c r="O117" s="44"/>
      <c r="P117" s="44"/>
      <c r="Q117" s="134">
        <f t="shared" si="30"/>
        <v>427629.98199999996</v>
      </c>
      <c r="R117" s="19"/>
    </row>
    <row r="118" spans="1:18">
      <c r="A118" s="130"/>
      <c r="B118" s="527" t="s">
        <v>81</v>
      </c>
      <c r="C118" s="24" t="s">
        <v>11</v>
      </c>
      <c r="D118" s="205">
        <v>1.4500000000000001E-2</v>
      </c>
      <c r="E118" s="86">
        <v>4.6699999999999998E-2</v>
      </c>
      <c r="F118" s="145">
        <f t="shared" si="29"/>
        <v>6.1199999999999997E-2</v>
      </c>
      <c r="G118" s="65">
        <v>0.34110000000000001</v>
      </c>
      <c r="H118" s="176">
        <v>9.0442999999999998</v>
      </c>
      <c r="I118" s="128"/>
      <c r="J118" s="145">
        <f t="shared" si="22"/>
        <v>9.0442999999999998</v>
      </c>
      <c r="K118" s="176">
        <v>4.8099999999999997E-2</v>
      </c>
      <c r="L118" s="25">
        <v>5.2699999999999997E-2</v>
      </c>
      <c r="M118" s="25"/>
      <c r="N118" s="25"/>
      <c r="O118" s="25"/>
      <c r="P118" s="25">
        <v>0.21659999999999999</v>
      </c>
      <c r="Q118" s="129">
        <f t="shared" si="30"/>
        <v>9.7639999999999993</v>
      </c>
      <c r="R118" s="19"/>
    </row>
    <row r="119" spans="1:18">
      <c r="A119" s="130"/>
      <c r="B119" s="528"/>
      <c r="C119" s="146" t="s">
        <v>13</v>
      </c>
      <c r="D119" s="206">
        <v>14.471999916675836</v>
      </c>
      <c r="E119" s="87">
        <v>42.281999999999996</v>
      </c>
      <c r="F119" s="147">
        <f t="shared" si="29"/>
        <v>56.753999916675831</v>
      </c>
      <c r="G119" s="66">
        <v>299.298</v>
      </c>
      <c r="H119" s="177">
        <v>16228.648999999999</v>
      </c>
      <c r="I119" s="133"/>
      <c r="J119" s="147">
        <f t="shared" si="22"/>
        <v>16228.648999999999</v>
      </c>
      <c r="K119" s="177">
        <v>40.186999999999998</v>
      </c>
      <c r="L119" s="44">
        <v>59.140999999999998</v>
      </c>
      <c r="M119" s="44"/>
      <c r="N119" s="44"/>
      <c r="O119" s="44"/>
      <c r="P119" s="44">
        <v>428.13799999999998</v>
      </c>
      <c r="Q119" s="134">
        <f t="shared" si="30"/>
        <v>17112.166999916677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205">
        <v>1.4999999999999999E-2</v>
      </c>
      <c r="E120" s="86">
        <v>0.39200000000000002</v>
      </c>
      <c r="F120" s="145">
        <f t="shared" si="29"/>
        <v>0.40700000000000003</v>
      </c>
      <c r="G120" s="65"/>
      <c r="H120" s="176">
        <v>0.57799999999999996</v>
      </c>
      <c r="I120" s="128"/>
      <c r="J120" s="145">
        <f t="shared" si="22"/>
        <v>0.57799999999999996</v>
      </c>
      <c r="K120" s="176">
        <v>0.63</v>
      </c>
      <c r="L120" s="25"/>
      <c r="M120" s="25"/>
      <c r="N120" s="25"/>
      <c r="O120" s="25"/>
      <c r="P120" s="25"/>
      <c r="Q120" s="129">
        <f t="shared" si="30"/>
        <v>1.615</v>
      </c>
      <c r="R120" s="19"/>
    </row>
    <row r="121" spans="1:18">
      <c r="A121" s="130"/>
      <c r="B121" s="528"/>
      <c r="C121" s="146" t="s">
        <v>13</v>
      </c>
      <c r="D121" s="206">
        <v>5.5079999682870717</v>
      </c>
      <c r="E121" s="87">
        <v>169.34399999999999</v>
      </c>
      <c r="F121" s="147">
        <f t="shared" si="29"/>
        <v>174.85199996828706</v>
      </c>
      <c r="G121" s="66"/>
      <c r="H121" s="177">
        <v>805.06299999999999</v>
      </c>
      <c r="I121" s="133"/>
      <c r="J121" s="147">
        <f t="shared" si="22"/>
        <v>805.06299999999999</v>
      </c>
      <c r="K121" s="177">
        <v>68.040000000000006</v>
      </c>
      <c r="L121" s="44"/>
      <c r="M121" s="44"/>
      <c r="N121" s="44"/>
      <c r="O121" s="44"/>
      <c r="P121" s="44"/>
      <c r="Q121" s="134">
        <f t="shared" si="30"/>
        <v>1047.954999968287</v>
      </c>
      <c r="R121" s="19"/>
    </row>
    <row r="122" spans="1:18">
      <c r="A122" s="130"/>
      <c r="B122" s="527" t="s">
        <v>84</v>
      </c>
      <c r="C122" s="24" t="s">
        <v>11</v>
      </c>
      <c r="D122" s="205">
        <v>6.2511999999999999</v>
      </c>
      <c r="E122" s="86"/>
      <c r="F122" s="145">
        <f t="shared" si="29"/>
        <v>6.2511999999999999</v>
      </c>
      <c r="G122" s="65">
        <v>1.6155999999999999</v>
      </c>
      <c r="H122" s="176">
        <v>1.8012999999999999</v>
      </c>
      <c r="I122" s="128"/>
      <c r="J122" s="145">
        <f t="shared" si="22"/>
        <v>1.8012999999999999</v>
      </c>
      <c r="K122" s="176"/>
      <c r="L122" s="25">
        <v>1.91</v>
      </c>
      <c r="M122" s="25">
        <v>6.6093000000000002</v>
      </c>
      <c r="N122" s="25">
        <v>2.4740000000000002</v>
      </c>
      <c r="O122" s="25"/>
      <c r="P122" s="25">
        <v>1.1000000000000001E-3</v>
      </c>
      <c r="Q122" s="129">
        <f t="shared" si="30"/>
        <v>20.662500000000001</v>
      </c>
      <c r="R122" s="19"/>
    </row>
    <row r="123" spans="1:18">
      <c r="A123" s="130"/>
      <c r="B123" s="528"/>
      <c r="C123" s="146" t="s">
        <v>13</v>
      </c>
      <c r="D123" s="206">
        <v>4240.5767755844026</v>
      </c>
      <c r="E123" s="87"/>
      <c r="F123" s="147">
        <f t="shared" si="29"/>
        <v>4240.5767755844026</v>
      </c>
      <c r="G123" s="66">
        <v>1098.9159999999999</v>
      </c>
      <c r="H123" s="177">
        <v>3066.09</v>
      </c>
      <c r="I123" s="133"/>
      <c r="J123" s="147">
        <f t="shared" si="22"/>
        <v>3066.09</v>
      </c>
      <c r="K123" s="177"/>
      <c r="L123" s="44">
        <v>3210.732</v>
      </c>
      <c r="M123" s="44">
        <v>13289.392</v>
      </c>
      <c r="N123" s="44">
        <v>1328.875</v>
      </c>
      <c r="O123" s="44"/>
      <c r="P123" s="44">
        <v>0.95</v>
      </c>
      <c r="Q123" s="134">
        <f t="shared" si="30"/>
        <v>26235.531775584404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205">
        <v>0.95069999999999999</v>
      </c>
      <c r="E124" s="86">
        <v>0.24979999999999999</v>
      </c>
      <c r="F124" s="145">
        <f t="shared" si="29"/>
        <v>1.2004999999999999</v>
      </c>
      <c r="G124" s="65">
        <v>0.23100000000000001</v>
      </c>
      <c r="H124" s="176">
        <v>4.8132999999999999</v>
      </c>
      <c r="I124" s="128"/>
      <c r="J124" s="145">
        <f t="shared" si="22"/>
        <v>4.8132999999999999</v>
      </c>
      <c r="K124" s="176">
        <v>0.78800000000000003</v>
      </c>
      <c r="L124" s="25">
        <v>0.18540000000000001</v>
      </c>
      <c r="M124" s="25">
        <v>8.5999999999999993E-2</v>
      </c>
      <c r="N124" s="25">
        <v>4.1000000000000003E-3</v>
      </c>
      <c r="O124" s="25">
        <v>3.5999999999999999E-3</v>
      </c>
      <c r="P124" s="25">
        <v>0.19040000000000001</v>
      </c>
      <c r="Q124" s="129">
        <f t="shared" si="30"/>
        <v>7.5023</v>
      </c>
      <c r="R124" s="19"/>
    </row>
    <row r="125" spans="1:18">
      <c r="A125" s="19"/>
      <c r="B125" s="528"/>
      <c r="C125" s="146" t="s">
        <v>13</v>
      </c>
      <c r="D125" s="211">
        <v>1533.2813911719602</v>
      </c>
      <c r="E125" s="87">
        <v>223.679</v>
      </c>
      <c r="F125" s="147">
        <f t="shared" si="29"/>
        <v>1756.9603911719603</v>
      </c>
      <c r="G125" s="66">
        <v>143.791</v>
      </c>
      <c r="H125" s="177">
        <v>2916.3150000000001</v>
      </c>
      <c r="I125" s="133"/>
      <c r="J125" s="147">
        <f t="shared" si="22"/>
        <v>2916.3150000000001</v>
      </c>
      <c r="K125" s="177">
        <v>343.06200000000001</v>
      </c>
      <c r="L125" s="44">
        <v>133.483</v>
      </c>
      <c r="M125" s="44">
        <v>41.271999999999998</v>
      </c>
      <c r="N125" s="44">
        <v>1.329</v>
      </c>
      <c r="O125" s="44">
        <v>0.38900000000000001</v>
      </c>
      <c r="P125" s="44">
        <v>146.416</v>
      </c>
      <c r="Q125" s="134">
        <f t="shared" si="30"/>
        <v>5483.0173911719603</v>
      </c>
      <c r="R125" s="19"/>
    </row>
    <row r="126" spans="1:18">
      <c r="A126" s="19"/>
      <c r="B126" s="36" t="s">
        <v>15</v>
      </c>
      <c r="C126" s="24" t="s">
        <v>11</v>
      </c>
      <c r="D126" s="205">
        <v>0.81899999999999995</v>
      </c>
      <c r="E126" s="86"/>
      <c r="F126" s="145">
        <f t="shared" si="29"/>
        <v>0.81899999999999995</v>
      </c>
      <c r="G126" s="65">
        <v>1.71</v>
      </c>
      <c r="H126" s="176">
        <v>4.6783000000000001</v>
      </c>
      <c r="I126" s="128"/>
      <c r="J126" s="145">
        <f t="shared" si="22"/>
        <v>4.6783000000000001</v>
      </c>
      <c r="K126" s="176">
        <v>2.0619999999999998</v>
      </c>
      <c r="L126" s="25">
        <v>1.161</v>
      </c>
      <c r="M126" s="25"/>
      <c r="N126" s="25"/>
      <c r="O126" s="25"/>
      <c r="P126" s="25"/>
      <c r="Q126" s="129">
        <f t="shared" si="30"/>
        <v>10.430299999999999</v>
      </c>
      <c r="R126" s="19"/>
    </row>
    <row r="127" spans="1:18">
      <c r="A127" s="19"/>
      <c r="B127" s="131" t="s">
        <v>86</v>
      </c>
      <c r="C127" s="146" t="s">
        <v>13</v>
      </c>
      <c r="D127" s="206">
        <v>298.51199828128364</v>
      </c>
      <c r="E127" s="87"/>
      <c r="F127" s="147">
        <f t="shared" si="29"/>
        <v>298.51199828128364</v>
      </c>
      <c r="G127" s="66">
        <v>488.02300000000002</v>
      </c>
      <c r="H127" s="177">
        <v>3125.5740000000001</v>
      </c>
      <c r="I127" s="133"/>
      <c r="J127" s="147">
        <f t="shared" si="22"/>
        <v>3125.5740000000001</v>
      </c>
      <c r="K127" s="177">
        <v>311.77499999999998</v>
      </c>
      <c r="L127" s="44">
        <v>169.36600000000001</v>
      </c>
      <c r="M127" s="44"/>
      <c r="N127" s="44"/>
      <c r="O127" s="44"/>
      <c r="P127" s="44"/>
      <c r="Q127" s="134">
        <f t="shared" si="30"/>
        <v>4393.2499982812833</v>
      </c>
      <c r="R127" s="19"/>
    </row>
    <row r="128" spans="1:18">
      <c r="A128" s="19"/>
      <c r="B128" s="529" t="s">
        <v>19</v>
      </c>
      <c r="C128" s="24" t="s">
        <v>11</v>
      </c>
      <c r="D128" s="216">
        <v>11.6936</v>
      </c>
      <c r="E128" s="25">
        <v>1.7338999999999998</v>
      </c>
      <c r="F128" s="145">
        <f t="shared" ref="F128:Q129" si="31">SUM(F106,F108,F110,F112,F114,F116,F118,F120,F122,F124,F126)</f>
        <v>13.427500000000002</v>
      </c>
      <c r="G128" s="39">
        <v>1558.0334000000003</v>
      </c>
      <c r="H128" s="39">
        <v>78.107500000000016</v>
      </c>
      <c r="I128" s="40">
        <f t="shared" si="31"/>
        <v>0</v>
      </c>
      <c r="J128" s="145">
        <f t="shared" si="31"/>
        <v>78.107500000000016</v>
      </c>
      <c r="K128" s="39">
        <v>1999.0218</v>
      </c>
      <c r="L128" s="25">
        <f t="shared" si="31"/>
        <v>1352.2303000000002</v>
      </c>
      <c r="M128" s="25">
        <f t="shared" si="31"/>
        <v>7.3532000000000002</v>
      </c>
      <c r="N128" s="25">
        <f t="shared" si="31"/>
        <v>7.3001000000000005</v>
      </c>
      <c r="O128" s="25">
        <f t="shared" si="31"/>
        <v>0.38370000000000004</v>
      </c>
      <c r="P128" s="25">
        <f t="shared" si="31"/>
        <v>5.1787000000000001</v>
      </c>
      <c r="Q128" s="129">
        <f t="shared" si="31"/>
        <v>5021.0362000000005</v>
      </c>
      <c r="R128" s="19"/>
    </row>
    <row r="129" spans="1:18">
      <c r="A129" s="137"/>
      <c r="B129" s="530"/>
      <c r="C129" s="146" t="s">
        <v>13</v>
      </c>
      <c r="D129" s="220">
        <v>8763.2063495448547</v>
      </c>
      <c r="E129" s="44">
        <v>1793.8689999999999</v>
      </c>
      <c r="F129" s="147">
        <f t="shared" si="31"/>
        <v>10557.075349544855</v>
      </c>
      <c r="G129" s="58">
        <v>145119.245</v>
      </c>
      <c r="H129" s="58">
        <v>75461.247999999992</v>
      </c>
      <c r="I129" s="53">
        <f t="shared" si="31"/>
        <v>0</v>
      </c>
      <c r="J129" s="147">
        <f t="shared" si="31"/>
        <v>75461.247999999992</v>
      </c>
      <c r="K129" s="58">
        <v>178922.56200000003</v>
      </c>
      <c r="L129" s="44">
        <f t="shared" si="31"/>
        <v>120225.19399999999</v>
      </c>
      <c r="M129" s="44">
        <f t="shared" si="31"/>
        <v>13712.985000000001</v>
      </c>
      <c r="N129" s="44">
        <f t="shared" si="31"/>
        <v>6567.83</v>
      </c>
      <c r="O129" s="44">
        <f t="shared" si="31"/>
        <v>240.83900000000003</v>
      </c>
      <c r="P129" s="44">
        <f t="shared" si="31"/>
        <v>7086.4130000000005</v>
      </c>
      <c r="Q129" s="134">
        <f t="shared" si="31"/>
        <v>557893.39134954487</v>
      </c>
      <c r="R129" s="19"/>
    </row>
    <row r="130" spans="1:18">
      <c r="A130" s="126" t="s">
        <v>0</v>
      </c>
      <c r="B130" s="527" t="s">
        <v>87</v>
      </c>
      <c r="C130" s="24" t="s">
        <v>11</v>
      </c>
      <c r="D130" s="205" t="s">
        <v>0</v>
      </c>
      <c r="E130" s="86"/>
      <c r="F130" s="145">
        <f t="shared" ref="F130:F136" si="32">SUM(D130,E130)</f>
        <v>0</v>
      </c>
      <c r="G130" s="65"/>
      <c r="H130" s="176"/>
      <c r="I130" s="128"/>
      <c r="J130" s="145">
        <f t="shared" si="22"/>
        <v>0</v>
      </c>
      <c r="K130" s="176"/>
      <c r="L130" s="25"/>
      <c r="M130" s="25"/>
      <c r="N130" s="25"/>
      <c r="O130" s="25"/>
      <c r="P130" s="25"/>
      <c r="Q130" s="129">
        <f t="shared" ref="Q130:Q136" si="33">SUM(F130,G130,J130,K130,L130,M130,N130,O130,P130)</f>
        <v>0</v>
      </c>
      <c r="R130" s="19"/>
    </row>
    <row r="131" spans="1:18">
      <c r="A131" s="126" t="s">
        <v>0</v>
      </c>
      <c r="B131" s="528"/>
      <c r="C131" s="146" t="s">
        <v>13</v>
      </c>
      <c r="D131" s="206" t="s">
        <v>0</v>
      </c>
      <c r="E131" s="87"/>
      <c r="F131" s="147">
        <f t="shared" si="32"/>
        <v>0</v>
      </c>
      <c r="G131" s="66"/>
      <c r="H131" s="177"/>
      <c r="I131" s="133"/>
      <c r="J131" s="147">
        <f t="shared" si="22"/>
        <v>0</v>
      </c>
      <c r="K131" s="177"/>
      <c r="L131" s="44"/>
      <c r="M131" s="44"/>
      <c r="N131" s="44"/>
      <c r="O131" s="44"/>
      <c r="P131" s="44"/>
      <c r="Q131" s="134">
        <f t="shared" si="33"/>
        <v>0</v>
      </c>
      <c r="R131" s="19"/>
    </row>
    <row r="132" spans="1:18">
      <c r="A132" s="130" t="s">
        <v>88</v>
      </c>
      <c r="B132" s="527" t="s">
        <v>89</v>
      </c>
      <c r="C132" s="24" t="s">
        <v>11</v>
      </c>
      <c r="D132" s="205">
        <v>0.1835</v>
      </c>
      <c r="E132" s="86"/>
      <c r="F132" s="145">
        <f t="shared" si="32"/>
        <v>0.1835</v>
      </c>
      <c r="G132" s="65">
        <v>33.237000000000002</v>
      </c>
      <c r="H132" s="176"/>
      <c r="I132" s="128"/>
      <c r="J132" s="145">
        <f t="shared" si="22"/>
        <v>0</v>
      </c>
      <c r="K132" s="176"/>
      <c r="L132" s="25">
        <v>84.856999999999999</v>
      </c>
      <c r="M132" s="25"/>
      <c r="N132" s="25"/>
      <c r="O132" s="25"/>
      <c r="P132" s="25"/>
      <c r="Q132" s="129">
        <f t="shared" si="33"/>
        <v>118.2775</v>
      </c>
      <c r="R132" s="19"/>
    </row>
    <row r="133" spans="1:18">
      <c r="A133" s="130"/>
      <c r="B133" s="528"/>
      <c r="C133" s="146" t="s">
        <v>13</v>
      </c>
      <c r="D133" s="206">
        <v>38.123999780496789</v>
      </c>
      <c r="E133" s="87"/>
      <c r="F133" s="147">
        <f t="shared" si="32"/>
        <v>38.123999780496789</v>
      </c>
      <c r="G133" s="66">
        <v>4828.098</v>
      </c>
      <c r="H133" s="177"/>
      <c r="I133" s="133"/>
      <c r="J133" s="147">
        <f t="shared" si="22"/>
        <v>0</v>
      </c>
      <c r="K133" s="177"/>
      <c r="L133" s="44">
        <v>4793.5219999999999</v>
      </c>
      <c r="M133" s="44"/>
      <c r="N133" s="44"/>
      <c r="O133" s="44"/>
      <c r="P133" s="44"/>
      <c r="Q133" s="151">
        <f t="shared" si="33"/>
        <v>9659.7439997804977</v>
      </c>
      <c r="R133" s="19"/>
    </row>
    <row r="134" spans="1:18">
      <c r="A134" s="130" t="s">
        <v>90</v>
      </c>
      <c r="B134" s="36" t="s">
        <v>15</v>
      </c>
      <c r="C134" s="21" t="s">
        <v>11</v>
      </c>
      <c r="D134" s="212">
        <v>0.14449999999999999</v>
      </c>
      <c r="E134" s="89"/>
      <c r="F134" s="153">
        <f t="shared" si="32"/>
        <v>0.14449999999999999</v>
      </c>
      <c r="G134" s="93">
        <v>1.1742999999999999</v>
      </c>
      <c r="H134" s="182">
        <v>4.3311999999999999</v>
      </c>
      <c r="I134" s="154"/>
      <c r="J134" s="153">
        <f t="shared" ref="J134:J136" si="34">SUM(H134:I134)</f>
        <v>4.3311999999999999</v>
      </c>
      <c r="K134" s="182"/>
      <c r="L134" s="69">
        <v>14.43815</v>
      </c>
      <c r="M134" s="69"/>
      <c r="N134" s="69"/>
      <c r="O134" s="69"/>
      <c r="P134" s="69">
        <v>5.2999999999999999E-2</v>
      </c>
      <c r="Q134" s="129">
        <f t="shared" si="33"/>
        <v>20.14115</v>
      </c>
      <c r="R134" s="19"/>
    </row>
    <row r="135" spans="1:18">
      <c r="A135" s="130"/>
      <c r="B135" s="36" t="s">
        <v>91</v>
      </c>
      <c r="C135" s="24" t="s">
        <v>92</v>
      </c>
      <c r="D135" s="205" t="s">
        <v>0</v>
      </c>
      <c r="E135" s="86"/>
      <c r="F135" s="155">
        <f t="shared" si="32"/>
        <v>0</v>
      </c>
      <c r="G135" s="65"/>
      <c r="H135" s="176"/>
      <c r="I135" s="128"/>
      <c r="J135" s="155">
        <f t="shared" si="34"/>
        <v>0</v>
      </c>
      <c r="K135" s="176"/>
      <c r="L135" s="70"/>
      <c r="M135" s="113"/>
      <c r="N135" s="115"/>
      <c r="O135" s="25"/>
      <c r="P135" s="115"/>
      <c r="Q135" s="129">
        <f t="shared" si="33"/>
        <v>0</v>
      </c>
      <c r="R135" s="19"/>
    </row>
    <row r="136" spans="1:18">
      <c r="A136" s="130" t="s">
        <v>18</v>
      </c>
      <c r="B136" s="44"/>
      <c r="C136" s="146" t="s">
        <v>13</v>
      </c>
      <c r="D136" s="206">
        <v>48.815999718936403</v>
      </c>
      <c r="E136" s="87"/>
      <c r="F136" s="156">
        <f t="shared" si="32"/>
        <v>48.815999718936403</v>
      </c>
      <c r="G136" s="66">
        <v>1579.037</v>
      </c>
      <c r="H136" s="183">
        <v>3938.808</v>
      </c>
      <c r="I136" s="133"/>
      <c r="J136" s="156">
        <f t="shared" si="34"/>
        <v>3938.808</v>
      </c>
      <c r="K136" s="184"/>
      <c r="L136" s="58">
        <v>3890.0630000000001</v>
      </c>
      <c r="M136" s="68"/>
      <c r="N136" s="44"/>
      <c r="O136" s="44"/>
      <c r="P136" s="44">
        <v>38.662999999999997</v>
      </c>
      <c r="Q136" s="151">
        <f t="shared" si="33"/>
        <v>9495.3869997189358</v>
      </c>
      <c r="R136" s="19"/>
    </row>
    <row r="137" spans="1:18">
      <c r="A137" s="19"/>
      <c r="B137" s="164" t="s">
        <v>0</v>
      </c>
      <c r="C137" s="21" t="s">
        <v>11</v>
      </c>
      <c r="D137" s="213">
        <v>0.32799999999999996</v>
      </c>
      <c r="E137" s="25">
        <v>0</v>
      </c>
      <c r="F137" s="153">
        <f t="shared" ref="F137:P137" si="35">SUM(F130,F132,F134)</f>
        <v>0.32799999999999996</v>
      </c>
      <c r="G137" s="39">
        <v>34.411300000000004</v>
      </c>
      <c r="H137" s="39">
        <v>4.3311999999999999</v>
      </c>
      <c r="I137" s="37">
        <f t="shared" si="35"/>
        <v>0</v>
      </c>
      <c r="J137" s="153">
        <f t="shared" si="35"/>
        <v>4.3311999999999999</v>
      </c>
      <c r="K137" s="45">
        <v>0</v>
      </c>
      <c r="L137" s="25">
        <f t="shared" si="35"/>
        <v>99.295150000000007</v>
      </c>
      <c r="M137" s="73">
        <f t="shared" si="35"/>
        <v>0</v>
      </c>
      <c r="N137" s="114">
        <f t="shared" si="35"/>
        <v>0</v>
      </c>
      <c r="O137" s="69">
        <f t="shared" si="35"/>
        <v>0</v>
      </c>
      <c r="P137" s="69">
        <f t="shared" si="35"/>
        <v>5.2999999999999999E-2</v>
      </c>
      <c r="Q137" s="129">
        <f>SUM(Q130,Q132,Q134)</f>
        <v>138.41865000000001</v>
      </c>
      <c r="R137" s="19"/>
    </row>
    <row r="138" spans="1:18">
      <c r="A138" s="19"/>
      <c r="B138" s="165" t="s">
        <v>19</v>
      </c>
      <c r="C138" s="24" t="s">
        <v>92</v>
      </c>
      <c r="D138" s="214" t="s">
        <v>0</v>
      </c>
      <c r="E138" s="25"/>
      <c r="F138" s="155"/>
      <c r="G138" s="74"/>
      <c r="H138" s="39"/>
      <c r="I138" s="40"/>
      <c r="J138" s="155"/>
      <c r="K138" s="39"/>
      <c r="L138" s="25"/>
      <c r="M138" s="59"/>
      <c r="N138" s="59"/>
      <c r="O138" s="25"/>
      <c r="P138" s="25"/>
      <c r="Q138" s="129"/>
      <c r="R138" s="19"/>
    </row>
    <row r="139" spans="1:18">
      <c r="A139" s="137"/>
      <c r="B139" s="44"/>
      <c r="C139" s="146" t="s">
        <v>13</v>
      </c>
      <c r="D139" s="11">
        <v>86.939999499433185</v>
      </c>
      <c r="E139" s="44">
        <v>0</v>
      </c>
      <c r="F139" s="156">
        <f t="shared" ref="F139:P139" si="36">SUM(F131,F133,F136)</f>
        <v>86.939999499433185</v>
      </c>
      <c r="G139" s="58">
        <v>6407.1350000000002</v>
      </c>
      <c r="H139" s="58">
        <v>3938.808</v>
      </c>
      <c r="I139" s="53">
        <f t="shared" si="36"/>
        <v>0</v>
      </c>
      <c r="J139" s="156">
        <f t="shared" si="36"/>
        <v>3938.808</v>
      </c>
      <c r="K139" s="58">
        <v>0</v>
      </c>
      <c r="L139" s="44">
        <f t="shared" si="36"/>
        <v>8683.5849999999991</v>
      </c>
      <c r="M139" s="60">
        <f t="shared" si="36"/>
        <v>0</v>
      </c>
      <c r="N139" s="60">
        <f t="shared" si="36"/>
        <v>0</v>
      </c>
      <c r="O139" s="44">
        <f t="shared" si="36"/>
        <v>0</v>
      </c>
      <c r="P139" s="44">
        <f t="shared" si="36"/>
        <v>38.662999999999997</v>
      </c>
      <c r="Q139" s="151">
        <f>SUM(Q131,Q133,Q136)</f>
        <v>19155.130999499434</v>
      </c>
      <c r="R139" s="19"/>
    </row>
    <row r="140" spans="1:18">
      <c r="A140" s="19"/>
      <c r="B140" s="20" t="s">
        <v>0</v>
      </c>
      <c r="C140" s="21" t="s">
        <v>11</v>
      </c>
      <c r="D140" s="221">
        <v>1289.4246000000001</v>
      </c>
      <c r="E140" s="323">
        <v>464.75349999999997</v>
      </c>
      <c r="F140" s="153">
        <f t="shared" ref="F140:P140" si="37">SUM(F104,F128,F137)</f>
        <v>1754.1780999999999</v>
      </c>
      <c r="G140" s="94">
        <v>3137.5696000000003</v>
      </c>
      <c r="H140" s="185">
        <v>5611.1416599999984</v>
      </c>
      <c r="I140" s="47">
        <f t="shared" si="37"/>
        <v>0</v>
      </c>
      <c r="J140" s="153">
        <f t="shared" si="37"/>
        <v>5611.1416599999984</v>
      </c>
      <c r="K140" s="186">
        <v>2223.7754999999997</v>
      </c>
      <c r="L140" s="69">
        <f t="shared" si="37"/>
        <v>1513.1233000000002</v>
      </c>
      <c r="M140" s="73">
        <f t="shared" si="37"/>
        <v>9.2951899999999998</v>
      </c>
      <c r="N140" s="73">
        <f t="shared" si="37"/>
        <v>37.25</v>
      </c>
      <c r="O140" s="69">
        <f t="shared" si="37"/>
        <v>3.4893000000000001</v>
      </c>
      <c r="P140" s="69">
        <f t="shared" si="37"/>
        <v>165.30788999999999</v>
      </c>
      <c r="Q140" s="129">
        <f>SUM(Q104,Q128,Q137)</f>
        <v>14455.13054</v>
      </c>
      <c r="R140" s="19"/>
    </row>
    <row r="141" spans="1:18">
      <c r="A141" s="19"/>
      <c r="B141" s="23" t="s">
        <v>93</v>
      </c>
      <c r="C141" s="24" t="s">
        <v>92</v>
      </c>
      <c r="D141" s="222" t="s">
        <v>0</v>
      </c>
      <c r="E141" s="324"/>
      <c r="F141" s="155"/>
      <c r="G141" s="95"/>
      <c r="H141" s="98"/>
      <c r="I141" s="160"/>
      <c r="J141" s="155"/>
      <c r="K141" s="187"/>
      <c r="L141" s="25"/>
      <c r="M141" s="59"/>
      <c r="N141" s="59"/>
      <c r="O141" s="25"/>
      <c r="P141" s="25"/>
      <c r="Q141" s="129"/>
      <c r="R141" s="19"/>
    </row>
    <row r="142" spans="1:18" ht="19.5" thickBot="1">
      <c r="A142" s="26"/>
      <c r="B142" s="27"/>
      <c r="C142" s="28" t="s">
        <v>13</v>
      </c>
      <c r="D142" s="223">
        <v>298734.94699999999</v>
      </c>
      <c r="E142" s="325">
        <v>282225.63299999997</v>
      </c>
      <c r="F142" s="161">
        <f t="shared" ref="F142:Q142" si="38">SUM(F105,F129,F139)</f>
        <v>580960.58000000007</v>
      </c>
      <c r="G142" s="96">
        <v>790499.2799999998</v>
      </c>
      <c r="H142" s="188">
        <v>943817.97699999996</v>
      </c>
      <c r="I142" s="48">
        <f t="shared" si="38"/>
        <v>0</v>
      </c>
      <c r="J142" s="161">
        <f t="shared" si="38"/>
        <v>943817.97699999996</v>
      </c>
      <c r="K142" s="189">
        <v>208945.51500000001</v>
      </c>
      <c r="L142" s="29">
        <f t="shared" si="38"/>
        <v>154360.35199999998</v>
      </c>
      <c r="M142" s="61">
        <f t="shared" si="38"/>
        <v>14430.162</v>
      </c>
      <c r="N142" s="61">
        <f t="shared" si="38"/>
        <v>29882.285000000003</v>
      </c>
      <c r="O142" s="29">
        <f t="shared" si="38"/>
        <v>2953.1930000000002</v>
      </c>
      <c r="P142" s="29">
        <f t="shared" si="38"/>
        <v>32648.251</v>
      </c>
      <c r="Q142" s="141">
        <f t="shared" si="38"/>
        <v>2758497.5949999997</v>
      </c>
      <c r="R142" s="19"/>
    </row>
    <row r="143" spans="1:18">
      <c r="Q143" s="162" t="s">
        <v>94</v>
      </c>
    </row>
    <row r="145" spans="7:13">
      <c r="G145" s="173"/>
      <c r="M145" s="37"/>
    </row>
    <row r="146" spans="7:13">
      <c r="G146" s="173"/>
      <c r="M146" s="37"/>
    </row>
    <row r="147" spans="7:13">
      <c r="G147" s="37"/>
      <c r="M147" s="37"/>
    </row>
    <row r="148" spans="7:13">
      <c r="G148" s="37"/>
      <c r="M148" s="37"/>
    </row>
    <row r="149" spans="7:13">
      <c r="M149" s="3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view="pageBreakPreview" zoomScale="60" zoomScaleNormal="40" workbookViewId="0">
      <pane xSplit="3" ySplit="4" topLeftCell="H122" activePane="bottomRight" state="frozen"/>
      <selection pane="topRight" activeCell="D1" sqref="D1"/>
      <selection pane="bottomLeft" activeCell="A5" sqref="A5"/>
      <selection pane="bottomRight" activeCell="L143" sqref="L143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105</v>
      </c>
      <c r="C3" s="27"/>
      <c r="F3" s="27"/>
      <c r="I3" s="27"/>
      <c r="J3" s="27"/>
      <c r="N3" s="27"/>
    </row>
    <row r="4" spans="1:18">
      <c r="A4" s="120"/>
      <c r="B4" s="121"/>
      <c r="C4" s="121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38" t="s">
        <v>11</v>
      </c>
      <c r="D5" s="224">
        <v>3.39E-2</v>
      </c>
      <c r="E5" s="205"/>
      <c r="F5" s="127">
        <f>SUM(D5,E5)</f>
        <v>3.39E-2</v>
      </c>
      <c r="G5" s="65"/>
      <c r="H5" s="65">
        <v>631.72720000000004</v>
      </c>
      <c r="I5" s="128"/>
      <c r="J5" s="127">
        <f>SUM(H5:I5)</f>
        <v>631.72720000000004</v>
      </c>
      <c r="K5" s="174">
        <v>612.49850000000004</v>
      </c>
      <c r="L5" s="25"/>
      <c r="M5" s="25"/>
      <c r="N5" s="25"/>
      <c r="O5" s="25"/>
      <c r="P5" s="25"/>
      <c r="Q5" s="129">
        <f>SUM(F5,G5,J5,K5,L5,M5,N5,O5,P5)</f>
        <v>1244.2596000000001</v>
      </c>
      <c r="R5" s="37"/>
    </row>
    <row r="6" spans="1:18">
      <c r="A6" s="130" t="s">
        <v>12</v>
      </c>
      <c r="B6" s="528"/>
      <c r="C6" s="131" t="s">
        <v>13</v>
      </c>
      <c r="D6" s="206">
        <v>10.983600354948404</v>
      </c>
      <c r="E6" s="206"/>
      <c r="F6" s="132">
        <f t="shared" ref="F6:F8" si="0">SUM(D6,E6)</f>
        <v>10.983600354948404</v>
      </c>
      <c r="G6" s="66"/>
      <c r="H6" s="66">
        <v>30961.632000000001</v>
      </c>
      <c r="I6" s="133"/>
      <c r="J6" s="132">
        <f>SUM(H6:I6)</f>
        <v>30961.632000000001</v>
      </c>
      <c r="K6" s="66">
        <v>31760.074000000001</v>
      </c>
      <c r="L6" s="44"/>
      <c r="M6" s="44"/>
      <c r="N6" s="44"/>
      <c r="O6" s="44"/>
      <c r="P6" s="44"/>
      <c r="Q6" s="134">
        <f t="shared" ref="Q6:Q8" si="1">SUM(F6,G6,J6,K6,L6,M6,N6,O6,P6)</f>
        <v>62732.689600354948</v>
      </c>
      <c r="R6" s="37"/>
    </row>
    <row r="7" spans="1:18">
      <c r="A7" s="130" t="s">
        <v>14</v>
      </c>
      <c r="B7" s="36" t="s">
        <v>15</v>
      </c>
      <c r="C7" s="38" t="s">
        <v>11</v>
      </c>
      <c r="D7" s="205" t="s">
        <v>0</v>
      </c>
      <c r="E7" s="205"/>
      <c r="F7" s="135">
        <f t="shared" si="0"/>
        <v>0</v>
      </c>
      <c r="G7" s="65"/>
      <c r="H7" s="65">
        <v>18.87</v>
      </c>
      <c r="I7" s="128"/>
      <c r="J7" s="135">
        <f t="shared" ref="J7:J68" si="2">SUM(H7:I7)</f>
        <v>18.87</v>
      </c>
      <c r="K7" s="65">
        <v>13.821999999999999</v>
      </c>
      <c r="L7" s="25"/>
      <c r="M7" s="25"/>
      <c r="N7" s="25"/>
      <c r="O7" s="25"/>
      <c r="P7" s="25"/>
      <c r="Q7" s="129">
        <f t="shared" si="1"/>
        <v>32.692</v>
      </c>
      <c r="R7" s="37"/>
    </row>
    <row r="8" spans="1:18">
      <c r="A8" s="130" t="s">
        <v>16</v>
      </c>
      <c r="B8" s="131" t="s">
        <v>17</v>
      </c>
      <c r="C8" s="131" t="s">
        <v>13</v>
      </c>
      <c r="D8" s="206" t="s">
        <v>0</v>
      </c>
      <c r="E8" s="206"/>
      <c r="F8" s="132">
        <f t="shared" si="0"/>
        <v>0</v>
      </c>
      <c r="G8" s="66"/>
      <c r="H8" s="66">
        <v>665.37</v>
      </c>
      <c r="I8" s="133"/>
      <c r="J8" s="132">
        <f t="shared" si="2"/>
        <v>665.37</v>
      </c>
      <c r="K8" s="66">
        <v>448.09199999999998</v>
      </c>
      <c r="L8" s="44"/>
      <c r="M8" s="44"/>
      <c r="N8" s="44"/>
      <c r="O8" s="44"/>
      <c r="P8" s="44"/>
      <c r="Q8" s="134">
        <f t="shared" si="1"/>
        <v>1113.462</v>
      </c>
      <c r="R8" s="37"/>
    </row>
    <row r="9" spans="1:18">
      <c r="A9" s="130" t="s">
        <v>18</v>
      </c>
      <c r="B9" s="529" t="s">
        <v>19</v>
      </c>
      <c r="C9" s="38" t="s">
        <v>11</v>
      </c>
      <c r="D9" s="218">
        <v>3.39E-2</v>
      </c>
      <c r="E9" s="8">
        <v>0</v>
      </c>
      <c r="F9" s="135">
        <f t="shared" ref="F9:P10" si="3">SUM(F5,F7)</f>
        <v>3.39E-2</v>
      </c>
      <c r="G9" s="39">
        <v>0</v>
      </c>
      <c r="H9" s="39">
        <v>650.59720000000004</v>
      </c>
      <c r="I9" s="40">
        <f t="shared" si="3"/>
        <v>0</v>
      </c>
      <c r="J9" s="135">
        <f t="shared" si="3"/>
        <v>650.59720000000004</v>
      </c>
      <c r="K9" s="39">
        <v>626.32050000000004</v>
      </c>
      <c r="L9" s="25">
        <f t="shared" si="3"/>
        <v>0</v>
      </c>
      <c r="M9" s="25">
        <f t="shared" si="3"/>
        <v>0</v>
      </c>
      <c r="N9" s="25">
        <f t="shared" si="3"/>
        <v>0</v>
      </c>
      <c r="O9" s="25">
        <f t="shared" si="3"/>
        <v>0</v>
      </c>
      <c r="P9" s="25">
        <f t="shared" si="3"/>
        <v>0</v>
      </c>
      <c r="Q9" s="129">
        <f t="shared" ref="Q9:Q10" si="4">SUM(F9:G9,J9:P9)</f>
        <v>1276.9516000000001</v>
      </c>
      <c r="R9" s="37"/>
    </row>
    <row r="10" spans="1:18">
      <c r="A10" s="137"/>
      <c r="B10" s="530"/>
      <c r="C10" s="131" t="s">
        <v>13</v>
      </c>
      <c r="D10" s="219">
        <v>10.983600354948404</v>
      </c>
      <c r="E10" s="11">
        <v>0</v>
      </c>
      <c r="F10" s="132">
        <f t="shared" si="3"/>
        <v>10.983600354948404</v>
      </c>
      <c r="G10" s="58">
        <v>0</v>
      </c>
      <c r="H10" s="58">
        <v>31627.002</v>
      </c>
      <c r="I10" s="53">
        <f t="shared" si="3"/>
        <v>0</v>
      </c>
      <c r="J10" s="132">
        <f t="shared" si="3"/>
        <v>31627.002</v>
      </c>
      <c r="K10" s="58">
        <v>32208.166000000001</v>
      </c>
      <c r="L10" s="44">
        <f t="shared" si="3"/>
        <v>0</v>
      </c>
      <c r="M10" s="44">
        <f t="shared" si="3"/>
        <v>0</v>
      </c>
      <c r="N10" s="44">
        <f t="shared" si="3"/>
        <v>0</v>
      </c>
      <c r="O10" s="44">
        <f t="shared" si="3"/>
        <v>0</v>
      </c>
      <c r="P10" s="44">
        <f t="shared" si="3"/>
        <v>0</v>
      </c>
      <c r="Q10" s="134">
        <f t="shared" si="4"/>
        <v>63846.151600354948</v>
      </c>
      <c r="R10" s="37"/>
    </row>
    <row r="11" spans="1:18">
      <c r="A11" s="531" t="s">
        <v>20</v>
      </c>
      <c r="B11" s="532"/>
      <c r="C11" s="38" t="s">
        <v>11</v>
      </c>
      <c r="D11" s="205">
        <v>0.66369999999999996</v>
      </c>
      <c r="E11" s="205">
        <v>1.2450000000000001</v>
      </c>
      <c r="F11" s="135">
        <f t="shared" ref="F11:F22" si="5">SUM(D11,E11)</f>
        <v>1.9087000000000001</v>
      </c>
      <c r="G11" s="65">
        <v>0.34210000000000002</v>
      </c>
      <c r="H11" s="65"/>
      <c r="I11" s="128"/>
      <c r="J11" s="135">
        <f t="shared" si="2"/>
        <v>0</v>
      </c>
      <c r="K11" s="65"/>
      <c r="L11" s="25"/>
      <c r="M11" s="25"/>
      <c r="N11" s="25"/>
      <c r="O11" s="25"/>
      <c r="P11" s="25"/>
      <c r="Q11" s="129">
        <f t="shared" ref="Q11:Q22" si="6">SUM(F11,G11,J11,K11,L11,M11,N11,O11,P11)</f>
        <v>2.2507999999999999</v>
      </c>
      <c r="R11" s="37"/>
    </row>
    <row r="12" spans="1:18">
      <c r="A12" s="533"/>
      <c r="B12" s="534"/>
      <c r="C12" s="131" t="s">
        <v>13</v>
      </c>
      <c r="D12" s="206">
        <v>174.8962856519862</v>
      </c>
      <c r="E12" s="206">
        <v>57.034999999999997</v>
      </c>
      <c r="F12" s="132">
        <f t="shared" si="5"/>
        <v>231.9312856519862</v>
      </c>
      <c r="G12" s="66">
        <v>168.30099999999999</v>
      </c>
      <c r="H12" s="66"/>
      <c r="I12" s="133"/>
      <c r="J12" s="132">
        <f t="shared" si="2"/>
        <v>0</v>
      </c>
      <c r="K12" s="66"/>
      <c r="L12" s="44"/>
      <c r="M12" s="44"/>
      <c r="N12" s="44"/>
      <c r="O12" s="44"/>
      <c r="P12" s="49"/>
      <c r="Q12" s="134">
        <f t="shared" si="6"/>
        <v>400.23228565198622</v>
      </c>
      <c r="R12" s="37"/>
    </row>
    <row r="13" spans="1:18">
      <c r="A13" s="19"/>
      <c r="B13" s="527" t="s">
        <v>21</v>
      </c>
      <c r="C13" s="38" t="s">
        <v>11</v>
      </c>
      <c r="D13" s="205">
        <v>5.2944000000000004</v>
      </c>
      <c r="E13" s="205">
        <v>6.9195000000000002</v>
      </c>
      <c r="F13" s="135">
        <f t="shared" si="5"/>
        <v>12.213900000000001</v>
      </c>
      <c r="G13" s="65">
        <v>0.55159999999999998</v>
      </c>
      <c r="H13" s="65"/>
      <c r="I13" s="128"/>
      <c r="J13" s="135">
        <f t="shared" si="2"/>
        <v>0</v>
      </c>
      <c r="K13" s="65"/>
      <c r="L13" s="25">
        <v>7.3800000000000004E-2</v>
      </c>
      <c r="M13" s="25"/>
      <c r="N13" s="25"/>
      <c r="O13" s="25"/>
      <c r="P13" s="25"/>
      <c r="Q13" s="129">
        <f t="shared" si="6"/>
        <v>12.839300000000001</v>
      </c>
      <c r="R13" s="37"/>
    </row>
    <row r="14" spans="1:18">
      <c r="A14" s="126" t="s">
        <v>0</v>
      </c>
      <c r="B14" s="528"/>
      <c r="C14" s="131" t="s">
        <v>13</v>
      </c>
      <c r="D14" s="206">
        <v>19089.000616884274</v>
      </c>
      <c r="E14" s="206">
        <v>24940.505000000001</v>
      </c>
      <c r="F14" s="132">
        <f t="shared" si="5"/>
        <v>44029.505616884271</v>
      </c>
      <c r="G14" s="66">
        <v>3398.4879999999998</v>
      </c>
      <c r="H14" s="66"/>
      <c r="I14" s="133"/>
      <c r="J14" s="132">
        <f t="shared" si="2"/>
        <v>0</v>
      </c>
      <c r="K14" s="66"/>
      <c r="L14" s="44">
        <v>255.744</v>
      </c>
      <c r="M14" s="44"/>
      <c r="N14" s="44"/>
      <c r="O14" s="44"/>
      <c r="P14" s="49"/>
      <c r="Q14" s="134">
        <f t="shared" si="6"/>
        <v>47683.737616884267</v>
      </c>
      <c r="R14" s="37"/>
    </row>
    <row r="15" spans="1:18">
      <c r="A15" s="130" t="s">
        <v>22</v>
      </c>
      <c r="B15" s="527" t="s">
        <v>23</v>
      </c>
      <c r="C15" s="38" t="s">
        <v>11</v>
      </c>
      <c r="D15" s="205">
        <v>15.3514</v>
      </c>
      <c r="E15" s="205">
        <v>0.41560000000000002</v>
      </c>
      <c r="F15" s="135">
        <f t="shared" si="5"/>
        <v>15.766999999999999</v>
      </c>
      <c r="G15" s="65">
        <v>0.23480000000000001</v>
      </c>
      <c r="H15" s="65">
        <v>3.04E-2</v>
      </c>
      <c r="I15" s="128"/>
      <c r="J15" s="135">
        <f t="shared" si="2"/>
        <v>3.04E-2</v>
      </c>
      <c r="K15" s="65"/>
      <c r="L15" s="25"/>
      <c r="M15" s="25"/>
      <c r="N15" s="25"/>
      <c r="O15" s="25"/>
      <c r="P15" s="25"/>
      <c r="Q15" s="129">
        <f t="shared" si="6"/>
        <v>16.0322</v>
      </c>
      <c r="R15" s="37"/>
    </row>
    <row r="16" spans="1:18">
      <c r="A16" s="130" t="s">
        <v>0</v>
      </c>
      <c r="B16" s="528"/>
      <c r="C16" s="131" t="s">
        <v>13</v>
      </c>
      <c r="D16" s="206">
        <v>8010.2479388609045</v>
      </c>
      <c r="E16" s="206">
        <v>668.15300000000002</v>
      </c>
      <c r="F16" s="132">
        <f t="shared" si="5"/>
        <v>8678.4009388609047</v>
      </c>
      <c r="G16" s="66">
        <v>324.94600000000003</v>
      </c>
      <c r="H16" s="66">
        <v>70.438000000000002</v>
      </c>
      <c r="I16" s="133"/>
      <c r="J16" s="132">
        <f t="shared" si="2"/>
        <v>70.438000000000002</v>
      </c>
      <c r="K16" s="66"/>
      <c r="L16" s="44"/>
      <c r="M16" s="44"/>
      <c r="N16" s="44"/>
      <c r="O16" s="44"/>
      <c r="P16" s="49"/>
      <c r="Q16" s="134">
        <f t="shared" si="6"/>
        <v>9073.7849388609047</v>
      </c>
      <c r="R16" s="37"/>
    </row>
    <row r="17" spans="1:18">
      <c r="A17" s="130" t="s">
        <v>24</v>
      </c>
      <c r="B17" s="527" t="s">
        <v>25</v>
      </c>
      <c r="C17" s="38" t="s">
        <v>11</v>
      </c>
      <c r="D17" s="205">
        <v>53.041600000000003</v>
      </c>
      <c r="E17" s="205">
        <v>47.165799999999997</v>
      </c>
      <c r="F17" s="135">
        <f t="shared" si="5"/>
        <v>100.20740000000001</v>
      </c>
      <c r="G17" s="65">
        <v>47.842199999999998</v>
      </c>
      <c r="H17" s="65"/>
      <c r="I17" s="128"/>
      <c r="J17" s="135">
        <f t="shared" si="2"/>
        <v>0</v>
      </c>
      <c r="K17" s="65"/>
      <c r="L17" s="25">
        <v>0.217</v>
      </c>
      <c r="M17" s="25"/>
      <c r="N17" s="25"/>
      <c r="O17" s="25"/>
      <c r="P17" s="25"/>
      <c r="Q17" s="129">
        <f t="shared" si="6"/>
        <v>148.26660000000001</v>
      </c>
      <c r="R17" s="37"/>
    </row>
    <row r="18" spans="1:18">
      <c r="A18" s="130"/>
      <c r="B18" s="528"/>
      <c r="C18" s="131" t="s">
        <v>13</v>
      </c>
      <c r="D18" s="206">
        <v>70275.183231028015</v>
      </c>
      <c r="E18" s="206">
        <v>80287.123999999996</v>
      </c>
      <c r="F18" s="132">
        <f t="shared" si="5"/>
        <v>150562.30723102801</v>
      </c>
      <c r="G18" s="66">
        <v>63083.171000000002</v>
      </c>
      <c r="H18" s="66"/>
      <c r="I18" s="133"/>
      <c r="J18" s="132">
        <f t="shared" si="2"/>
        <v>0</v>
      </c>
      <c r="K18" s="66"/>
      <c r="L18" s="44">
        <v>397.05399999999997</v>
      </c>
      <c r="M18" s="44"/>
      <c r="N18" s="44"/>
      <c r="O18" s="44"/>
      <c r="P18" s="49"/>
      <c r="Q18" s="134">
        <f t="shared" si="6"/>
        <v>214042.53223102802</v>
      </c>
      <c r="R18" s="37"/>
    </row>
    <row r="19" spans="1:18">
      <c r="A19" s="130" t="s">
        <v>26</v>
      </c>
      <c r="B19" s="36" t="s">
        <v>27</v>
      </c>
      <c r="C19" s="38" t="s">
        <v>11</v>
      </c>
      <c r="D19" s="205">
        <v>11.1866</v>
      </c>
      <c r="E19" s="205">
        <v>27.502199999999998</v>
      </c>
      <c r="F19" s="135">
        <f t="shared" si="5"/>
        <v>38.688800000000001</v>
      </c>
      <c r="G19" s="65">
        <v>0.58240000000000003</v>
      </c>
      <c r="H19" s="65"/>
      <c r="I19" s="128"/>
      <c r="J19" s="135">
        <f t="shared" si="2"/>
        <v>0</v>
      </c>
      <c r="K19" s="65"/>
      <c r="L19" s="25"/>
      <c r="M19" s="25"/>
      <c r="N19" s="25"/>
      <c r="O19" s="25"/>
      <c r="P19" s="25"/>
      <c r="Q19" s="129">
        <f t="shared" si="6"/>
        <v>39.2712</v>
      </c>
      <c r="R19" s="37"/>
    </row>
    <row r="20" spans="1:18">
      <c r="A20" s="130"/>
      <c r="B20" s="131" t="s">
        <v>28</v>
      </c>
      <c r="C20" s="131" t="s">
        <v>13</v>
      </c>
      <c r="D20" s="206">
        <v>10259.352331543449</v>
      </c>
      <c r="E20" s="206">
        <v>22967.918000000001</v>
      </c>
      <c r="F20" s="132">
        <f t="shared" si="5"/>
        <v>33227.270331543448</v>
      </c>
      <c r="G20" s="66">
        <v>615.26599999999996</v>
      </c>
      <c r="H20" s="66"/>
      <c r="I20" s="133"/>
      <c r="J20" s="132">
        <f t="shared" si="2"/>
        <v>0</v>
      </c>
      <c r="K20" s="66"/>
      <c r="L20" s="44"/>
      <c r="M20" s="44"/>
      <c r="N20" s="44"/>
      <c r="O20" s="44"/>
      <c r="P20" s="49"/>
      <c r="Q20" s="134">
        <f t="shared" si="6"/>
        <v>33842.536331543452</v>
      </c>
      <c r="R20" s="37"/>
    </row>
    <row r="21" spans="1:18">
      <c r="A21" s="130" t="s">
        <v>18</v>
      </c>
      <c r="B21" s="527" t="s">
        <v>29</v>
      </c>
      <c r="C21" s="38" t="s">
        <v>11</v>
      </c>
      <c r="D21" s="205">
        <v>119.2499</v>
      </c>
      <c r="E21" s="205">
        <v>151.42840000000001</v>
      </c>
      <c r="F21" s="135">
        <f t="shared" si="5"/>
        <v>270.67830000000004</v>
      </c>
      <c r="G21" s="65">
        <v>24.246200000000002</v>
      </c>
      <c r="H21" s="65"/>
      <c r="I21" s="128"/>
      <c r="J21" s="135">
        <f t="shared" si="2"/>
        <v>0</v>
      </c>
      <c r="K21" s="65"/>
      <c r="L21" s="25">
        <v>2.75E-2</v>
      </c>
      <c r="M21" s="25"/>
      <c r="N21" s="25"/>
      <c r="O21" s="25"/>
      <c r="P21" s="25"/>
      <c r="Q21" s="129">
        <f t="shared" si="6"/>
        <v>294.952</v>
      </c>
      <c r="R21" s="37"/>
    </row>
    <row r="22" spans="1:18">
      <c r="A22" s="19"/>
      <c r="B22" s="528"/>
      <c r="C22" s="131" t="s">
        <v>13</v>
      </c>
      <c r="D22" s="206">
        <v>48689.441773458529</v>
      </c>
      <c r="E22" s="206">
        <v>58757.415999999997</v>
      </c>
      <c r="F22" s="132">
        <f t="shared" si="5"/>
        <v>107446.85777345853</v>
      </c>
      <c r="G22" s="66">
        <v>9746.4050000000007</v>
      </c>
      <c r="H22" s="66"/>
      <c r="I22" s="133"/>
      <c r="J22" s="132">
        <f t="shared" si="2"/>
        <v>0</v>
      </c>
      <c r="K22" s="66"/>
      <c r="L22" s="44">
        <v>19.305</v>
      </c>
      <c r="M22" s="44"/>
      <c r="N22" s="44"/>
      <c r="O22" s="44"/>
      <c r="P22" s="49"/>
      <c r="Q22" s="134">
        <f t="shared" si="6"/>
        <v>117212.56777345852</v>
      </c>
      <c r="R22" s="37"/>
    </row>
    <row r="23" spans="1:18">
      <c r="A23" s="19"/>
      <c r="B23" s="529" t="s">
        <v>19</v>
      </c>
      <c r="C23" s="38" t="s">
        <v>11</v>
      </c>
      <c r="D23" s="216">
        <v>204.12389999999999</v>
      </c>
      <c r="E23" s="8">
        <v>233.43150000000003</v>
      </c>
      <c r="F23" s="135">
        <f t="shared" ref="F23:Q24" si="7">SUM(F13,F15,F17,F19,F21)</f>
        <v>437.55540000000002</v>
      </c>
      <c r="G23" s="39">
        <v>73.4572</v>
      </c>
      <c r="H23" s="39">
        <v>3.04E-2</v>
      </c>
      <c r="I23" s="40">
        <f t="shared" si="7"/>
        <v>0</v>
      </c>
      <c r="J23" s="135">
        <f t="shared" si="7"/>
        <v>3.04E-2</v>
      </c>
      <c r="K23" s="39">
        <v>0</v>
      </c>
      <c r="L23" s="25">
        <f t="shared" si="7"/>
        <v>0.31830000000000003</v>
      </c>
      <c r="M23" s="25">
        <f t="shared" si="7"/>
        <v>0</v>
      </c>
      <c r="N23" s="25">
        <f t="shared" si="7"/>
        <v>0</v>
      </c>
      <c r="O23" s="25">
        <f t="shared" si="7"/>
        <v>0</v>
      </c>
      <c r="P23" s="25">
        <f t="shared" si="7"/>
        <v>0</v>
      </c>
      <c r="Q23" s="129">
        <f>SUM(Q13,Q15,Q17,Q19,Q21)</f>
        <v>511.36130000000003</v>
      </c>
      <c r="R23" s="37"/>
    </row>
    <row r="24" spans="1:18">
      <c r="A24" s="137"/>
      <c r="B24" s="530"/>
      <c r="C24" s="131" t="s">
        <v>13</v>
      </c>
      <c r="D24" s="220">
        <v>156323.22589177516</v>
      </c>
      <c r="E24" s="11">
        <v>187621.11599999998</v>
      </c>
      <c r="F24" s="132">
        <f t="shared" si="7"/>
        <v>343944.34189177514</v>
      </c>
      <c r="G24" s="58">
        <v>77168.275999999998</v>
      </c>
      <c r="H24" s="58">
        <v>70.438000000000002</v>
      </c>
      <c r="I24" s="53">
        <f t="shared" si="7"/>
        <v>0</v>
      </c>
      <c r="J24" s="132">
        <f t="shared" si="7"/>
        <v>70.438000000000002</v>
      </c>
      <c r="K24" s="58">
        <v>0</v>
      </c>
      <c r="L24" s="44">
        <f t="shared" si="7"/>
        <v>672.10299999999995</v>
      </c>
      <c r="M24" s="44">
        <f t="shared" si="7"/>
        <v>0</v>
      </c>
      <c r="N24" s="44">
        <f t="shared" si="7"/>
        <v>0</v>
      </c>
      <c r="O24" s="44">
        <f t="shared" si="7"/>
        <v>0</v>
      </c>
      <c r="P24" s="44">
        <f t="shared" si="7"/>
        <v>0</v>
      </c>
      <c r="Q24" s="134">
        <f t="shared" si="7"/>
        <v>421855.15889177518</v>
      </c>
      <c r="R24" s="37"/>
    </row>
    <row r="25" spans="1:18">
      <c r="A25" s="126" t="s">
        <v>0</v>
      </c>
      <c r="B25" s="527" t="s">
        <v>30</v>
      </c>
      <c r="C25" s="38" t="s">
        <v>11</v>
      </c>
      <c r="D25" s="205">
        <v>10.958</v>
      </c>
      <c r="E25" s="205">
        <v>10.455</v>
      </c>
      <c r="F25" s="135">
        <f t="shared" ref="F25:F28" si="8">SUM(D25,E25)</f>
        <v>21.413</v>
      </c>
      <c r="G25" s="65">
        <v>143.09690000000001</v>
      </c>
      <c r="H25" s="65"/>
      <c r="I25" s="128"/>
      <c r="J25" s="135">
        <f t="shared" si="2"/>
        <v>0</v>
      </c>
      <c r="K25" s="65"/>
      <c r="L25" s="25">
        <v>2.75E-2</v>
      </c>
      <c r="M25" s="25"/>
      <c r="N25" s="25"/>
      <c r="O25" s="25"/>
      <c r="P25" s="25"/>
      <c r="Q25" s="129">
        <f t="shared" ref="Q25:Q28" si="9">SUM(F25,G25,J25,K25,L25,M25,N25,O25,P25)</f>
        <v>164.53740000000002</v>
      </c>
      <c r="R25" s="37"/>
    </row>
    <row r="26" spans="1:18">
      <c r="A26" s="130" t="s">
        <v>31</v>
      </c>
      <c r="B26" s="528"/>
      <c r="C26" s="131" t="s">
        <v>13</v>
      </c>
      <c r="D26" s="206">
        <v>12666.18640932322</v>
      </c>
      <c r="E26" s="206">
        <v>12849.191999999999</v>
      </c>
      <c r="F26" s="132">
        <f t="shared" si="8"/>
        <v>25515.378409323217</v>
      </c>
      <c r="G26" s="66">
        <v>170924.39499999999</v>
      </c>
      <c r="H26" s="66"/>
      <c r="I26" s="133"/>
      <c r="J26" s="132">
        <f t="shared" si="2"/>
        <v>0</v>
      </c>
      <c r="K26" s="66"/>
      <c r="L26" s="44">
        <v>56.744999999999997</v>
      </c>
      <c r="M26" s="44"/>
      <c r="N26" s="44"/>
      <c r="O26" s="44"/>
      <c r="P26" s="49"/>
      <c r="Q26" s="134">
        <f t="shared" si="9"/>
        <v>196496.51840932321</v>
      </c>
      <c r="R26" s="37"/>
    </row>
    <row r="27" spans="1:18">
      <c r="A27" s="130" t="s">
        <v>32</v>
      </c>
      <c r="B27" s="36" t="s">
        <v>15</v>
      </c>
      <c r="C27" s="38" t="s">
        <v>11</v>
      </c>
      <c r="D27" s="205">
        <v>7.7610000000000001</v>
      </c>
      <c r="E27" s="205">
        <v>11.813000000000001</v>
      </c>
      <c r="F27" s="135">
        <f t="shared" si="8"/>
        <v>19.574000000000002</v>
      </c>
      <c r="G27" s="65">
        <v>3.2027999999999999</v>
      </c>
      <c r="H27" s="65"/>
      <c r="I27" s="128"/>
      <c r="J27" s="135">
        <f t="shared" si="2"/>
        <v>0</v>
      </c>
      <c r="K27" s="65"/>
      <c r="L27" s="25"/>
      <c r="M27" s="25"/>
      <c r="N27" s="25"/>
      <c r="O27" s="25"/>
      <c r="P27" s="25"/>
      <c r="Q27" s="129">
        <f t="shared" si="9"/>
        <v>22.776800000000001</v>
      </c>
      <c r="R27" s="37"/>
    </row>
    <row r="28" spans="1:18">
      <c r="A28" s="130" t="s">
        <v>33</v>
      </c>
      <c r="B28" s="131" t="s">
        <v>34</v>
      </c>
      <c r="C28" s="131" t="s">
        <v>13</v>
      </c>
      <c r="D28" s="206">
        <v>5378.3029738064015</v>
      </c>
      <c r="E28" s="206">
        <v>8790.9959999999992</v>
      </c>
      <c r="F28" s="132">
        <f t="shared" si="8"/>
        <v>14169.298973806401</v>
      </c>
      <c r="G28" s="66">
        <v>2902</v>
      </c>
      <c r="H28" s="66"/>
      <c r="I28" s="133"/>
      <c r="J28" s="132">
        <f t="shared" si="2"/>
        <v>0</v>
      </c>
      <c r="K28" s="66"/>
      <c r="L28" s="44"/>
      <c r="M28" s="44"/>
      <c r="N28" s="44"/>
      <c r="O28" s="44"/>
      <c r="P28" s="49"/>
      <c r="Q28" s="134">
        <f t="shared" si="9"/>
        <v>17071.298973806399</v>
      </c>
      <c r="R28" s="37"/>
    </row>
    <row r="29" spans="1:18">
      <c r="A29" s="130" t="s">
        <v>18</v>
      </c>
      <c r="B29" s="529" t="s">
        <v>19</v>
      </c>
      <c r="C29" s="38" t="s">
        <v>11</v>
      </c>
      <c r="D29" s="216">
        <v>18.719000000000001</v>
      </c>
      <c r="E29" s="8">
        <v>22.268000000000001</v>
      </c>
      <c r="F29" s="135">
        <f t="shared" ref="F29:Q30" si="10">SUM(F25,F27)</f>
        <v>40.987000000000002</v>
      </c>
      <c r="G29" s="39">
        <v>146.2997</v>
      </c>
      <c r="H29" s="39">
        <v>0</v>
      </c>
      <c r="I29" s="40">
        <f t="shared" si="10"/>
        <v>0</v>
      </c>
      <c r="J29" s="135">
        <f t="shared" si="10"/>
        <v>0</v>
      </c>
      <c r="K29" s="39">
        <v>0</v>
      </c>
      <c r="L29" s="25">
        <f t="shared" si="10"/>
        <v>2.75E-2</v>
      </c>
      <c r="M29" s="4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129">
        <f t="shared" si="10"/>
        <v>187.31420000000003</v>
      </c>
      <c r="R29" s="37"/>
    </row>
    <row r="30" spans="1:18">
      <c r="A30" s="137"/>
      <c r="B30" s="530"/>
      <c r="C30" s="131" t="s">
        <v>13</v>
      </c>
      <c r="D30" s="220">
        <v>18044.489383129621</v>
      </c>
      <c r="E30" s="11">
        <v>21640.187999999998</v>
      </c>
      <c r="F30" s="132">
        <f t="shared" si="10"/>
        <v>39684.677383129616</v>
      </c>
      <c r="G30" s="58">
        <v>173826.39499999999</v>
      </c>
      <c r="H30" s="58">
        <v>0</v>
      </c>
      <c r="I30" s="53">
        <f t="shared" si="10"/>
        <v>0</v>
      </c>
      <c r="J30" s="132">
        <f t="shared" si="10"/>
        <v>0</v>
      </c>
      <c r="K30" s="58">
        <v>0</v>
      </c>
      <c r="L30" s="44">
        <f t="shared" si="10"/>
        <v>56.744999999999997</v>
      </c>
      <c r="M30" s="58">
        <f t="shared" si="10"/>
        <v>0</v>
      </c>
      <c r="N30" s="44">
        <f t="shared" si="10"/>
        <v>0</v>
      </c>
      <c r="O30" s="44">
        <f t="shared" si="10"/>
        <v>0</v>
      </c>
      <c r="P30" s="44">
        <f t="shared" si="10"/>
        <v>0</v>
      </c>
      <c r="Q30" s="134">
        <f t="shared" si="10"/>
        <v>213567.81738312962</v>
      </c>
      <c r="R30" s="37"/>
    </row>
    <row r="31" spans="1:18">
      <c r="A31" s="126" t="s">
        <v>0</v>
      </c>
      <c r="B31" s="527" t="s">
        <v>35</v>
      </c>
      <c r="C31" s="38" t="s">
        <v>11</v>
      </c>
      <c r="D31" s="205">
        <v>0.38200000000000001</v>
      </c>
      <c r="E31" s="205">
        <v>0.66469999999999996</v>
      </c>
      <c r="F31" s="135">
        <f t="shared" ref="F31:F36" si="11">SUM(D31,E31)</f>
        <v>1.0467</v>
      </c>
      <c r="G31" s="65">
        <v>0.7248</v>
      </c>
      <c r="H31" s="65">
        <v>67.7654</v>
      </c>
      <c r="I31" s="128"/>
      <c r="J31" s="135">
        <f t="shared" si="2"/>
        <v>67.7654</v>
      </c>
      <c r="K31" s="65">
        <v>6.6832000000000003</v>
      </c>
      <c r="L31" s="25">
        <v>0.223</v>
      </c>
      <c r="M31" s="25">
        <v>4.1999999999999997E-3</v>
      </c>
      <c r="N31" s="25">
        <v>1.2171000000000001</v>
      </c>
      <c r="O31" s="25"/>
      <c r="P31" s="25">
        <v>2.3811</v>
      </c>
      <c r="Q31" s="129">
        <f t="shared" ref="Q31:Q36" si="12">SUM(F31,G31,J31,K31,L31,M31,N31,O31,P31)</f>
        <v>80.045500000000004</v>
      </c>
      <c r="R31" s="37"/>
    </row>
    <row r="32" spans="1:18">
      <c r="A32" s="130" t="s">
        <v>36</v>
      </c>
      <c r="B32" s="528"/>
      <c r="C32" s="131" t="s">
        <v>13</v>
      </c>
      <c r="D32" s="206">
        <v>39.803401286295319</v>
      </c>
      <c r="E32" s="206">
        <v>92.724000000000004</v>
      </c>
      <c r="F32" s="132">
        <f t="shared" si="11"/>
        <v>132.52740128629532</v>
      </c>
      <c r="G32" s="66">
        <v>219.37100000000001</v>
      </c>
      <c r="H32" s="66">
        <v>31841.281999999999</v>
      </c>
      <c r="I32" s="133"/>
      <c r="J32" s="132">
        <f t="shared" si="2"/>
        <v>31841.281999999999</v>
      </c>
      <c r="K32" s="66">
        <v>686.93700000000001</v>
      </c>
      <c r="L32" s="44">
        <v>88.153999999999996</v>
      </c>
      <c r="M32" s="44">
        <v>0.68</v>
      </c>
      <c r="N32" s="44">
        <v>106.473</v>
      </c>
      <c r="O32" s="44"/>
      <c r="P32" s="49">
        <v>314.44900000000001</v>
      </c>
      <c r="Q32" s="134">
        <f t="shared" si="12"/>
        <v>33389.873401286299</v>
      </c>
      <c r="R32" s="37"/>
    </row>
    <row r="33" spans="1:18">
      <c r="A33" s="130" t="s">
        <v>0</v>
      </c>
      <c r="B33" s="527" t="s">
        <v>37</v>
      </c>
      <c r="C33" s="38" t="s">
        <v>11</v>
      </c>
      <c r="D33" s="205">
        <v>0.10390000000000001</v>
      </c>
      <c r="E33" s="205"/>
      <c r="F33" s="135">
        <f t="shared" si="11"/>
        <v>0.10390000000000001</v>
      </c>
      <c r="G33" s="65">
        <v>1.6E-2</v>
      </c>
      <c r="H33" s="65">
        <v>82.554599999999994</v>
      </c>
      <c r="I33" s="128"/>
      <c r="J33" s="135">
        <f t="shared" si="2"/>
        <v>82.554599999999994</v>
      </c>
      <c r="K33" s="65">
        <v>66.585999999999999</v>
      </c>
      <c r="L33" s="25">
        <v>2.8E-3</v>
      </c>
      <c r="M33" s="25"/>
      <c r="N33" s="25"/>
      <c r="O33" s="25"/>
      <c r="P33" s="25"/>
      <c r="Q33" s="129">
        <f t="shared" si="12"/>
        <v>149.26329999999999</v>
      </c>
      <c r="R33" s="37"/>
    </row>
    <row r="34" spans="1:18">
      <c r="A34" s="130" t="s">
        <v>38</v>
      </c>
      <c r="B34" s="528"/>
      <c r="C34" s="131" t="s">
        <v>13</v>
      </c>
      <c r="D34" s="206">
        <v>12.131640392048716</v>
      </c>
      <c r="E34" s="206"/>
      <c r="F34" s="132">
        <f t="shared" si="11"/>
        <v>12.131640392048716</v>
      </c>
      <c r="G34" s="66">
        <v>3.6509999999999998</v>
      </c>
      <c r="H34" s="66">
        <v>6215.0230000000001</v>
      </c>
      <c r="I34" s="133"/>
      <c r="J34" s="132">
        <f t="shared" si="2"/>
        <v>6215.0230000000001</v>
      </c>
      <c r="K34" s="66">
        <v>4677.5200000000004</v>
      </c>
      <c r="L34" s="44">
        <v>0.88500000000000001</v>
      </c>
      <c r="M34" s="44"/>
      <c r="N34" s="44"/>
      <c r="O34" s="44"/>
      <c r="P34" s="49"/>
      <c r="Q34" s="134">
        <f t="shared" si="12"/>
        <v>10909.21064039205</v>
      </c>
      <c r="R34" s="37"/>
    </row>
    <row r="35" spans="1:18">
      <c r="A35" s="130"/>
      <c r="B35" s="36" t="s">
        <v>15</v>
      </c>
      <c r="C35" s="38" t="s">
        <v>11</v>
      </c>
      <c r="D35" s="205" t="s">
        <v>0</v>
      </c>
      <c r="E35" s="205"/>
      <c r="F35" s="135">
        <f t="shared" si="11"/>
        <v>0</v>
      </c>
      <c r="G35" s="65"/>
      <c r="H35" s="65">
        <v>477.27370000000002</v>
      </c>
      <c r="I35" s="128"/>
      <c r="J35" s="135">
        <f t="shared" si="2"/>
        <v>477.27370000000002</v>
      </c>
      <c r="K35" s="65">
        <v>15.002000000000001</v>
      </c>
      <c r="L35" s="25"/>
      <c r="M35" s="25"/>
      <c r="N35" s="25">
        <v>2.7699999999999999E-2</v>
      </c>
      <c r="O35" s="25"/>
      <c r="P35" s="25"/>
      <c r="Q35" s="129">
        <f t="shared" si="12"/>
        <v>492.30340000000001</v>
      </c>
      <c r="R35" s="37"/>
    </row>
    <row r="36" spans="1:18">
      <c r="A36" s="130" t="s">
        <v>18</v>
      </c>
      <c r="B36" s="131" t="s">
        <v>39</v>
      </c>
      <c r="C36" s="131" t="s">
        <v>13</v>
      </c>
      <c r="D36" s="206" t="s">
        <v>0</v>
      </c>
      <c r="E36" s="206"/>
      <c r="F36" s="132">
        <f t="shared" si="11"/>
        <v>0</v>
      </c>
      <c r="G36" s="66"/>
      <c r="H36" s="66">
        <v>52365.805</v>
      </c>
      <c r="I36" s="133"/>
      <c r="J36" s="132">
        <f t="shared" si="2"/>
        <v>52365.805</v>
      </c>
      <c r="K36" s="66">
        <v>966.447</v>
      </c>
      <c r="L36" s="44"/>
      <c r="M36" s="44"/>
      <c r="N36" s="44">
        <v>7.8929999999999998</v>
      </c>
      <c r="O36" s="44"/>
      <c r="P36" s="49"/>
      <c r="Q36" s="134">
        <f t="shared" si="12"/>
        <v>53340.144999999997</v>
      </c>
      <c r="R36" s="37"/>
    </row>
    <row r="37" spans="1:18">
      <c r="A37" s="19"/>
      <c r="B37" s="529" t="s">
        <v>19</v>
      </c>
      <c r="C37" s="38" t="s">
        <v>11</v>
      </c>
      <c r="D37" s="216">
        <v>0.4859</v>
      </c>
      <c r="E37" s="8">
        <v>0.66469999999999996</v>
      </c>
      <c r="F37" s="135">
        <f t="shared" ref="F37:Q38" si="13">SUM(F31,F33,F35)</f>
        <v>1.1506000000000001</v>
      </c>
      <c r="G37" s="39">
        <v>0.74080000000000001</v>
      </c>
      <c r="H37" s="39">
        <v>627.59370000000001</v>
      </c>
      <c r="I37" s="40">
        <f t="shared" si="13"/>
        <v>0</v>
      </c>
      <c r="J37" s="135">
        <f t="shared" si="13"/>
        <v>627.59370000000001</v>
      </c>
      <c r="K37" s="39">
        <v>88.271199999999993</v>
      </c>
      <c r="L37" s="25">
        <f t="shared" si="13"/>
        <v>0.2258</v>
      </c>
      <c r="M37" s="25">
        <f t="shared" si="13"/>
        <v>4.1999999999999997E-3</v>
      </c>
      <c r="N37" s="25">
        <f t="shared" si="13"/>
        <v>1.2448000000000001</v>
      </c>
      <c r="O37" s="25">
        <f t="shared" si="13"/>
        <v>0</v>
      </c>
      <c r="P37" s="25">
        <f t="shared" si="13"/>
        <v>2.3811</v>
      </c>
      <c r="Q37" s="129">
        <f t="shared" si="13"/>
        <v>721.61220000000003</v>
      </c>
      <c r="R37" s="37"/>
    </row>
    <row r="38" spans="1:18">
      <c r="A38" s="137"/>
      <c r="B38" s="530"/>
      <c r="C38" s="131" t="s">
        <v>13</v>
      </c>
      <c r="D38" s="220">
        <v>51.935041678344035</v>
      </c>
      <c r="E38" s="11">
        <v>92.724000000000004</v>
      </c>
      <c r="F38" s="132">
        <f t="shared" si="13"/>
        <v>144.65904167834404</v>
      </c>
      <c r="G38" s="58">
        <v>223.02200000000002</v>
      </c>
      <c r="H38" s="58">
        <v>90422.11</v>
      </c>
      <c r="I38" s="53">
        <f t="shared" si="13"/>
        <v>0</v>
      </c>
      <c r="J38" s="132">
        <f t="shared" si="13"/>
        <v>90422.11</v>
      </c>
      <c r="K38" s="58">
        <v>6330.9040000000005</v>
      </c>
      <c r="L38" s="44">
        <f t="shared" si="13"/>
        <v>89.039000000000001</v>
      </c>
      <c r="M38" s="44">
        <f t="shared" si="13"/>
        <v>0.68</v>
      </c>
      <c r="N38" s="44">
        <f t="shared" si="13"/>
        <v>114.366</v>
      </c>
      <c r="O38" s="44">
        <f t="shared" si="13"/>
        <v>0</v>
      </c>
      <c r="P38" s="44">
        <f t="shared" si="13"/>
        <v>314.44900000000001</v>
      </c>
      <c r="Q38" s="134">
        <f t="shared" si="13"/>
        <v>97639.229041678336</v>
      </c>
      <c r="R38" s="37"/>
    </row>
    <row r="39" spans="1:18">
      <c r="A39" s="531" t="s">
        <v>40</v>
      </c>
      <c r="B39" s="532"/>
      <c r="C39" s="38" t="s">
        <v>11</v>
      </c>
      <c r="D39" s="205">
        <v>1E-3</v>
      </c>
      <c r="E39" s="205">
        <v>0.1043</v>
      </c>
      <c r="F39" s="135">
        <f t="shared" ref="F39:F58" si="14">SUM(D39,E39)</f>
        <v>0.1053</v>
      </c>
      <c r="G39" s="65"/>
      <c r="H39" s="65">
        <v>1.8E-3</v>
      </c>
      <c r="I39" s="128"/>
      <c r="J39" s="135">
        <f t="shared" si="2"/>
        <v>1.8E-3</v>
      </c>
      <c r="K39" s="65"/>
      <c r="L39" s="25"/>
      <c r="M39" s="25"/>
      <c r="N39" s="25"/>
      <c r="O39" s="25"/>
      <c r="P39" s="25"/>
      <c r="Q39" s="129">
        <f t="shared" ref="Q39:Q58" si="15">SUM(F39,G39,J39,K39,L39,M39,N39,O39,P39)</f>
        <v>0.1071</v>
      </c>
      <c r="R39" s="37"/>
    </row>
    <row r="40" spans="1:18">
      <c r="A40" s="533"/>
      <c r="B40" s="534"/>
      <c r="C40" s="131" t="s">
        <v>13</v>
      </c>
      <c r="D40" s="206">
        <v>0.54000001745075732</v>
      </c>
      <c r="E40" s="206">
        <v>47.2</v>
      </c>
      <c r="F40" s="132">
        <f t="shared" si="14"/>
        <v>47.740000017450761</v>
      </c>
      <c r="G40" s="66"/>
      <c r="H40" s="66">
        <v>0.88600000000000001</v>
      </c>
      <c r="I40" s="133"/>
      <c r="J40" s="132">
        <f t="shared" si="2"/>
        <v>0.88600000000000001</v>
      </c>
      <c r="K40" s="66"/>
      <c r="L40" s="44"/>
      <c r="M40" s="44"/>
      <c r="N40" s="44"/>
      <c r="O40" s="44"/>
      <c r="P40" s="49"/>
      <c r="Q40" s="134">
        <f t="shared" si="15"/>
        <v>48.626000017450764</v>
      </c>
      <c r="R40" s="37"/>
    </row>
    <row r="41" spans="1:18">
      <c r="A41" s="531" t="s">
        <v>41</v>
      </c>
      <c r="B41" s="532"/>
      <c r="C41" s="38" t="s">
        <v>11</v>
      </c>
      <c r="D41" s="205">
        <v>1.3073999999999999</v>
      </c>
      <c r="E41" s="205"/>
      <c r="F41" s="135">
        <f t="shared" si="14"/>
        <v>1.3073999999999999</v>
      </c>
      <c r="G41" s="65">
        <v>0.24340000000000001</v>
      </c>
      <c r="H41" s="65">
        <v>6.4199999999999993E-2</v>
      </c>
      <c r="I41" s="128"/>
      <c r="J41" s="135">
        <f t="shared" si="2"/>
        <v>6.4199999999999993E-2</v>
      </c>
      <c r="K41" s="65">
        <v>4.1999999999999997E-3</v>
      </c>
      <c r="L41" s="25">
        <v>6.1100000000000002E-2</v>
      </c>
      <c r="M41" s="25"/>
      <c r="N41" s="25"/>
      <c r="O41" s="25"/>
      <c r="P41" s="25"/>
      <c r="Q41" s="129">
        <f t="shared" si="15"/>
        <v>1.6802999999999999</v>
      </c>
      <c r="R41" s="37"/>
    </row>
    <row r="42" spans="1:18">
      <c r="A42" s="533"/>
      <c r="B42" s="534"/>
      <c r="C42" s="131" t="s">
        <v>13</v>
      </c>
      <c r="D42" s="206">
        <v>1130.5245965342772</v>
      </c>
      <c r="E42" s="206"/>
      <c r="F42" s="132">
        <f t="shared" si="14"/>
        <v>1130.5245965342772</v>
      </c>
      <c r="G42" s="66">
        <v>81.504999999999995</v>
      </c>
      <c r="H42" s="66">
        <v>33.317999999999998</v>
      </c>
      <c r="I42" s="133"/>
      <c r="J42" s="132">
        <f t="shared" si="2"/>
        <v>33.317999999999998</v>
      </c>
      <c r="K42" s="66">
        <v>2.948</v>
      </c>
      <c r="L42" s="44">
        <v>58.734000000000002</v>
      </c>
      <c r="M42" s="44"/>
      <c r="N42" s="44"/>
      <c r="O42" s="44"/>
      <c r="P42" s="49"/>
      <c r="Q42" s="134">
        <f t="shared" si="15"/>
        <v>1307.0295965342771</v>
      </c>
      <c r="R42" s="37"/>
    </row>
    <row r="43" spans="1:18">
      <c r="A43" s="531" t="s">
        <v>42</v>
      </c>
      <c r="B43" s="532"/>
      <c r="C43" s="38" t="s">
        <v>11</v>
      </c>
      <c r="D43" s="205" t="s">
        <v>0</v>
      </c>
      <c r="E43" s="205"/>
      <c r="F43" s="135">
        <f t="shared" si="14"/>
        <v>0</v>
      </c>
      <c r="G43" s="65"/>
      <c r="H43" s="65">
        <v>3.0000000000000001E-3</v>
      </c>
      <c r="I43" s="128"/>
      <c r="J43" s="135">
        <f t="shared" si="2"/>
        <v>3.0000000000000001E-3</v>
      </c>
      <c r="K43" s="65"/>
      <c r="L43" s="25"/>
      <c r="M43" s="25"/>
      <c r="N43" s="25"/>
      <c r="O43" s="25"/>
      <c r="P43" s="25"/>
      <c r="Q43" s="129">
        <f t="shared" si="15"/>
        <v>3.0000000000000001E-3</v>
      </c>
      <c r="R43" s="37"/>
    </row>
    <row r="44" spans="1:18">
      <c r="A44" s="533"/>
      <c r="B44" s="534"/>
      <c r="C44" s="131" t="s">
        <v>13</v>
      </c>
      <c r="D44" s="206" t="s">
        <v>0</v>
      </c>
      <c r="E44" s="206"/>
      <c r="F44" s="132">
        <f t="shared" si="14"/>
        <v>0</v>
      </c>
      <c r="G44" s="66"/>
      <c r="H44" s="66">
        <v>9.0719999999999992</v>
      </c>
      <c r="I44" s="133"/>
      <c r="J44" s="132">
        <f t="shared" si="2"/>
        <v>9.0719999999999992</v>
      </c>
      <c r="K44" s="66"/>
      <c r="L44" s="44"/>
      <c r="M44" s="44"/>
      <c r="N44" s="44"/>
      <c r="O44" s="44"/>
      <c r="P44" s="49"/>
      <c r="Q44" s="134">
        <f t="shared" si="15"/>
        <v>9.0719999999999992</v>
      </c>
      <c r="R44" s="37"/>
    </row>
    <row r="45" spans="1:18">
      <c r="A45" s="531" t="s">
        <v>43</v>
      </c>
      <c r="B45" s="532"/>
      <c r="C45" s="38" t="s">
        <v>11</v>
      </c>
      <c r="D45" s="205" t="s">
        <v>0</v>
      </c>
      <c r="E45" s="205">
        <v>6.3E-3</v>
      </c>
      <c r="F45" s="135">
        <f t="shared" si="14"/>
        <v>6.3E-3</v>
      </c>
      <c r="G45" s="65">
        <v>1.2999999999999999E-3</v>
      </c>
      <c r="H45" s="65"/>
      <c r="I45" s="128"/>
      <c r="J45" s="135">
        <f t="shared" si="2"/>
        <v>0</v>
      </c>
      <c r="K45" s="65"/>
      <c r="L45" s="25"/>
      <c r="M45" s="25"/>
      <c r="N45" s="25"/>
      <c r="O45" s="25"/>
      <c r="P45" s="25"/>
      <c r="Q45" s="129">
        <f t="shared" si="15"/>
        <v>7.6E-3</v>
      </c>
      <c r="R45" s="37"/>
    </row>
    <row r="46" spans="1:18">
      <c r="A46" s="533"/>
      <c r="B46" s="534"/>
      <c r="C46" s="131" t="s">
        <v>13</v>
      </c>
      <c r="D46" s="206" t="s">
        <v>0</v>
      </c>
      <c r="E46" s="206">
        <v>3.1539999999999999</v>
      </c>
      <c r="F46" s="132">
        <f t="shared" si="14"/>
        <v>3.1539999999999999</v>
      </c>
      <c r="G46" s="66">
        <v>3.548</v>
      </c>
      <c r="H46" s="66"/>
      <c r="I46" s="133"/>
      <c r="J46" s="132">
        <f t="shared" si="2"/>
        <v>0</v>
      </c>
      <c r="K46" s="66"/>
      <c r="L46" s="44"/>
      <c r="M46" s="44"/>
      <c r="N46" s="44"/>
      <c r="O46" s="44"/>
      <c r="P46" s="49"/>
      <c r="Q46" s="134">
        <f t="shared" si="15"/>
        <v>6.702</v>
      </c>
      <c r="R46" s="37"/>
    </row>
    <row r="47" spans="1:18">
      <c r="A47" s="531" t="s">
        <v>44</v>
      </c>
      <c r="B47" s="532"/>
      <c r="C47" s="38" t="s">
        <v>11</v>
      </c>
      <c r="D47" s="205" t="s">
        <v>0</v>
      </c>
      <c r="E47" s="205"/>
      <c r="F47" s="135">
        <f t="shared" si="14"/>
        <v>0</v>
      </c>
      <c r="G47" s="65"/>
      <c r="H47" s="65">
        <v>0.35</v>
      </c>
      <c r="I47" s="128"/>
      <c r="J47" s="135">
        <f t="shared" si="2"/>
        <v>0.35</v>
      </c>
      <c r="K47" s="65"/>
      <c r="L47" s="25">
        <v>4.4000000000000003E-3</v>
      </c>
      <c r="M47" s="25"/>
      <c r="N47" s="25"/>
      <c r="O47" s="25"/>
      <c r="P47" s="25"/>
      <c r="Q47" s="129">
        <f t="shared" si="15"/>
        <v>0.35439999999999999</v>
      </c>
      <c r="R47" s="37"/>
    </row>
    <row r="48" spans="1:18">
      <c r="A48" s="533"/>
      <c r="B48" s="534"/>
      <c r="C48" s="131" t="s">
        <v>13</v>
      </c>
      <c r="D48" s="206" t="s">
        <v>0</v>
      </c>
      <c r="E48" s="206"/>
      <c r="F48" s="132">
        <f t="shared" si="14"/>
        <v>0</v>
      </c>
      <c r="G48" s="66"/>
      <c r="H48" s="66">
        <v>260.62</v>
      </c>
      <c r="I48" s="133"/>
      <c r="J48" s="132">
        <f t="shared" si="2"/>
        <v>260.62</v>
      </c>
      <c r="K48" s="66"/>
      <c r="L48" s="44">
        <v>2.5270000000000001</v>
      </c>
      <c r="M48" s="44"/>
      <c r="N48" s="44"/>
      <c r="O48" s="44"/>
      <c r="P48" s="49"/>
      <c r="Q48" s="134">
        <f t="shared" si="15"/>
        <v>263.14699999999999</v>
      </c>
      <c r="R48" s="37"/>
    </row>
    <row r="49" spans="1:18">
      <c r="A49" s="531" t="s">
        <v>45</v>
      </c>
      <c r="B49" s="532"/>
      <c r="C49" s="38" t="s">
        <v>11</v>
      </c>
      <c r="D49" s="205">
        <v>4.2700000000000002E-2</v>
      </c>
      <c r="E49" s="205">
        <v>5.0000000000000001E-3</v>
      </c>
      <c r="F49" s="135">
        <f t="shared" si="14"/>
        <v>4.7699999999999999E-2</v>
      </c>
      <c r="G49" s="65">
        <v>0</v>
      </c>
      <c r="H49" s="65">
        <v>114.7236</v>
      </c>
      <c r="I49" s="128"/>
      <c r="J49" s="135">
        <f t="shared" si="2"/>
        <v>114.7236</v>
      </c>
      <c r="K49" s="65">
        <v>51.186</v>
      </c>
      <c r="L49" s="25"/>
      <c r="M49" s="25"/>
      <c r="N49" s="25"/>
      <c r="O49" s="25"/>
      <c r="P49" s="25"/>
      <c r="Q49" s="129">
        <f t="shared" si="15"/>
        <v>165.9573</v>
      </c>
      <c r="R49" s="37"/>
    </row>
    <row r="50" spans="1:18">
      <c r="A50" s="533"/>
      <c r="B50" s="534"/>
      <c r="C50" s="131" t="s">
        <v>13</v>
      </c>
      <c r="D50" s="206">
        <v>5.5080001779977241</v>
      </c>
      <c r="E50" s="206">
        <v>1.8360000000000001</v>
      </c>
      <c r="F50" s="132">
        <f t="shared" si="14"/>
        <v>7.3440001779977244</v>
      </c>
      <c r="G50" s="66">
        <v>16.524000000000001</v>
      </c>
      <c r="H50" s="66">
        <v>8219.4480000000003</v>
      </c>
      <c r="I50" s="133"/>
      <c r="J50" s="132">
        <f t="shared" si="2"/>
        <v>8219.4480000000003</v>
      </c>
      <c r="K50" s="66">
        <v>4489.8540000000003</v>
      </c>
      <c r="L50" s="44"/>
      <c r="M50" s="44"/>
      <c r="N50" s="44"/>
      <c r="O50" s="44"/>
      <c r="P50" s="49"/>
      <c r="Q50" s="134">
        <f t="shared" si="15"/>
        <v>12733.170000177997</v>
      </c>
      <c r="R50" s="37"/>
    </row>
    <row r="51" spans="1:18">
      <c r="A51" s="531" t="s">
        <v>46</v>
      </c>
      <c r="B51" s="532"/>
      <c r="C51" s="38" t="s">
        <v>11</v>
      </c>
      <c r="D51" s="205">
        <v>0</v>
      </c>
      <c r="E51" s="205">
        <v>0.11</v>
      </c>
      <c r="F51" s="135">
        <f t="shared" si="14"/>
        <v>0.11</v>
      </c>
      <c r="G51" s="65"/>
      <c r="H51" s="65"/>
      <c r="I51" s="128"/>
      <c r="J51" s="135">
        <f t="shared" si="2"/>
        <v>0</v>
      </c>
      <c r="K51" s="65"/>
      <c r="L51" s="25"/>
      <c r="M51" s="25"/>
      <c r="N51" s="25"/>
      <c r="O51" s="25"/>
      <c r="P51" s="25"/>
      <c r="Q51" s="129">
        <f t="shared" si="15"/>
        <v>0.11</v>
      </c>
      <c r="R51" s="37"/>
    </row>
    <row r="52" spans="1:18">
      <c r="A52" s="533"/>
      <c r="B52" s="534"/>
      <c r="C52" s="131" t="s">
        <v>13</v>
      </c>
      <c r="D52" s="206">
        <v>0</v>
      </c>
      <c r="E52" s="206">
        <v>98.171999999999997</v>
      </c>
      <c r="F52" s="132">
        <f t="shared" si="14"/>
        <v>98.171999999999997</v>
      </c>
      <c r="G52" s="66"/>
      <c r="H52" s="66"/>
      <c r="I52" s="133"/>
      <c r="J52" s="132">
        <f t="shared" si="2"/>
        <v>0</v>
      </c>
      <c r="K52" s="66"/>
      <c r="L52" s="44"/>
      <c r="M52" s="44"/>
      <c r="N52" s="44"/>
      <c r="O52" s="44"/>
      <c r="P52" s="49"/>
      <c r="Q52" s="134">
        <f t="shared" si="15"/>
        <v>98.171999999999997</v>
      </c>
      <c r="R52" s="37"/>
    </row>
    <row r="53" spans="1:18">
      <c r="A53" s="531" t="s">
        <v>47</v>
      </c>
      <c r="B53" s="532"/>
      <c r="C53" s="38" t="s">
        <v>11</v>
      </c>
      <c r="D53" s="205">
        <v>4.7000000000000002E-3</v>
      </c>
      <c r="E53" s="205"/>
      <c r="F53" s="135">
        <f t="shared" si="14"/>
        <v>4.7000000000000002E-3</v>
      </c>
      <c r="G53" s="65">
        <v>0.1973</v>
      </c>
      <c r="H53" s="65">
        <v>2.2810000000000001</v>
      </c>
      <c r="I53" s="128"/>
      <c r="J53" s="135">
        <f t="shared" si="2"/>
        <v>2.2810000000000001</v>
      </c>
      <c r="K53" s="65">
        <v>322.02319999999997</v>
      </c>
      <c r="L53" s="25">
        <v>96.529600000000002</v>
      </c>
      <c r="M53" s="25"/>
      <c r="N53" s="25">
        <v>7.2800000000000004E-2</v>
      </c>
      <c r="O53" s="25">
        <v>6.6E-3</v>
      </c>
      <c r="P53" s="25"/>
      <c r="Q53" s="129">
        <f t="shared" si="15"/>
        <v>421.11519999999996</v>
      </c>
      <c r="R53" s="37"/>
    </row>
    <row r="54" spans="1:18">
      <c r="A54" s="533"/>
      <c r="B54" s="534"/>
      <c r="C54" s="131" t="s">
        <v>13</v>
      </c>
      <c r="D54" s="206">
        <v>7.6140002460556788</v>
      </c>
      <c r="E54" s="206"/>
      <c r="F54" s="132">
        <f t="shared" si="14"/>
        <v>7.6140002460556788</v>
      </c>
      <c r="G54" s="66">
        <v>481.40499999999997</v>
      </c>
      <c r="H54" s="66">
        <v>5288.192</v>
      </c>
      <c r="I54" s="133"/>
      <c r="J54" s="132">
        <f t="shared" si="2"/>
        <v>5288.192</v>
      </c>
      <c r="K54" s="66">
        <v>249049.448</v>
      </c>
      <c r="L54" s="44">
        <v>63881.364999999998</v>
      </c>
      <c r="M54" s="44"/>
      <c r="N54" s="44">
        <v>100.786</v>
      </c>
      <c r="O54" s="44">
        <v>15.336</v>
      </c>
      <c r="P54" s="49"/>
      <c r="Q54" s="134">
        <f t="shared" si="15"/>
        <v>318824.14600024611</v>
      </c>
      <c r="R54" s="37"/>
    </row>
    <row r="55" spans="1:18">
      <c r="A55" s="126" t="s">
        <v>0</v>
      </c>
      <c r="B55" s="527" t="s">
        <v>48</v>
      </c>
      <c r="C55" s="38" t="s">
        <v>11</v>
      </c>
      <c r="D55" s="205">
        <v>0.58050000000000002</v>
      </c>
      <c r="E55" s="205"/>
      <c r="F55" s="135">
        <f t="shared" si="14"/>
        <v>0.58050000000000002</v>
      </c>
      <c r="G55" s="65">
        <v>3.5000000000000001E-3</v>
      </c>
      <c r="H55" s="65">
        <v>0.53180000000000005</v>
      </c>
      <c r="I55" s="128"/>
      <c r="J55" s="135">
        <f t="shared" si="2"/>
        <v>0.53180000000000005</v>
      </c>
      <c r="K55" s="65">
        <v>8.1000000000000003E-2</v>
      </c>
      <c r="L55" s="25">
        <v>1.11E-2</v>
      </c>
      <c r="M55" s="25"/>
      <c r="N55" s="25"/>
      <c r="O55" s="25">
        <v>1.5599999999999999E-2</v>
      </c>
      <c r="P55" s="25"/>
      <c r="Q55" s="129">
        <f t="shared" si="15"/>
        <v>1.2235000000000003</v>
      </c>
      <c r="R55" s="37"/>
    </row>
    <row r="56" spans="1:18">
      <c r="A56" s="130" t="s">
        <v>36</v>
      </c>
      <c r="B56" s="528"/>
      <c r="C56" s="131" t="s">
        <v>13</v>
      </c>
      <c r="D56" s="206">
        <v>532.89901722127991</v>
      </c>
      <c r="E56" s="206"/>
      <c r="F56" s="132">
        <f t="shared" si="14"/>
        <v>532.89901722127991</v>
      </c>
      <c r="G56" s="66">
        <v>10.147</v>
      </c>
      <c r="H56" s="66">
        <v>999.87900000000002</v>
      </c>
      <c r="I56" s="133"/>
      <c r="J56" s="132">
        <f t="shared" si="2"/>
        <v>999.87900000000002</v>
      </c>
      <c r="K56" s="66">
        <v>104.53100000000001</v>
      </c>
      <c r="L56" s="44">
        <v>14.942</v>
      </c>
      <c r="M56" s="44"/>
      <c r="N56" s="44"/>
      <c r="O56" s="44">
        <v>40.695</v>
      </c>
      <c r="P56" s="49"/>
      <c r="Q56" s="134">
        <f t="shared" si="15"/>
        <v>1703.09301722128</v>
      </c>
      <c r="R56" s="37"/>
    </row>
    <row r="57" spans="1:18">
      <c r="A57" s="130" t="s">
        <v>12</v>
      </c>
      <c r="B57" s="36" t="s">
        <v>15</v>
      </c>
      <c r="C57" s="38" t="s">
        <v>11</v>
      </c>
      <c r="D57" s="205">
        <v>4.2352999999999996</v>
      </c>
      <c r="E57" s="205">
        <v>1.9E-3</v>
      </c>
      <c r="F57" s="135">
        <f t="shared" si="14"/>
        <v>4.2371999999999996</v>
      </c>
      <c r="G57" s="65">
        <v>0</v>
      </c>
      <c r="H57" s="65">
        <v>4.02E-2</v>
      </c>
      <c r="I57" s="128"/>
      <c r="J57" s="135">
        <f t="shared" si="2"/>
        <v>4.02E-2</v>
      </c>
      <c r="K57" s="65">
        <v>2E-3</v>
      </c>
      <c r="L57" s="25"/>
      <c r="M57" s="25"/>
      <c r="N57" s="25"/>
      <c r="O57" s="25"/>
      <c r="P57" s="25"/>
      <c r="Q57" s="129">
        <f t="shared" si="15"/>
        <v>4.279399999999999</v>
      </c>
      <c r="R57" s="37"/>
    </row>
    <row r="58" spans="1:18">
      <c r="A58" s="130" t="s">
        <v>18</v>
      </c>
      <c r="B58" s="131" t="s">
        <v>49</v>
      </c>
      <c r="C58" s="131" t="s">
        <v>13</v>
      </c>
      <c r="D58" s="206">
        <v>282.57660913180678</v>
      </c>
      <c r="E58" s="206">
        <v>2.6680000000000001</v>
      </c>
      <c r="F58" s="132">
        <f t="shared" si="14"/>
        <v>285.24460913180678</v>
      </c>
      <c r="G58" s="66">
        <v>3.24</v>
      </c>
      <c r="H58" s="66">
        <v>8.6280000000000001</v>
      </c>
      <c r="I58" s="133"/>
      <c r="J58" s="132">
        <f t="shared" si="2"/>
        <v>8.6280000000000001</v>
      </c>
      <c r="K58" s="66">
        <v>4.0439999999999996</v>
      </c>
      <c r="L58" s="44"/>
      <c r="M58" s="44"/>
      <c r="N58" s="44"/>
      <c r="O58" s="44"/>
      <c r="P58" s="49"/>
      <c r="Q58" s="134">
        <f t="shared" si="15"/>
        <v>301.15660913180676</v>
      </c>
      <c r="R58" s="37"/>
    </row>
    <row r="59" spans="1:18">
      <c r="A59" s="19"/>
      <c r="B59" s="529" t="s">
        <v>19</v>
      </c>
      <c r="C59" s="38" t="s">
        <v>11</v>
      </c>
      <c r="D59" s="216">
        <v>4.8157999999999994</v>
      </c>
      <c r="E59" s="8">
        <v>1.9E-3</v>
      </c>
      <c r="F59" s="135">
        <f t="shared" ref="F59:Q60" si="16">SUM(F55,F57)</f>
        <v>4.8176999999999994</v>
      </c>
      <c r="G59" s="39">
        <v>3.5000000000000001E-3</v>
      </c>
      <c r="H59" s="39">
        <v>0.57200000000000006</v>
      </c>
      <c r="I59" s="40">
        <f t="shared" si="16"/>
        <v>0</v>
      </c>
      <c r="J59" s="135">
        <f t="shared" si="16"/>
        <v>0.57200000000000006</v>
      </c>
      <c r="K59" s="39">
        <v>8.3000000000000004E-2</v>
      </c>
      <c r="L59" s="25">
        <f t="shared" si="16"/>
        <v>1.11E-2</v>
      </c>
      <c r="M59" s="25">
        <f t="shared" si="16"/>
        <v>0</v>
      </c>
      <c r="N59" s="25">
        <f t="shared" si="16"/>
        <v>0</v>
      </c>
      <c r="O59" s="25">
        <f t="shared" si="16"/>
        <v>1.5599999999999999E-2</v>
      </c>
      <c r="P59" s="25">
        <f t="shared" si="16"/>
        <v>0</v>
      </c>
      <c r="Q59" s="129">
        <f t="shared" si="16"/>
        <v>5.5028999999999995</v>
      </c>
      <c r="R59" s="37"/>
    </row>
    <row r="60" spans="1:18">
      <c r="A60" s="137"/>
      <c r="B60" s="530"/>
      <c r="C60" s="131" t="s">
        <v>13</v>
      </c>
      <c r="D60" s="220">
        <v>815.47562635308668</v>
      </c>
      <c r="E60" s="11">
        <v>2.6680000000000001</v>
      </c>
      <c r="F60" s="132">
        <f t="shared" si="16"/>
        <v>818.14362635308669</v>
      </c>
      <c r="G60" s="58">
        <v>13.387</v>
      </c>
      <c r="H60" s="58">
        <v>1008.5070000000001</v>
      </c>
      <c r="I60" s="53">
        <f t="shared" si="16"/>
        <v>0</v>
      </c>
      <c r="J60" s="132">
        <f t="shared" si="16"/>
        <v>1008.5070000000001</v>
      </c>
      <c r="K60" s="58">
        <v>108.575</v>
      </c>
      <c r="L60" s="44">
        <f t="shared" si="16"/>
        <v>14.942</v>
      </c>
      <c r="M60" s="44">
        <f t="shared" si="16"/>
        <v>0</v>
      </c>
      <c r="N60" s="44">
        <f t="shared" si="16"/>
        <v>0</v>
      </c>
      <c r="O60" s="44">
        <f t="shared" si="16"/>
        <v>40.695</v>
      </c>
      <c r="P60" s="44">
        <f t="shared" si="16"/>
        <v>0</v>
      </c>
      <c r="Q60" s="134">
        <f t="shared" si="16"/>
        <v>2004.2496263530868</v>
      </c>
      <c r="R60" s="37"/>
    </row>
    <row r="61" spans="1:18">
      <c r="A61" s="126" t="s">
        <v>0</v>
      </c>
      <c r="B61" s="527" t="s">
        <v>50</v>
      </c>
      <c r="C61" s="38" t="s">
        <v>11</v>
      </c>
      <c r="D61" s="205">
        <v>2.0500000000000001E-2</v>
      </c>
      <c r="E61" s="205"/>
      <c r="F61" s="135">
        <f t="shared" ref="F61:F68" si="17">SUM(D61,E61)</f>
        <v>2.0500000000000001E-2</v>
      </c>
      <c r="G61" s="65">
        <v>3.2000000000000002E-3</v>
      </c>
      <c r="H61" s="65">
        <v>0.98240000000000005</v>
      </c>
      <c r="I61" s="128"/>
      <c r="J61" s="135">
        <f t="shared" si="2"/>
        <v>0.98240000000000005</v>
      </c>
      <c r="K61" s="65"/>
      <c r="L61" s="25"/>
      <c r="M61" s="25"/>
      <c r="N61" s="25"/>
      <c r="O61" s="25"/>
      <c r="P61" s="25"/>
      <c r="Q61" s="129">
        <f t="shared" ref="Q61:Q68" si="18">SUM(F61,G61,J61,K61,L61,M61,N61,O61,P61)</f>
        <v>1.0061</v>
      </c>
      <c r="R61" s="37"/>
    </row>
    <row r="62" spans="1:18">
      <c r="A62" s="130" t="s">
        <v>51</v>
      </c>
      <c r="B62" s="528"/>
      <c r="C62" s="131" t="s">
        <v>13</v>
      </c>
      <c r="D62" s="206">
        <v>1.4580000471170449</v>
      </c>
      <c r="E62" s="206"/>
      <c r="F62" s="132">
        <f t="shared" si="17"/>
        <v>1.4580000471170449</v>
      </c>
      <c r="G62" s="66">
        <v>0.34599999999999997</v>
      </c>
      <c r="H62" s="66">
        <v>27.033999999999999</v>
      </c>
      <c r="I62" s="133"/>
      <c r="J62" s="132">
        <f t="shared" si="2"/>
        <v>27.033999999999999</v>
      </c>
      <c r="K62" s="66"/>
      <c r="L62" s="44"/>
      <c r="M62" s="44"/>
      <c r="N62" s="44"/>
      <c r="O62" s="44"/>
      <c r="P62" s="44"/>
      <c r="Q62" s="134">
        <f t="shared" si="18"/>
        <v>28.838000047117042</v>
      </c>
      <c r="R62" s="37"/>
    </row>
    <row r="63" spans="1:18">
      <c r="A63" s="130" t="s">
        <v>0</v>
      </c>
      <c r="B63" s="36" t="s">
        <v>52</v>
      </c>
      <c r="C63" s="38" t="s">
        <v>11</v>
      </c>
      <c r="D63" s="205">
        <v>16.093</v>
      </c>
      <c r="E63" s="205">
        <v>30.63</v>
      </c>
      <c r="F63" s="135">
        <f t="shared" si="17"/>
        <v>46.722999999999999</v>
      </c>
      <c r="G63" s="65">
        <v>300.64999999999998</v>
      </c>
      <c r="H63" s="65"/>
      <c r="I63" s="128"/>
      <c r="J63" s="135">
        <f t="shared" si="2"/>
        <v>0</v>
      </c>
      <c r="K63" s="65"/>
      <c r="L63" s="25"/>
      <c r="M63" s="25"/>
      <c r="N63" s="25"/>
      <c r="O63" s="25"/>
      <c r="P63" s="25"/>
      <c r="Q63" s="129">
        <f t="shared" si="18"/>
        <v>347.37299999999999</v>
      </c>
      <c r="R63" s="37"/>
    </row>
    <row r="64" spans="1:18">
      <c r="A64" s="130" t="s">
        <v>53</v>
      </c>
      <c r="B64" s="131" t="s">
        <v>54</v>
      </c>
      <c r="C64" s="131" t="s">
        <v>13</v>
      </c>
      <c r="D64" s="206">
        <v>1560.7728504382731</v>
      </c>
      <c r="E64" s="206">
        <v>3014.9279999999999</v>
      </c>
      <c r="F64" s="132">
        <f t="shared" si="17"/>
        <v>4575.7008504382729</v>
      </c>
      <c r="G64" s="66">
        <v>54072.781000000003</v>
      </c>
      <c r="H64" s="66"/>
      <c r="I64" s="133"/>
      <c r="J64" s="132">
        <f t="shared" si="2"/>
        <v>0</v>
      </c>
      <c r="K64" s="66"/>
      <c r="L64" s="44"/>
      <c r="M64" s="44"/>
      <c r="N64" s="44"/>
      <c r="O64" s="44"/>
      <c r="P64" s="44"/>
      <c r="Q64" s="134">
        <f t="shared" si="18"/>
        <v>58648.481850438278</v>
      </c>
      <c r="R64" s="37"/>
    </row>
    <row r="65" spans="1:18">
      <c r="A65" s="130" t="s">
        <v>0</v>
      </c>
      <c r="B65" s="527" t="s">
        <v>55</v>
      </c>
      <c r="C65" s="38" t="s">
        <v>11</v>
      </c>
      <c r="D65" s="205" t="s">
        <v>0</v>
      </c>
      <c r="E65" s="205">
        <v>2.847</v>
      </c>
      <c r="F65" s="135">
        <f t="shared" si="17"/>
        <v>2.847</v>
      </c>
      <c r="G65" s="65">
        <v>667.49839999999995</v>
      </c>
      <c r="H65" s="65">
        <v>0.14000000000000001</v>
      </c>
      <c r="I65" s="128"/>
      <c r="J65" s="135">
        <f t="shared" si="2"/>
        <v>0.14000000000000001</v>
      </c>
      <c r="K65" s="65"/>
      <c r="L65" s="25"/>
      <c r="M65" s="25"/>
      <c r="N65" s="25"/>
      <c r="O65" s="25"/>
      <c r="P65" s="25"/>
      <c r="Q65" s="129">
        <f t="shared" si="18"/>
        <v>670.48539999999991</v>
      </c>
      <c r="R65" s="37"/>
    </row>
    <row r="66" spans="1:18">
      <c r="A66" s="130" t="s">
        <v>18</v>
      </c>
      <c r="B66" s="528"/>
      <c r="C66" s="131" t="s">
        <v>13</v>
      </c>
      <c r="D66" s="206" t="s">
        <v>0</v>
      </c>
      <c r="E66" s="206">
        <v>211.77600000000001</v>
      </c>
      <c r="F66" s="132">
        <f t="shared" si="17"/>
        <v>211.77600000000001</v>
      </c>
      <c r="G66" s="66">
        <v>88561.101999999999</v>
      </c>
      <c r="H66" s="66">
        <v>16.2</v>
      </c>
      <c r="I66" s="133"/>
      <c r="J66" s="132">
        <f t="shared" si="2"/>
        <v>16.2</v>
      </c>
      <c r="K66" s="66"/>
      <c r="L66" s="44"/>
      <c r="M66" s="44"/>
      <c r="N66" s="44"/>
      <c r="O66" s="44"/>
      <c r="P66" s="44"/>
      <c r="Q66" s="134">
        <f t="shared" si="18"/>
        <v>88789.077999999994</v>
      </c>
      <c r="R66" s="37"/>
    </row>
    <row r="67" spans="1:18">
      <c r="A67" s="19"/>
      <c r="B67" s="36" t="s">
        <v>15</v>
      </c>
      <c r="C67" s="38" t="s">
        <v>11</v>
      </c>
      <c r="D67" s="205">
        <v>0.48799999999999999</v>
      </c>
      <c r="E67" s="205">
        <v>0.45</v>
      </c>
      <c r="F67" s="135">
        <f t="shared" si="17"/>
        <v>0.93799999999999994</v>
      </c>
      <c r="G67" s="65">
        <v>28.122199999999999</v>
      </c>
      <c r="H67" s="65"/>
      <c r="I67" s="128"/>
      <c r="J67" s="135">
        <f t="shared" si="2"/>
        <v>0</v>
      </c>
      <c r="K67" s="65">
        <v>3.3000000000000002E-2</v>
      </c>
      <c r="L67" s="25"/>
      <c r="M67" s="25"/>
      <c r="N67" s="25"/>
      <c r="O67" s="25"/>
      <c r="P67" s="25"/>
      <c r="Q67" s="129">
        <f t="shared" si="18"/>
        <v>29.0932</v>
      </c>
      <c r="R67" s="37"/>
    </row>
    <row r="68" spans="1:18" ht="19.5" thickBot="1">
      <c r="A68" s="138" t="s">
        <v>0</v>
      </c>
      <c r="B68" s="41" t="s">
        <v>54</v>
      </c>
      <c r="C68" s="41" t="s">
        <v>13</v>
      </c>
      <c r="D68" s="207">
        <v>17.863200577271051</v>
      </c>
      <c r="E68" s="207">
        <v>17.452999999999999</v>
      </c>
      <c r="F68" s="139">
        <f t="shared" si="17"/>
        <v>35.316200577271047</v>
      </c>
      <c r="G68" s="78">
        <v>10163.785</v>
      </c>
      <c r="H68" s="78"/>
      <c r="I68" s="140"/>
      <c r="J68" s="139">
        <f t="shared" si="2"/>
        <v>0</v>
      </c>
      <c r="K68" s="78">
        <v>1.631</v>
      </c>
      <c r="L68" s="29"/>
      <c r="M68" s="29"/>
      <c r="N68" s="29"/>
      <c r="O68" s="29"/>
      <c r="P68" s="29"/>
      <c r="Q68" s="141">
        <f t="shared" si="18"/>
        <v>10200.732200577271</v>
      </c>
      <c r="R68" s="37"/>
    </row>
    <row r="69" spans="1:18">
      <c r="A69" s="157"/>
      <c r="B69" s="152"/>
      <c r="C69" s="152"/>
      <c r="D69" s="348"/>
      <c r="E69" s="348"/>
      <c r="F69" s="91"/>
      <c r="G69" s="154"/>
      <c r="H69" s="154"/>
      <c r="I69" s="154"/>
      <c r="J69" s="91"/>
      <c r="K69" s="154"/>
      <c r="L69" s="37"/>
      <c r="M69" s="37"/>
      <c r="N69" s="37"/>
      <c r="O69" s="37"/>
      <c r="P69" s="37"/>
      <c r="Q69" s="37"/>
      <c r="R69" s="37"/>
    </row>
    <row r="70" spans="1:18">
      <c r="A70" s="157"/>
      <c r="B70" s="152"/>
      <c r="C70" s="152"/>
      <c r="D70" s="348"/>
      <c r="E70" s="348"/>
      <c r="F70" s="91"/>
      <c r="G70" s="154"/>
      <c r="H70" s="154"/>
      <c r="I70" s="154"/>
      <c r="J70" s="91"/>
      <c r="K70" s="154"/>
      <c r="L70" s="37"/>
      <c r="M70" s="37"/>
      <c r="N70" s="37"/>
      <c r="O70" s="37"/>
      <c r="P70" s="37"/>
      <c r="Q70" s="37"/>
      <c r="R70" s="37"/>
    </row>
    <row r="71" spans="1:18">
      <c r="A71" s="157"/>
      <c r="B71" s="152"/>
      <c r="C71" s="152"/>
      <c r="D71" s="348"/>
      <c r="E71" s="348"/>
      <c r="F71" s="91"/>
      <c r="G71" s="154"/>
      <c r="H71" s="154"/>
      <c r="I71" s="154"/>
      <c r="J71" s="91"/>
      <c r="K71" s="154"/>
      <c r="L71" s="37"/>
      <c r="M71" s="37"/>
      <c r="N71" s="37"/>
      <c r="O71" s="37"/>
      <c r="P71" s="37"/>
      <c r="Q71" s="37"/>
      <c r="R71" s="37"/>
    </row>
    <row r="72" spans="1:18">
      <c r="A72" s="157"/>
      <c r="B72" s="152"/>
      <c r="C72" s="152"/>
      <c r="D72" s="348"/>
      <c r="E72" s="348"/>
      <c r="F72" s="91"/>
      <c r="G72" s="154"/>
      <c r="H72" s="154"/>
      <c r="I72" s="154"/>
      <c r="J72" s="91"/>
      <c r="K72" s="154"/>
      <c r="L72" s="37"/>
      <c r="M72" s="37"/>
      <c r="N72" s="37"/>
      <c r="O72" s="37"/>
      <c r="P72" s="37"/>
      <c r="Q72" s="37"/>
      <c r="R72" s="37"/>
    </row>
    <row r="73" spans="1:18">
      <c r="D73" s="208"/>
      <c r="E73" s="208"/>
      <c r="F73" s="91"/>
      <c r="G73" s="99"/>
      <c r="H73" s="99"/>
      <c r="I73" s="54"/>
      <c r="J73" s="91"/>
      <c r="K73" s="99"/>
      <c r="Q73" s="57"/>
    </row>
    <row r="74" spans="1:18" ht="19.5" thickBot="1">
      <c r="A74" s="27"/>
      <c r="B74" s="118" t="s">
        <v>105</v>
      </c>
      <c r="C74" s="27"/>
      <c r="D74" s="209"/>
      <c r="E74" s="209"/>
      <c r="F74" s="142"/>
      <c r="G74" s="100"/>
      <c r="H74" s="100"/>
      <c r="I74" s="55"/>
      <c r="J74" s="142"/>
      <c r="K74" s="56"/>
      <c r="L74" s="27"/>
      <c r="M74" s="27"/>
      <c r="N74" s="27"/>
      <c r="O74" s="27"/>
      <c r="P74" s="27"/>
      <c r="Q74" s="27"/>
    </row>
    <row r="75" spans="1:18">
      <c r="A75" s="137"/>
      <c r="B75" s="53"/>
      <c r="C75" s="144"/>
      <c r="D75" s="122" t="s">
        <v>1</v>
      </c>
      <c r="E75" s="81" t="s">
        <v>97</v>
      </c>
      <c r="F75" s="123" t="s">
        <v>2</v>
      </c>
      <c r="G75" s="81" t="s">
        <v>98</v>
      </c>
      <c r="H75" s="124" t="s">
        <v>3</v>
      </c>
      <c r="I75" s="124" t="s">
        <v>4</v>
      </c>
      <c r="J75" s="122" t="s">
        <v>99</v>
      </c>
      <c r="K75" s="124" t="s">
        <v>5</v>
      </c>
      <c r="L75" s="122" t="s">
        <v>100</v>
      </c>
      <c r="M75" s="122" t="s">
        <v>6</v>
      </c>
      <c r="N75" s="122" t="s">
        <v>7</v>
      </c>
      <c r="O75" s="122" t="s">
        <v>8</v>
      </c>
      <c r="P75" s="81" t="s">
        <v>114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216">
        <f t="shared" ref="D76:Q76" si="19">SUM(D61,D63,D65,D67)</f>
        <v>16.601499999999998</v>
      </c>
      <c r="E76" s="8">
        <f t="shared" si="19"/>
        <v>33.927</v>
      </c>
      <c r="F76" s="145">
        <f t="shared" si="19"/>
        <v>50.528500000000001</v>
      </c>
      <c r="G76" s="39">
        <f t="shared" si="19"/>
        <v>996.27379999999994</v>
      </c>
      <c r="H76" s="39">
        <f t="shared" si="19"/>
        <v>1.1224000000000001</v>
      </c>
      <c r="I76" s="40">
        <f t="shared" si="19"/>
        <v>0</v>
      </c>
      <c r="J76" s="145">
        <f t="shared" si="19"/>
        <v>1.1224000000000001</v>
      </c>
      <c r="K76" s="39">
        <f t="shared" si="19"/>
        <v>3.3000000000000002E-2</v>
      </c>
      <c r="L76" s="25">
        <f t="shared" si="19"/>
        <v>0</v>
      </c>
      <c r="M76" s="25">
        <f t="shared" si="19"/>
        <v>0</v>
      </c>
      <c r="N76" s="25">
        <f t="shared" si="19"/>
        <v>0</v>
      </c>
      <c r="O76" s="25">
        <f t="shared" si="19"/>
        <v>0</v>
      </c>
      <c r="P76" s="25">
        <f t="shared" si="19"/>
        <v>0</v>
      </c>
      <c r="Q76" s="129">
        <f t="shared" si="19"/>
        <v>1047.9576999999999</v>
      </c>
      <c r="R76" s="19"/>
    </row>
    <row r="77" spans="1:18">
      <c r="A77" s="120" t="s">
        <v>53</v>
      </c>
      <c r="B77" s="530"/>
      <c r="C77" s="146" t="s">
        <v>13</v>
      </c>
      <c r="D77" s="220">
        <f t="shared" ref="D77:Q77" si="20">SUM(D62,D64,D66,D68)</f>
        <v>1580.0940510626613</v>
      </c>
      <c r="E77" s="11">
        <f t="shared" si="20"/>
        <v>3244.1569999999997</v>
      </c>
      <c r="F77" s="147">
        <f t="shared" si="20"/>
        <v>4824.2510510626607</v>
      </c>
      <c r="G77" s="58">
        <f t="shared" si="20"/>
        <v>152798.014</v>
      </c>
      <c r="H77" s="58">
        <f t="shared" si="20"/>
        <v>43.233999999999995</v>
      </c>
      <c r="I77" s="53">
        <f t="shared" si="20"/>
        <v>0</v>
      </c>
      <c r="J77" s="147">
        <f t="shared" si="20"/>
        <v>43.233999999999995</v>
      </c>
      <c r="K77" s="58">
        <f t="shared" si="20"/>
        <v>1.631</v>
      </c>
      <c r="L77" s="44">
        <f t="shared" si="20"/>
        <v>0</v>
      </c>
      <c r="M77" s="44">
        <f t="shared" si="20"/>
        <v>0</v>
      </c>
      <c r="N77" s="44">
        <f t="shared" si="20"/>
        <v>0</v>
      </c>
      <c r="O77" s="44">
        <f t="shared" si="20"/>
        <v>0</v>
      </c>
      <c r="P77" s="44">
        <f t="shared" si="20"/>
        <v>0</v>
      </c>
      <c r="Q77" s="134">
        <f t="shared" si="20"/>
        <v>157667.13005106268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205">
        <v>0.81399999999999995</v>
      </c>
      <c r="E78" s="205">
        <v>3.4207999999999998</v>
      </c>
      <c r="F78" s="145">
        <f t="shared" ref="F78:F87" si="21">SUM(D78,E78)</f>
        <v>4.2347999999999999</v>
      </c>
      <c r="G78" s="65">
        <v>0.214</v>
      </c>
      <c r="H78" s="65">
        <v>20.7012</v>
      </c>
      <c r="I78" s="128"/>
      <c r="J78" s="145">
        <f t="shared" ref="J78:J133" si="22">SUM(H78:I78)</f>
        <v>20.7012</v>
      </c>
      <c r="K78" s="65">
        <v>0.23910000000000001</v>
      </c>
      <c r="L78" s="25">
        <v>0.28270000000000001</v>
      </c>
      <c r="M78" s="25">
        <v>6.0999999999999999E-2</v>
      </c>
      <c r="N78" s="25">
        <v>1.4294</v>
      </c>
      <c r="O78" s="25">
        <v>0.3674</v>
      </c>
      <c r="P78" s="25">
        <v>2.3813</v>
      </c>
      <c r="Q78" s="129">
        <f t="shared" ref="Q78:Q87" si="23">SUM(F78,G78,J78,K78,L78,M78,N78,O78,P78)</f>
        <v>29.910899999999998</v>
      </c>
      <c r="R78" s="19"/>
    </row>
    <row r="79" spans="1:18">
      <c r="A79" s="130" t="s">
        <v>31</v>
      </c>
      <c r="B79" s="528"/>
      <c r="C79" s="146" t="s">
        <v>13</v>
      </c>
      <c r="D79" s="206">
        <v>1104.3594356887183</v>
      </c>
      <c r="E79" s="206">
        <v>3616.433</v>
      </c>
      <c r="F79" s="147">
        <f t="shared" si="21"/>
        <v>4720.7924356887179</v>
      </c>
      <c r="G79" s="66">
        <v>540.91</v>
      </c>
      <c r="H79" s="66">
        <v>23464.856</v>
      </c>
      <c r="I79" s="133"/>
      <c r="J79" s="147">
        <f t="shared" si="22"/>
        <v>23464.856</v>
      </c>
      <c r="K79" s="66">
        <v>261.76499999999999</v>
      </c>
      <c r="L79" s="44">
        <v>454.31799999999998</v>
      </c>
      <c r="M79" s="44">
        <v>46.61</v>
      </c>
      <c r="N79" s="44">
        <v>2164.873</v>
      </c>
      <c r="O79" s="44">
        <v>412.06099999999998</v>
      </c>
      <c r="P79" s="49">
        <v>3301.8960000000002</v>
      </c>
      <c r="Q79" s="134">
        <f t="shared" si="23"/>
        <v>35368.08143568872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205" t="s">
        <v>0</v>
      </c>
      <c r="E80" s="205"/>
      <c r="F80" s="145">
        <f t="shared" si="21"/>
        <v>0</v>
      </c>
      <c r="G80" s="65"/>
      <c r="H80" s="65">
        <v>1.1087</v>
      </c>
      <c r="I80" s="128"/>
      <c r="J80" s="145">
        <f t="shared" si="22"/>
        <v>1.1087</v>
      </c>
      <c r="K80" s="65">
        <v>4.9000000000000002E-2</v>
      </c>
      <c r="L80" s="25"/>
      <c r="M80" s="25"/>
      <c r="N80" s="25"/>
      <c r="O80" s="25"/>
      <c r="P80" s="25"/>
      <c r="Q80" s="129">
        <f t="shared" si="23"/>
        <v>1.1577</v>
      </c>
      <c r="R80" s="19"/>
    </row>
    <row r="81" spans="1:18">
      <c r="A81" s="130" t="s">
        <v>0</v>
      </c>
      <c r="B81" s="528"/>
      <c r="C81" s="146" t="s">
        <v>13</v>
      </c>
      <c r="D81" s="206" t="s">
        <v>0</v>
      </c>
      <c r="E81" s="206"/>
      <c r="F81" s="147">
        <f t="shared" si="21"/>
        <v>0</v>
      </c>
      <c r="G81" s="66"/>
      <c r="H81" s="66">
        <v>253.96799999999999</v>
      </c>
      <c r="I81" s="133"/>
      <c r="J81" s="147">
        <f t="shared" si="22"/>
        <v>253.96799999999999</v>
      </c>
      <c r="K81" s="66">
        <v>1.0580000000000001</v>
      </c>
      <c r="L81" s="44"/>
      <c r="M81" s="44"/>
      <c r="N81" s="44"/>
      <c r="O81" s="44"/>
      <c r="P81" s="49"/>
      <c r="Q81" s="134">
        <f t="shared" si="23"/>
        <v>255.02599999999998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205" t="s">
        <v>0</v>
      </c>
      <c r="E82" s="205"/>
      <c r="F82" s="145">
        <f t="shared" si="21"/>
        <v>0</v>
      </c>
      <c r="G82" s="65"/>
      <c r="H82" s="65"/>
      <c r="I82" s="128"/>
      <c r="J82" s="145">
        <f t="shared" si="22"/>
        <v>0</v>
      </c>
      <c r="K82" s="65"/>
      <c r="L82" s="25"/>
      <c r="M82" s="25"/>
      <c r="N82" s="25"/>
      <c r="O82" s="25"/>
      <c r="P82" s="25"/>
      <c r="Q82" s="129">
        <f t="shared" si="23"/>
        <v>0</v>
      </c>
      <c r="R82" s="19"/>
    </row>
    <row r="83" spans="1:18">
      <c r="A83" s="130"/>
      <c r="B83" s="131" t="s">
        <v>61</v>
      </c>
      <c r="C83" s="146" t="s">
        <v>13</v>
      </c>
      <c r="D83" s="206" t="s">
        <v>0</v>
      </c>
      <c r="E83" s="206"/>
      <c r="F83" s="147">
        <f t="shared" si="21"/>
        <v>0</v>
      </c>
      <c r="G83" s="66"/>
      <c r="H83" s="66"/>
      <c r="I83" s="133"/>
      <c r="J83" s="147">
        <f t="shared" si="22"/>
        <v>0</v>
      </c>
      <c r="K83" s="66"/>
      <c r="L83" s="44"/>
      <c r="M83" s="44"/>
      <c r="N83" s="44"/>
      <c r="O83" s="44"/>
      <c r="P83" s="49"/>
      <c r="Q83" s="134">
        <f t="shared" si="23"/>
        <v>0</v>
      </c>
      <c r="R83" s="19"/>
    </row>
    <row r="84" spans="1:18">
      <c r="A84" s="130"/>
      <c r="B84" s="527" t="s">
        <v>62</v>
      </c>
      <c r="C84" s="24" t="s">
        <v>11</v>
      </c>
      <c r="D84" s="205" t="s">
        <v>0</v>
      </c>
      <c r="E84" s="205"/>
      <c r="F84" s="145">
        <f t="shared" si="21"/>
        <v>0</v>
      </c>
      <c r="G84" s="65"/>
      <c r="H84" s="65"/>
      <c r="I84" s="128"/>
      <c r="J84" s="145">
        <f t="shared" si="22"/>
        <v>0</v>
      </c>
      <c r="K84" s="65"/>
      <c r="L84" s="25"/>
      <c r="M84" s="25"/>
      <c r="N84" s="25"/>
      <c r="O84" s="25"/>
      <c r="P84" s="25"/>
      <c r="Q84" s="129">
        <f t="shared" si="23"/>
        <v>0</v>
      </c>
      <c r="R84" s="19"/>
    </row>
    <row r="85" spans="1:18">
      <c r="A85" s="130" t="s">
        <v>12</v>
      </c>
      <c r="B85" s="528"/>
      <c r="C85" s="146" t="s">
        <v>13</v>
      </c>
      <c r="D85" s="206" t="s">
        <v>0</v>
      </c>
      <c r="E85" s="206"/>
      <c r="F85" s="147">
        <f t="shared" si="21"/>
        <v>0</v>
      </c>
      <c r="G85" s="66"/>
      <c r="H85" s="66"/>
      <c r="I85" s="133"/>
      <c r="J85" s="147">
        <f t="shared" si="22"/>
        <v>0</v>
      </c>
      <c r="K85" s="66"/>
      <c r="L85" s="44"/>
      <c r="M85" s="44"/>
      <c r="N85" s="44"/>
      <c r="O85" s="44"/>
      <c r="P85" s="49"/>
      <c r="Q85" s="134">
        <f t="shared" si="23"/>
        <v>0</v>
      </c>
      <c r="R85" s="19"/>
    </row>
    <row r="86" spans="1:18">
      <c r="A86" s="130"/>
      <c r="B86" s="36" t="s">
        <v>15</v>
      </c>
      <c r="C86" s="24" t="s">
        <v>11</v>
      </c>
      <c r="D86" s="205">
        <v>1.7061999999999999</v>
      </c>
      <c r="E86" s="205">
        <v>4.5216000000000003</v>
      </c>
      <c r="F86" s="145">
        <f t="shared" si="21"/>
        <v>6.2278000000000002</v>
      </c>
      <c r="G86" s="65">
        <v>2.2755999999999998</v>
      </c>
      <c r="H86" s="65">
        <v>113.3206</v>
      </c>
      <c r="I86" s="128"/>
      <c r="J86" s="145">
        <f t="shared" si="22"/>
        <v>113.3206</v>
      </c>
      <c r="K86" s="65">
        <v>1.7761</v>
      </c>
      <c r="L86" s="25">
        <v>1.7043999999999999</v>
      </c>
      <c r="M86" s="25">
        <v>0.25769999999999998</v>
      </c>
      <c r="N86" s="25">
        <v>23.676100000000002</v>
      </c>
      <c r="O86" s="25">
        <v>1.6469</v>
      </c>
      <c r="P86" s="25">
        <v>15.6867</v>
      </c>
      <c r="Q86" s="129">
        <f t="shared" si="23"/>
        <v>166.5719</v>
      </c>
      <c r="R86" s="19"/>
    </row>
    <row r="87" spans="1:18">
      <c r="A87" s="130"/>
      <c r="B87" s="131" t="s">
        <v>63</v>
      </c>
      <c r="C87" s="146" t="s">
        <v>13</v>
      </c>
      <c r="D87" s="206">
        <v>1090.1574352297635</v>
      </c>
      <c r="E87" s="206">
        <v>1864.874</v>
      </c>
      <c r="F87" s="147">
        <f t="shared" si="21"/>
        <v>2955.0314352297637</v>
      </c>
      <c r="G87" s="66">
        <v>1686.4659999999999</v>
      </c>
      <c r="H87" s="66">
        <v>35393.055999999997</v>
      </c>
      <c r="I87" s="133"/>
      <c r="J87" s="147">
        <f t="shared" si="22"/>
        <v>35393.055999999997</v>
      </c>
      <c r="K87" s="66">
        <v>649.36099999999999</v>
      </c>
      <c r="L87" s="44">
        <v>892.09199999999998</v>
      </c>
      <c r="M87" s="44">
        <v>58.040999999999997</v>
      </c>
      <c r="N87" s="44">
        <v>10965.532999999999</v>
      </c>
      <c r="O87" s="44">
        <v>877.79200000000003</v>
      </c>
      <c r="P87" s="49">
        <v>9324.4840000000004</v>
      </c>
      <c r="Q87" s="134">
        <f t="shared" si="23"/>
        <v>62801.856435229754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216">
        <v>2.5202</v>
      </c>
      <c r="E88" s="8">
        <v>7.9424000000000001</v>
      </c>
      <c r="F88" s="145">
        <f t="shared" ref="F88:Q89" si="24">SUM(F78,F80,F82,F84,F86)</f>
        <v>10.4626</v>
      </c>
      <c r="G88" s="39">
        <v>2.4895999999999998</v>
      </c>
      <c r="H88" s="39">
        <v>135.13049999999998</v>
      </c>
      <c r="I88" s="40">
        <f t="shared" si="24"/>
        <v>0</v>
      </c>
      <c r="J88" s="145">
        <f t="shared" si="24"/>
        <v>135.13049999999998</v>
      </c>
      <c r="K88" s="39">
        <v>2.0642</v>
      </c>
      <c r="L88" s="25">
        <f t="shared" si="24"/>
        <v>1.9870999999999999</v>
      </c>
      <c r="M88" s="25">
        <f t="shared" si="24"/>
        <v>0.31869999999999998</v>
      </c>
      <c r="N88" s="25">
        <f t="shared" si="24"/>
        <v>25.105500000000003</v>
      </c>
      <c r="O88" s="25">
        <f t="shared" si="24"/>
        <v>2.0143</v>
      </c>
      <c r="P88" s="25">
        <f t="shared" si="24"/>
        <v>18.068000000000001</v>
      </c>
      <c r="Q88" s="129">
        <f t="shared" si="24"/>
        <v>197.6405</v>
      </c>
      <c r="R88" s="19"/>
    </row>
    <row r="89" spans="1:18">
      <c r="A89" s="137"/>
      <c r="B89" s="530"/>
      <c r="C89" s="146" t="s">
        <v>13</v>
      </c>
      <c r="D89" s="220">
        <v>2194.5168709184818</v>
      </c>
      <c r="E89" s="11">
        <v>5481.3069999999998</v>
      </c>
      <c r="F89" s="147">
        <f t="shared" si="24"/>
        <v>7675.8238709184816</v>
      </c>
      <c r="G89" s="58">
        <v>2227.3759999999997</v>
      </c>
      <c r="H89" s="58">
        <v>59111.88</v>
      </c>
      <c r="I89" s="53">
        <f t="shared" si="24"/>
        <v>0</v>
      </c>
      <c r="J89" s="147">
        <f t="shared" si="24"/>
        <v>59111.88</v>
      </c>
      <c r="K89" s="58">
        <v>912.18399999999997</v>
      </c>
      <c r="L89" s="44">
        <f t="shared" si="24"/>
        <v>1346.4099999999999</v>
      </c>
      <c r="M89" s="44">
        <f t="shared" si="24"/>
        <v>104.651</v>
      </c>
      <c r="N89" s="44">
        <f t="shared" si="24"/>
        <v>13130.405999999999</v>
      </c>
      <c r="O89" s="44">
        <f t="shared" si="24"/>
        <v>1289.8530000000001</v>
      </c>
      <c r="P89" s="44">
        <f t="shared" si="24"/>
        <v>12626.380000000001</v>
      </c>
      <c r="Q89" s="134">
        <f t="shared" si="24"/>
        <v>98424.963870918466</v>
      </c>
      <c r="R89" s="19"/>
    </row>
    <row r="90" spans="1:18">
      <c r="A90" s="531" t="s">
        <v>64</v>
      </c>
      <c r="B90" s="532"/>
      <c r="C90" s="24" t="s">
        <v>11</v>
      </c>
      <c r="D90" s="205">
        <v>0.14410000000000001</v>
      </c>
      <c r="E90" s="205">
        <v>0.60489999999999999</v>
      </c>
      <c r="F90" s="145">
        <f t="shared" ref="F90:F103" si="25">SUM(D90,E90)</f>
        <v>0.749</v>
      </c>
      <c r="G90" s="65">
        <v>0.50849999999999995</v>
      </c>
      <c r="H90" s="65">
        <v>9.6129999999999995</v>
      </c>
      <c r="I90" s="128"/>
      <c r="J90" s="145">
        <f t="shared" si="22"/>
        <v>9.6129999999999995</v>
      </c>
      <c r="K90" s="65">
        <v>0.1164</v>
      </c>
      <c r="L90" s="25">
        <v>0.27679999999999999</v>
      </c>
      <c r="M90" s="25"/>
      <c r="N90" s="25"/>
      <c r="O90" s="25">
        <v>2E-3</v>
      </c>
      <c r="P90" s="25">
        <v>5.2400000000000002E-2</v>
      </c>
      <c r="Q90" s="129">
        <f t="shared" ref="Q90:Q103" si="26">SUM(F90,G90,J90,K90,L90,M90,N90,O90,P90)</f>
        <v>11.318100000000001</v>
      </c>
      <c r="R90" s="19"/>
    </row>
    <row r="91" spans="1:18">
      <c r="A91" s="533"/>
      <c r="B91" s="534"/>
      <c r="C91" s="146" t="s">
        <v>13</v>
      </c>
      <c r="D91" s="206">
        <v>436.12561409392964</v>
      </c>
      <c r="E91" s="206">
        <v>708.59</v>
      </c>
      <c r="F91" s="147">
        <f t="shared" si="25"/>
        <v>1144.7156140939296</v>
      </c>
      <c r="G91" s="66">
        <v>1485.953</v>
      </c>
      <c r="H91" s="66">
        <v>13632.457</v>
      </c>
      <c r="I91" s="133"/>
      <c r="J91" s="147">
        <f t="shared" si="22"/>
        <v>13632.457</v>
      </c>
      <c r="K91" s="66">
        <v>234.59200000000001</v>
      </c>
      <c r="L91" s="44">
        <v>572.58299999999997</v>
      </c>
      <c r="M91" s="44"/>
      <c r="N91" s="44"/>
      <c r="O91" s="44">
        <v>2.7</v>
      </c>
      <c r="P91" s="49">
        <v>86.918000000000006</v>
      </c>
      <c r="Q91" s="134">
        <f t="shared" si="26"/>
        <v>17159.918614093931</v>
      </c>
      <c r="R91" s="19"/>
    </row>
    <row r="92" spans="1:18">
      <c r="A92" s="531" t="s">
        <v>65</v>
      </c>
      <c r="B92" s="532"/>
      <c r="C92" s="24" t="s">
        <v>11</v>
      </c>
      <c r="D92" s="205" t="s">
        <v>0</v>
      </c>
      <c r="E92" s="205"/>
      <c r="F92" s="145">
        <f t="shared" si="25"/>
        <v>0</v>
      </c>
      <c r="G92" s="65">
        <v>35.730499999999999</v>
      </c>
      <c r="H92" s="65">
        <v>1190.5224000000001</v>
      </c>
      <c r="I92" s="128"/>
      <c r="J92" s="145">
        <f t="shared" si="22"/>
        <v>1190.5224000000001</v>
      </c>
      <c r="K92" s="65">
        <v>141.49600000000001</v>
      </c>
      <c r="L92" s="25">
        <v>3.2930000000000001</v>
      </c>
      <c r="M92" s="25">
        <v>29.139800000000001</v>
      </c>
      <c r="N92" s="25">
        <v>10.4282</v>
      </c>
      <c r="O92" s="25"/>
      <c r="P92" s="25">
        <v>3.49E-2</v>
      </c>
      <c r="Q92" s="129">
        <f t="shared" si="26"/>
        <v>1410.6448</v>
      </c>
      <c r="R92" s="19"/>
    </row>
    <row r="93" spans="1:18">
      <c r="A93" s="533"/>
      <c r="B93" s="534"/>
      <c r="C93" s="146" t="s">
        <v>13</v>
      </c>
      <c r="D93" s="206" t="s">
        <v>0</v>
      </c>
      <c r="E93" s="206"/>
      <c r="F93" s="147">
        <f t="shared" si="25"/>
        <v>0</v>
      </c>
      <c r="G93" s="66">
        <v>6514.0309999999999</v>
      </c>
      <c r="H93" s="66">
        <v>565562.87600000005</v>
      </c>
      <c r="I93" s="133"/>
      <c r="J93" s="147">
        <f t="shared" si="22"/>
        <v>565562.87600000005</v>
      </c>
      <c r="K93" s="66">
        <v>70775.656000000003</v>
      </c>
      <c r="L93" s="44">
        <v>713.81600000000003</v>
      </c>
      <c r="M93" s="44">
        <v>14148.177</v>
      </c>
      <c r="N93" s="44">
        <v>5534.1459999999997</v>
      </c>
      <c r="O93" s="44"/>
      <c r="P93" s="49">
        <v>30.152999999999999</v>
      </c>
      <c r="Q93" s="134">
        <f t="shared" si="26"/>
        <v>663278.85499999998</v>
      </c>
      <c r="R93" s="19"/>
    </row>
    <row r="94" spans="1:18">
      <c r="A94" s="531" t="s">
        <v>66</v>
      </c>
      <c r="B94" s="532"/>
      <c r="C94" s="24" t="s">
        <v>11</v>
      </c>
      <c r="D94" s="205" t="s">
        <v>0</v>
      </c>
      <c r="E94" s="205">
        <v>0.22</v>
      </c>
      <c r="F94" s="145">
        <f t="shared" si="25"/>
        <v>0.22</v>
      </c>
      <c r="G94" s="65">
        <v>1E-3</v>
      </c>
      <c r="H94" s="65">
        <v>3.8600000000000002E-2</v>
      </c>
      <c r="I94" s="128"/>
      <c r="J94" s="145">
        <f t="shared" si="22"/>
        <v>3.8600000000000002E-2</v>
      </c>
      <c r="K94" s="65"/>
      <c r="L94" s="25"/>
      <c r="M94" s="25"/>
      <c r="N94" s="25"/>
      <c r="O94" s="25"/>
      <c r="P94" s="25"/>
      <c r="Q94" s="129">
        <f t="shared" si="26"/>
        <v>0.2596</v>
      </c>
      <c r="R94" s="19"/>
    </row>
    <row r="95" spans="1:18">
      <c r="A95" s="533"/>
      <c r="B95" s="534"/>
      <c r="C95" s="146" t="s">
        <v>13</v>
      </c>
      <c r="D95" s="206" t="s">
        <v>0</v>
      </c>
      <c r="E95" s="206">
        <v>63.546999999999997</v>
      </c>
      <c r="F95" s="147">
        <f t="shared" si="25"/>
        <v>63.546999999999997</v>
      </c>
      <c r="G95" s="66">
        <v>6.75</v>
      </c>
      <c r="H95" s="66">
        <v>145.65</v>
      </c>
      <c r="I95" s="133"/>
      <c r="J95" s="147">
        <f t="shared" si="22"/>
        <v>145.65</v>
      </c>
      <c r="K95" s="66"/>
      <c r="L95" s="44"/>
      <c r="M95" s="44"/>
      <c r="N95" s="44"/>
      <c r="O95" s="44"/>
      <c r="P95" s="49"/>
      <c r="Q95" s="134">
        <f t="shared" si="26"/>
        <v>215.947</v>
      </c>
      <c r="R95" s="19"/>
    </row>
    <row r="96" spans="1:18">
      <c r="A96" s="531" t="s">
        <v>67</v>
      </c>
      <c r="B96" s="532"/>
      <c r="C96" s="24" t="s">
        <v>11</v>
      </c>
      <c r="D96" s="205" t="s">
        <v>0</v>
      </c>
      <c r="E96" s="205">
        <v>0.5776</v>
      </c>
      <c r="F96" s="145">
        <f t="shared" si="25"/>
        <v>0.5776</v>
      </c>
      <c r="G96" s="65">
        <v>4.1500000000000002E-2</v>
      </c>
      <c r="H96" s="65">
        <v>23.392900000000001</v>
      </c>
      <c r="I96" s="128"/>
      <c r="J96" s="145">
        <f t="shared" si="22"/>
        <v>23.392900000000001</v>
      </c>
      <c r="K96" s="65">
        <v>0.2979</v>
      </c>
      <c r="L96" s="25"/>
      <c r="M96" s="25"/>
      <c r="N96" s="25"/>
      <c r="O96" s="25"/>
      <c r="P96" s="25"/>
      <c r="Q96" s="129">
        <f t="shared" si="26"/>
        <v>24.309899999999999</v>
      </c>
      <c r="R96" s="19"/>
    </row>
    <row r="97" spans="1:18">
      <c r="A97" s="533"/>
      <c r="B97" s="534"/>
      <c r="C97" s="146" t="s">
        <v>13</v>
      </c>
      <c r="D97" s="206" t="s">
        <v>0</v>
      </c>
      <c r="E97" s="206">
        <v>1114.692</v>
      </c>
      <c r="F97" s="147">
        <f t="shared" si="25"/>
        <v>1114.692</v>
      </c>
      <c r="G97" s="66">
        <v>61.185000000000002</v>
      </c>
      <c r="H97" s="66">
        <v>37134.199999999997</v>
      </c>
      <c r="I97" s="133"/>
      <c r="J97" s="147">
        <f t="shared" si="22"/>
        <v>37134.199999999997</v>
      </c>
      <c r="K97" s="66">
        <v>166.03800000000001</v>
      </c>
      <c r="L97" s="44"/>
      <c r="M97" s="44"/>
      <c r="N97" s="44"/>
      <c r="O97" s="44"/>
      <c r="P97" s="49"/>
      <c r="Q97" s="134">
        <f t="shared" si="26"/>
        <v>38476.114999999998</v>
      </c>
      <c r="R97" s="19"/>
    </row>
    <row r="98" spans="1:18">
      <c r="A98" s="531" t="s">
        <v>68</v>
      </c>
      <c r="B98" s="532"/>
      <c r="C98" s="24" t="s">
        <v>11</v>
      </c>
      <c r="D98" s="205" t="s">
        <v>0</v>
      </c>
      <c r="E98" s="205"/>
      <c r="F98" s="145">
        <f t="shared" si="25"/>
        <v>0</v>
      </c>
      <c r="G98" s="65">
        <v>5.0000000000000001E-3</v>
      </c>
      <c r="H98" s="65">
        <v>6.9999999999999999E-4</v>
      </c>
      <c r="I98" s="128"/>
      <c r="J98" s="145">
        <f t="shared" si="22"/>
        <v>6.9999999999999999E-4</v>
      </c>
      <c r="K98" s="65"/>
      <c r="L98" s="25"/>
      <c r="M98" s="25"/>
      <c r="N98" s="25"/>
      <c r="O98" s="25"/>
      <c r="P98" s="25"/>
      <c r="Q98" s="129">
        <f t="shared" si="26"/>
        <v>5.7000000000000002E-3</v>
      </c>
      <c r="R98" s="19"/>
    </row>
    <row r="99" spans="1:18">
      <c r="A99" s="533"/>
      <c r="B99" s="534"/>
      <c r="C99" s="146" t="s">
        <v>13</v>
      </c>
      <c r="D99" s="206" t="s">
        <v>0</v>
      </c>
      <c r="E99" s="206"/>
      <c r="F99" s="147">
        <f t="shared" si="25"/>
        <v>0</v>
      </c>
      <c r="G99" s="66">
        <v>1.62</v>
      </c>
      <c r="H99" s="66">
        <v>1.663</v>
      </c>
      <c r="I99" s="133"/>
      <c r="J99" s="147">
        <f t="shared" si="22"/>
        <v>1.663</v>
      </c>
      <c r="K99" s="66"/>
      <c r="L99" s="44"/>
      <c r="M99" s="44"/>
      <c r="N99" s="44"/>
      <c r="O99" s="44"/>
      <c r="P99" s="68"/>
      <c r="Q99" s="134">
        <f t="shared" si="26"/>
        <v>3.2830000000000004</v>
      </c>
      <c r="R99" s="19"/>
    </row>
    <row r="100" spans="1:18">
      <c r="A100" s="531" t="s">
        <v>69</v>
      </c>
      <c r="B100" s="532"/>
      <c r="C100" s="24" t="s">
        <v>11</v>
      </c>
      <c r="D100" s="205">
        <v>8.8300000000000003E-2</v>
      </c>
      <c r="E100" s="205">
        <v>0.24890000000000001</v>
      </c>
      <c r="F100" s="145">
        <f t="shared" si="25"/>
        <v>0.3372</v>
      </c>
      <c r="G100" s="65">
        <v>0.91139999999999999</v>
      </c>
      <c r="H100" s="65">
        <v>7.9969000000000001</v>
      </c>
      <c r="I100" s="128"/>
      <c r="J100" s="145">
        <f t="shared" si="22"/>
        <v>7.9969000000000001</v>
      </c>
      <c r="K100" s="65">
        <v>0.32400000000000001</v>
      </c>
      <c r="L100" s="25">
        <v>2.3664999999999998</v>
      </c>
      <c r="M100" s="25">
        <v>7.1999999999999998E-3</v>
      </c>
      <c r="N100" s="25">
        <v>1.2558</v>
      </c>
      <c r="O100" s="25">
        <v>7.4700000000000003E-2</v>
      </c>
      <c r="P100" s="25">
        <v>20.425599999999999</v>
      </c>
      <c r="Q100" s="129">
        <f t="shared" si="26"/>
        <v>33.699300000000001</v>
      </c>
      <c r="R100" s="19"/>
    </row>
    <row r="101" spans="1:18">
      <c r="A101" s="533"/>
      <c r="B101" s="534"/>
      <c r="C101" s="146" t="s">
        <v>13</v>
      </c>
      <c r="D101" s="206">
        <v>51.11100165171419</v>
      </c>
      <c r="E101" s="206">
        <v>152.614</v>
      </c>
      <c r="F101" s="147">
        <f t="shared" si="25"/>
        <v>203.72500165171419</v>
      </c>
      <c r="G101" s="66">
        <v>592.28599999999994</v>
      </c>
      <c r="H101" s="66">
        <v>5263.3770000000004</v>
      </c>
      <c r="I101" s="133"/>
      <c r="J101" s="147">
        <f t="shared" si="22"/>
        <v>5263.3770000000004</v>
      </c>
      <c r="K101" s="66">
        <v>243.309</v>
      </c>
      <c r="L101" s="44">
        <v>1735.01</v>
      </c>
      <c r="M101" s="44">
        <v>1.393</v>
      </c>
      <c r="N101" s="44">
        <v>519.245</v>
      </c>
      <c r="O101" s="44">
        <v>49.902000000000001</v>
      </c>
      <c r="P101" s="68">
        <v>10343.528</v>
      </c>
      <c r="Q101" s="134">
        <f t="shared" si="26"/>
        <v>18951.775001651717</v>
      </c>
      <c r="R101" s="19"/>
    </row>
    <row r="102" spans="1:18">
      <c r="A102" s="531" t="s">
        <v>70</v>
      </c>
      <c r="B102" s="532"/>
      <c r="C102" s="24" t="s">
        <v>11</v>
      </c>
      <c r="D102" s="205">
        <v>3.8651</v>
      </c>
      <c r="E102" s="326">
        <v>778.2269</v>
      </c>
      <c r="F102" s="145">
        <f t="shared" si="25"/>
        <v>782.09199999999998</v>
      </c>
      <c r="G102" s="65">
        <v>12.533300000000001</v>
      </c>
      <c r="H102" s="65">
        <v>674.88459999999998</v>
      </c>
      <c r="I102" s="128"/>
      <c r="J102" s="145">
        <f t="shared" si="22"/>
        <v>674.88459999999998</v>
      </c>
      <c r="K102" s="65">
        <v>3.8290999999999999</v>
      </c>
      <c r="L102" s="25">
        <v>8.6753</v>
      </c>
      <c r="M102" s="25">
        <v>0.78300000000000003</v>
      </c>
      <c r="N102" s="25">
        <v>6.8247999999999998</v>
      </c>
      <c r="O102" s="25">
        <v>3.4910000000000001</v>
      </c>
      <c r="P102" s="25">
        <v>6.9771999999999998</v>
      </c>
      <c r="Q102" s="129">
        <f t="shared" si="26"/>
        <v>1500.0903000000001</v>
      </c>
      <c r="R102" s="19"/>
    </row>
    <row r="103" spans="1:18">
      <c r="A103" s="533"/>
      <c r="B103" s="534"/>
      <c r="C103" s="146" t="s">
        <v>13</v>
      </c>
      <c r="D103" s="206">
        <v>4130.6188934859738</v>
      </c>
      <c r="E103" s="206">
        <v>348427.40899999999</v>
      </c>
      <c r="F103" s="147">
        <f t="shared" si="25"/>
        <v>352558.02789348597</v>
      </c>
      <c r="G103" s="66">
        <v>16611.653999999999</v>
      </c>
      <c r="H103" s="66">
        <v>464971.68</v>
      </c>
      <c r="I103" s="133"/>
      <c r="J103" s="147">
        <f t="shared" si="22"/>
        <v>464971.68</v>
      </c>
      <c r="K103" s="66">
        <v>2655.3009999999999</v>
      </c>
      <c r="L103" s="44">
        <v>7046.4719999999998</v>
      </c>
      <c r="M103" s="44">
        <v>816.96199999999999</v>
      </c>
      <c r="N103" s="44">
        <v>6528.0169999999998</v>
      </c>
      <c r="O103" s="44">
        <v>3379.2330000000002</v>
      </c>
      <c r="P103" s="49">
        <v>8703.7029999999995</v>
      </c>
      <c r="Q103" s="134">
        <f t="shared" si="26"/>
        <v>863271.04989348596</v>
      </c>
      <c r="R103" s="19"/>
    </row>
    <row r="104" spans="1:18">
      <c r="A104" s="535" t="s">
        <v>71</v>
      </c>
      <c r="B104" s="536"/>
      <c r="C104" s="24" t="s">
        <v>11</v>
      </c>
      <c r="D104" s="216">
        <v>253.41720000000001</v>
      </c>
      <c r="E104" s="8">
        <v>1079.5844000000002</v>
      </c>
      <c r="F104" s="145">
        <f t="shared" ref="F104:Q104" si="27">SUM(F9,F11,F23,F29,F37,F39,F41,F43,F45,F47,F49,F51,F53,F59,F76,F88,F90,F92,F94,F96,F98,F100,F102)</f>
        <v>1333.0016000000001</v>
      </c>
      <c r="G104" s="39">
        <v>1269.7799</v>
      </c>
      <c r="H104" s="39">
        <v>3438.9188999999997</v>
      </c>
      <c r="I104" s="40">
        <f t="shared" si="27"/>
        <v>0</v>
      </c>
      <c r="J104" s="145">
        <f t="shared" si="27"/>
        <v>3438.9188999999997</v>
      </c>
      <c r="K104" s="39">
        <v>1236.0487000000003</v>
      </c>
      <c r="L104" s="25">
        <f t="shared" si="27"/>
        <v>113.7765</v>
      </c>
      <c r="M104" s="25">
        <f t="shared" si="27"/>
        <v>30.252900000000004</v>
      </c>
      <c r="N104" s="25">
        <f t="shared" si="27"/>
        <v>44.931899999999999</v>
      </c>
      <c r="O104" s="25">
        <f t="shared" si="27"/>
        <v>5.6042000000000005</v>
      </c>
      <c r="P104" s="25">
        <f t="shared" si="27"/>
        <v>47.9392</v>
      </c>
      <c r="Q104" s="129">
        <f t="shared" si="27"/>
        <v>7520.2538000000022</v>
      </c>
      <c r="R104" s="19"/>
    </row>
    <row r="105" spans="1:18">
      <c r="A105" s="537"/>
      <c r="B105" s="538"/>
      <c r="C105" s="146" t="s">
        <v>13</v>
      </c>
      <c r="D105" s="220">
        <v>184957.6588571317</v>
      </c>
      <c r="E105" s="11">
        <v>568756.40899999999</v>
      </c>
      <c r="F105" s="147">
        <f t="shared" ref="F105:Q105" si="28">SUM(F10,F12,F24,F30,F38,F40,F42,F44,F46,F48,F50,F52,F54,F60,F77,F89,F91,F93,F95,F97,F99,F101,F103)</f>
        <v>753714.06785713159</v>
      </c>
      <c r="G105" s="58">
        <v>432281.23199999996</v>
      </c>
      <c r="H105" s="58">
        <v>1282806.6099999999</v>
      </c>
      <c r="I105" s="53">
        <f t="shared" si="28"/>
        <v>0</v>
      </c>
      <c r="J105" s="147">
        <f t="shared" si="28"/>
        <v>1282806.6099999999</v>
      </c>
      <c r="K105" s="58">
        <v>367178.60600000003</v>
      </c>
      <c r="L105" s="44">
        <f t="shared" si="28"/>
        <v>76189.745999999999</v>
      </c>
      <c r="M105" s="44">
        <f t="shared" si="28"/>
        <v>15071.862999999999</v>
      </c>
      <c r="N105" s="44">
        <f t="shared" si="28"/>
        <v>25926.965999999997</v>
      </c>
      <c r="O105" s="44">
        <f t="shared" si="28"/>
        <v>4777.7190000000001</v>
      </c>
      <c r="P105" s="44">
        <f t="shared" si="28"/>
        <v>32105.131000000001</v>
      </c>
      <c r="Q105" s="134">
        <f t="shared" si="28"/>
        <v>2990051.9408571315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205" t="s">
        <v>0</v>
      </c>
      <c r="E106" s="205"/>
      <c r="F106" s="145">
        <f t="shared" ref="F106:F127" si="29">SUM(D106,E106)</f>
        <v>0</v>
      </c>
      <c r="G106" s="65">
        <v>0.75600000000000001</v>
      </c>
      <c r="H106" s="65">
        <v>0.69940000000000002</v>
      </c>
      <c r="I106" s="128"/>
      <c r="J106" s="145">
        <f t="shared" si="22"/>
        <v>0.69940000000000002</v>
      </c>
      <c r="K106" s="65">
        <v>9.74E-2</v>
      </c>
      <c r="L106" s="25"/>
      <c r="M106" s="25"/>
      <c r="N106" s="25"/>
      <c r="O106" s="25">
        <v>1.7600000000000001E-2</v>
      </c>
      <c r="P106" s="25"/>
      <c r="Q106" s="129">
        <f t="shared" ref="Q106:Q127" si="30">SUM(F106,G106,J106,K106,L106,M106,N106,O106,P106)</f>
        <v>1.5704</v>
      </c>
      <c r="R106" s="19"/>
    </row>
    <row r="107" spans="1:18">
      <c r="A107" s="126" t="s">
        <v>0</v>
      </c>
      <c r="B107" s="528"/>
      <c r="C107" s="146" t="s">
        <v>13</v>
      </c>
      <c r="D107" s="206" t="s">
        <v>0</v>
      </c>
      <c r="E107" s="206"/>
      <c r="F107" s="147">
        <f t="shared" si="29"/>
        <v>0</v>
      </c>
      <c r="G107" s="66">
        <v>94.218999999999994</v>
      </c>
      <c r="H107" s="66">
        <v>2436.5419999999999</v>
      </c>
      <c r="I107" s="133"/>
      <c r="J107" s="147">
        <f t="shared" si="22"/>
        <v>2436.5419999999999</v>
      </c>
      <c r="K107" s="66">
        <v>365.601</v>
      </c>
      <c r="L107" s="44"/>
      <c r="M107" s="44"/>
      <c r="N107" s="44"/>
      <c r="O107" s="44">
        <v>2425.35</v>
      </c>
      <c r="P107" s="68"/>
      <c r="Q107" s="134">
        <f t="shared" si="30"/>
        <v>5321.7119999999995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205">
        <v>2.7904</v>
      </c>
      <c r="E108" s="205">
        <v>0.83360000000000001</v>
      </c>
      <c r="F108" s="145">
        <f t="shared" si="29"/>
        <v>3.6240000000000001</v>
      </c>
      <c r="G108" s="65">
        <v>4.9371</v>
      </c>
      <c r="H108" s="65">
        <v>30.976299999999998</v>
      </c>
      <c r="I108" s="128"/>
      <c r="J108" s="145">
        <f t="shared" si="22"/>
        <v>30.976299999999998</v>
      </c>
      <c r="K108" s="65">
        <v>0.65500000000000003</v>
      </c>
      <c r="L108" s="25">
        <v>2.6956000000000002</v>
      </c>
      <c r="M108" s="25"/>
      <c r="N108" s="25">
        <v>4.19E-2</v>
      </c>
      <c r="O108" s="25">
        <v>0.31180000000000002</v>
      </c>
      <c r="P108" s="25">
        <v>0.51890000000000003</v>
      </c>
      <c r="Q108" s="129">
        <f t="shared" si="30"/>
        <v>43.760599999999997</v>
      </c>
      <c r="R108" s="19"/>
    </row>
    <row r="109" spans="1:18">
      <c r="A109" s="130" t="s">
        <v>0</v>
      </c>
      <c r="B109" s="528"/>
      <c r="C109" s="146" t="s">
        <v>13</v>
      </c>
      <c r="D109" s="206">
        <v>1955.8131032044794</v>
      </c>
      <c r="E109" s="206">
        <v>839.78800000000001</v>
      </c>
      <c r="F109" s="147">
        <f t="shared" si="29"/>
        <v>2795.6011032044794</v>
      </c>
      <c r="G109" s="66">
        <v>4024.0079999999998</v>
      </c>
      <c r="H109" s="66">
        <v>13098.406999999999</v>
      </c>
      <c r="I109" s="133"/>
      <c r="J109" s="147">
        <f t="shared" si="22"/>
        <v>13098.406999999999</v>
      </c>
      <c r="K109" s="66">
        <v>417.71899999999999</v>
      </c>
      <c r="L109" s="44">
        <v>1382.5029999999999</v>
      </c>
      <c r="M109" s="44"/>
      <c r="N109" s="44">
        <v>27.798999999999999</v>
      </c>
      <c r="O109" s="44">
        <v>186.04499999999999</v>
      </c>
      <c r="P109" s="49">
        <v>385.553</v>
      </c>
      <c r="Q109" s="134">
        <f t="shared" si="30"/>
        <v>22317.635103204477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205">
        <v>0.60899999999999999</v>
      </c>
      <c r="E110" s="205">
        <v>0.1072</v>
      </c>
      <c r="F110" s="145">
        <f t="shared" si="29"/>
        <v>0.71619999999999995</v>
      </c>
      <c r="G110" s="65">
        <v>0.36940000000000001</v>
      </c>
      <c r="H110" s="65">
        <v>31.0107</v>
      </c>
      <c r="I110" s="128"/>
      <c r="J110" s="145">
        <f t="shared" si="22"/>
        <v>31.0107</v>
      </c>
      <c r="K110" s="65">
        <v>1.8704000000000001</v>
      </c>
      <c r="L110" s="25">
        <v>8.8099999999999998E-2</v>
      </c>
      <c r="M110" s="25"/>
      <c r="N110" s="25"/>
      <c r="O110" s="25">
        <v>1.9199999999999998E-2</v>
      </c>
      <c r="P110" s="25"/>
      <c r="Q110" s="129">
        <f t="shared" si="30"/>
        <v>34.073999999999998</v>
      </c>
      <c r="R110" s="19"/>
    </row>
    <row r="111" spans="1:18">
      <c r="A111" s="130"/>
      <c r="B111" s="528"/>
      <c r="C111" s="146" t="s">
        <v>13</v>
      </c>
      <c r="D111" s="206">
        <v>531.25201716805509</v>
      </c>
      <c r="E111" s="206">
        <v>136.39400000000001</v>
      </c>
      <c r="F111" s="147">
        <f t="shared" si="29"/>
        <v>667.6460171680551</v>
      </c>
      <c r="G111" s="66">
        <v>313.75299999999999</v>
      </c>
      <c r="H111" s="66">
        <v>25741.866999999998</v>
      </c>
      <c r="I111" s="133"/>
      <c r="J111" s="147">
        <f t="shared" si="22"/>
        <v>25741.866999999998</v>
      </c>
      <c r="K111" s="66">
        <v>1490.05</v>
      </c>
      <c r="L111" s="44">
        <v>61.838000000000001</v>
      </c>
      <c r="M111" s="44"/>
      <c r="N111" s="44"/>
      <c r="O111" s="44">
        <v>85.665999999999997</v>
      </c>
      <c r="P111" s="49"/>
      <c r="Q111" s="134">
        <f t="shared" si="30"/>
        <v>28360.820017168055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205" t="s">
        <v>0</v>
      </c>
      <c r="E112" s="205">
        <v>0.1055</v>
      </c>
      <c r="F112" s="145">
        <f t="shared" si="29"/>
        <v>0.1055</v>
      </c>
      <c r="G112" s="65">
        <v>8.0000000000000002E-3</v>
      </c>
      <c r="H112" s="65">
        <v>2.3565</v>
      </c>
      <c r="I112" s="128"/>
      <c r="J112" s="145">
        <f t="shared" si="22"/>
        <v>2.3565</v>
      </c>
      <c r="K112" s="65"/>
      <c r="L112" s="25"/>
      <c r="M112" s="25">
        <v>1E-4</v>
      </c>
      <c r="N112" s="25"/>
      <c r="O112" s="25"/>
      <c r="P112" s="25">
        <v>0.21149999999999999</v>
      </c>
      <c r="Q112" s="129">
        <f t="shared" si="30"/>
        <v>2.6816000000000004</v>
      </c>
      <c r="R112" s="19"/>
    </row>
    <row r="113" spans="1:18">
      <c r="A113" s="130"/>
      <c r="B113" s="528"/>
      <c r="C113" s="146" t="s">
        <v>13</v>
      </c>
      <c r="D113" s="206" t="s">
        <v>0</v>
      </c>
      <c r="E113" s="206">
        <v>311.10399999999998</v>
      </c>
      <c r="F113" s="147">
        <f t="shared" si="29"/>
        <v>311.10399999999998</v>
      </c>
      <c r="G113" s="66">
        <v>23.832000000000001</v>
      </c>
      <c r="H113" s="66">
        <v>9234.3240000000005</v>
      </c>
      <c r="I113" s="133"/>
      <c r="J113" s="147">
        <f t="shared" si="22"/>
        <v>9234.3240000000005</v>
      </c>
      <c r="K113" s="66"/>
      <c r="L113" s="44"/>
      <c r="M113" s="44">
        <v>5.5E-2</v>
      </c>
      <c r="N113" s="44"/>
      <c r="O113" s="44"/>
      <c r="P113" s="49">
        <v>419.267</v>
      </c>
      <c r="Q113" s="134">
        <f t="shared" si="30"/>
        <v>9988.5820000000003</v>
      </c>
      <c r="R113" s="19"/>
    </row>
    <row r="114" spans="1:18">
      <c r="A114" s="130"/>
      <c r="B114" s="527" t="s">
        <v>78</v>
      </c>
      <c r="C114" s="24" t="s">
        <v>11</v>
      </c>
      <c r="D114" s="205">
        <v>0.71889999999999998</v>
      </c>
      <c r="E114" s="205">
        <v>0.56820000000000004</v>
      </c>
      <c r="F114" s="145">
        <f t="shared" si="29"/>
        <v>1.2871000000000001</v>
      </c>
      <c r="G114" s="65">
        <v>1.7954000000000001</v>
      </c>
      <c r="H114" s="65">
        <v>6.3743999999999996</v>
      </c>
      <c r="I114" s="128"/>
      <c r="J114" s="145">
        <f t="shared" si="22"/>
        <v>6.3743999999999996</v>
      </c>
      <c r="K114" s="65">
        <v>0.6</v>
      </c>
      <c r="L114" s="25">
        <v>1.4699</v>
      </c>
      <c r="M114" s="25">
        <v>0.16830000000000001</v>
      </c>
      <c r="N114" s="25">
        <v>8.2896999999999998</v>
      </c>
      <c r="O114" s="25">
        <v>4.3900000000000002E-2</v>
      </c>
      <c r="P114" s="25">
        <v>7.0547599999999999</v>
      </c>
      <c r="Q114" s="129">
        <f t="shared" si="30"/>
        <v>27.083460000000002</v>
      </c>
      <c r="R114" s="19"/>
    </row>
    <row r="115" spans="1:18">
      <c r="A115" s="130"/>
      <c r="B115" s="528"/>
      <c r="C115" s="146" t="s">
        <v>13</v>
      </c>
      <c r="D115" s="206">
        <v>966.65943123877514</v>
      </c>
      <c r="E115" s="206">
        <v>566.197</v>
      </c>
      <c r="F115" s="147">
        <f t="shared" si="29"/>
        <v>1532.8564312387753</v>
      </c>
      <c r="G115" s="66">
        <v>1794.854</v>
      </c>
      <c r="H115" s="66">
        <v>7350.384</v>
      </c>
      <c r="I115" s="133"/>
      <c r="J115" s="147">
        <f t="shared" si="22"/>
        <v>7350.384</v>
      </c>
      <c r="K115" s="66">
        <v>303.48500000000001</v>
      </c>
      <c r="L115" s="44">
        <v>946.23199999999997</v>
      </c>
      <c r="M115" s="44">
        <v>70.822999999999993</v>
      </c>
      <c r="N115" s="44">
        <v>10941.072</v>
      </c>
      <c r="O115" s="44">
        <v>12.958</v>
      </c>
      <c r="P115" s="22">
        <v>7544.4210000000003</v>
      </c>
      <c r="Q115" s="134">
        <f t="shared" si="30"/>
        <v>30497.085431238775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205" t="s">
        <v>0</v>
      </c>
      <c r="E116" s="205"/>
      <c r="F116" s="145">
        <f t="shared" si="29"/>
        <v>0</v>
      </c>
      <c r="G116" s="65">
        <v>722.79</v>
      </c>
      <c r="H116" s="65"/>
      <c r="I116" s="128"/>
      <c r="J116" s="145">
        <f t="shared" si="22"/>
        <v>0</v>
      </c>
      <c r="K116" s="65">
        <v>1180.1400000000001</v>
      </c>
      <c r="L116" s="25">
        <v>663.93</v>
      </c>
      <c r="M116" s="25"/>
      <c r="N116" s="25"/>
      <c r="O116" s="25"/>
      <c r="P116" s="45"/>
      <c r="Q116" s="129">
        <f t="shared" si="30"/>
        <v>2566.86</v>
      </c>
      <c r="R116" s="19"/>
    </row>
    <row r="117" spans="1:18">
      <c r="A117" s="130"/>
      <c r="B117" s="528"/>
      <c r="C117" s="146" t="s">
        <v>13</v>
      </c>
      <c r="D117" s="206" t="s">
        <v>0</v>
      </c>
      <c r="E117" s="206"/>
      <c r="F117" s="147">
        <f t="shared" si="29"/>
        <v>0</v>
      </c>
      <c r="G117" s="66">
        <v>70481.37</v>
      </c>
      <c r="H117" s="66"/>
      <c r="I117" s="133"/>
      <c r="J117" s="147">
        <f t="shared" si="22"/>
        <v>0</v>
      </c>
      <c r="K117" s="66">
        <v>113531.76</v>
      </c>
      <c r="L117" s="44">
        <v>61567.614999999998</v>
      </c>
      <c r="M117" s="44"/>
      <c r="N117" s="44"/>
      <c r="O117" s="44"/>
      <c r="P117" s="58"/>
      <c r="Q117" s="134">
        <f t="shared" si="30"/>
        <v>245580.745</v>
      </c>
      <c r="R117" s="19"/>
    </row>
    <row r="118" spans="1:18">
      <c r="A118" s="130"/>
      <c r="B118" s="527" t="s">
        <v>81</v>
      </c>
      <c r="C118" s="24" t="s">
        <v>11</v>
      </c>
      <c r="D118" s="205">
        <v>1.1599999999999999E-2</v>
      </c>
      <c r="E118" s="205">
        <v>6.2799999999999995E-2</v>
      </c>
      <c r="F118" s="145">
        <f t="shared" si="29"/>
        <v>7.4399999999999994E-2</v>
      </c>
      <c r="G118" s="65">
        <v>4.1300000000000003E-2</v>
      </c>
      <c r="H118" s="65">
        <v>0.49209999999999998</v>
      </c>
      <c r="I118" s="128"/>
      <c r="J118" s="145">
        <f t="shared" si="22"/>
        <v>0.49209999999999998</v>
      </c>
      <c r="K118" s="65">
        <v>7.9000000000000008E-3</v>
      </c>
      <c r="L118" s="25"/>
      <c r="M118" s="25"/>
      <c r="N118" s="25"/>
      <c r="O118" s="25"/>
      <c r="P118" s="25"/>
      <c r="Q118" s="129">
        <f t="shared" si="30"/>
        <v>0.61570000000000003</v>
      </c>
      <c r="R118" s="19"/>
    </row>
    <row r="119" spans="1:18">
      <c r="A119" s="130"/>
      <c r="B119" s="528"/>
      <c r="C119" s="146" t="s">
        <v>13</v>
      </c>
      <c r="D119" s="206">
        <v>9.5364003081803741</v>
      </c>
      <c r="E119" s="206">
        <v>58.38</v>
      </c>
      <c r="F119" s="147">
        <f t="shared" si="29"/>
        <v>67.916400308180371</v>
      </c>
      <c r="G119" s="66">
        <v>41.462000000000003</v>
      </c>
      <c r="H119" s="66">
        <v>770.82899999999995</v>
      </c>
      <c r="I119" s="133"/>
      <c r="J119" s="147">
        <f t="shared" si="22"/>
        <v>770.82899999999995</v>
      </c>
      <c r="K119" s="66">
        <v>4.0069999999999997</v>
      </c>
      <c r="L119" s="44"/>
      <c r="M119" s="44"/>
      <c r="N119" s="44"/>
      <c r="O119" s="44"/>
      <c r="P119" s="49"/>
      <c r="Q119" s="134">
        <f t="shared" si="30"/>
        <v>884.2144003081803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205">
        <v>0.21429999999999999</v>
      </c>
      <c r="E120" s="205">
        <v>0.33200000000000002</v>
      </c>
      <c r="F120" s="145">
        <f t="shared" si="29"/>
        <v>0.54630000000000001</v>
      </c>
      <c r="G120" s="65">
        <v>0</v>
      </c>
      <c r="H120" s="65">
        <v>0.24149999999999999</v>
      </c>
      <c r="I120" s="128"/>
      <c r="J120" s="145">
        <f t="shared" si="22"/>
        <v>0.24149999999999999</v>
      </c>
      <c r="K120" s="65">
        <v>0.48</v>
      </c>
      <c r="L120" s="25">
        <v>0.24</v>
      </c>
      <c r="M120" s="25"/>
      <c r="N120" s="25"/>
      <c r="O120" s="25"/>
      <c r="P120" s="25"/>
      <c r="Q120" s="129">
        <f t="shared" si="30"/>
        <v>1.5078</v>
      </c>
      <c r="R120" s="19"/>
    </row>
    <row r="121" spans="1:18">
      <c r="A121" s="130"/>
      <c r="B121" s="528"/>
      <c r="C121" s="146" t="s">
        <v>13</v>
      </c>
      <c r="D121" s="206">
        <v>63.22320204313467</v>
      </c>
      <c r="E121" s="206">
        <v>143.42400000000001</v>
      </c>
      <c r="F121" s="147">
        <f t="shared" si="29"/>
        <v>206.64720204313468</v>
      </c>
      <c r="G121" s="66">
        <v>14.71</v>
      </c>
      <c r="H121" s="66">
        <v>134.26</v>
      </c>
      <c r="I121" s="133"/>
      <c r="J121" s="147">
        <f t="shared" si="22"/>
        <v>134.26</v>
      </c>
      <c r="K121" s="66">
        <v>51.84</v>
      </c>
      <c r="L121" s="44">
        <v>209.73599999999999</v>
      </c>
      <c r="M121" s="44"/>
      <c r="N121" s="44"/>
      <c r="O121" s="44"/>
      <c r="P121" s="68"/>
      <c r="Q121" s="134">
        <f t="shared" si="30"/>
        <v>617.19320204313465</v>
      </c>
      <c r="R121" s="19"/>
    </row>
    <row r="122" spans="1:18">
      <c r="A122" s="130"/>
      <c r="B122" s="527" t="s">
        <v>84</v>
      </c>
      <c r="C122" s="24" t="s">
        <v>11</v>
      </c>
      <c r="D122" s="205">
        <v>5.2594000000000003</v>
      </c>
      <c r="E122" s="205">
        <v>0.26600000000000001</v>
      </c>
      <c r="F122" s="145">
        <f t="shared" si="29"/>
        <v>5.5254000000000003</v>
      </c>
      <c r="G122" s="65">
        <v>3.2421000000000002</v>
      </c>
      <c r="H122" s="65">
        <v>2.5617999999999999</v>
      </c>
      <c r="I122" s="128"/>
      <c r="J122" s="145">
        <f t="shared" si="22"/>
        <v>2.5617999999999999</v>
      </c>
      <c r="K122" s="65"/>
      <c r="L122" s="25">
        <v>2.3601000000000001</v>
      </c>
      <c r="M122" s="25">
        <v>3.7582</v>
      </c>
      <c r="N122" s="25">
        <v>1.0138</v>
      </c>
      <c r="O122" s="25"/>
      <c r="P122" s="25"/>
      <c r="Q122" s="129">
        <f t="shared" si="30"/>
        <v>18.461399999999998</v>
      </c>
      <c r="R122" s="19"/>
    </row>
    <row r="123" spans="1:18">
      <c r="A123" s="130"/>
      <c r="B123" s="528"/>
      <c r="C123" s="146" t="s">
        <v>13</v>
      </c>
      <c r="D123" s="206">
        <v>4264.9795378280014</v>
      </c>
      <c r="E123" s="206">
        <v>57.456000000000003</v>
      </c>
      <c r="F123" s="147">
        <f t="shared" si="29"/>
        <v>4322.4355378280015</v>
      </c>
      <c r="G123" s="66">
        <v>3168.2820000000002</v>
      </c>
      <c r="H123" s="66">
        <v>3217.6030000000001</v>
      </c>
      <c r="I123" s="133"/>
      <c r="J123" s="147">
        <f t="shared" si="22"/>
        <v>3217.6030000000001</v>
      </c>
      <c r="K123" s="66"/>
      <c r="L123" s="44">
        <v>2866.6550000000002</v>
      </c>
      <c r="M123" s="44">
        <v>9278.4189999999999</v>
      </c>
      <c r="N123" s="44">
        <v>530.98900000000003</v>
      </c>
      <c r="O123" s="44"/>
      <c r="P123" s="49"/>
      <c r="Q123" s="134">
        <f t="shared" si="30"/>
        <v>23384.383537828006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205">
        <v>0.85760000000000003</v>
      </c>
      <c r="E124" s="205">
        <v>9.8199999999999996E-2</v>
      </c>
      <c r="F124" s="145">
        <f t="shared" si="29"/>
        <v>0.95579999999999998</v>
      </c>
      <c r="G124" s="65">
        <v>0.22170000000000001</v>
      </c>
      <c r="H124" s="65">
        <v>3.9647999999999999</v>
      </c>
      <c r="I124" s="128"/>
      <c r="J124" s="145">
        <f t="shared" si="22"/>
        <v>3.9647999999999999</v>
      </c>
      <c r="K124" s="65">
        <v>0.5212</v>
      </c>
      <c r="L124" s="25">
        <v>0.56679999999999997</v>
      </c>
      <c r="M124" s="25">
        <v>3.3E-3</v>
      </c>
      <c r="N124" s="25">
        <v>8.0000000000000004E-4</v>
      </c>
      <c r="O124" s="25">
        <v>6.6000000000000003E-2</v>
      </c>
      <c r="P124" s="25">
        <v>0.1026</v>
      </c>
      <c r="Q124" s="129">
        <f t="shared" si="30"/>
        <v>6.4029999999999996</v>
      </c>
      <c r="R124" s="19"/>
    </row>
    <row r="125" spans="1:18">
      <c r="A125" s="19"/>
      <c r="B125" s="528"/>
      <c r="C125" s="146" t="s">
        <v>13</v>
      </c>
      <c r="D125" s="206">
        <v>1296.4104418950803</v>
      </c>
      <c r="E125" s="206">
        <v>81.561999999999998</v>
      </c>
      <c r="F125" s="147">
        <f t="shared" si="29"/>
        <v>1377.9724418950802</v>
      </c>
      <c r="G125" s="66">
        <v>171.91800000000001</v>
      </c>
      <c r="H125" s="66">
        <v>2331.0479999999998</v>
      </c>
      <c r="I125" s="133"/>
      <c r="J125" s="147">
        <f t="shared" si="22"/>
        <v>2331.0479999999998</v>
      </c>
      <c r="K125" s="66">
        <v>248.27600000000001</v>
      </c>
      <c r="L125" s="44">
        <v>596.26599999999996</v>
      </c>
      <c r="M125" s="44">
        <v>1.4259999999999999</v>
      </c>
      <c r="N125" s="44">
        <v>0.47499999999999998</v>
      </c>
      <c r="O125" s="44">
        <v>8.6940000000000008</v>
      </c>
      <c r="P125" s="49">
        <v>51.558</v>
      </c>
      <c r="Q125" s="134">
        <f t="shared" si="30"/>
        <v>4787.633441895081</v>
      </c>
      <c r="R125" s="19"/>
    </row>
    <row r="126" spans="1:18">
      <c r="A126" s="19"/>
      <c r="B126" s="36" t="s">
        <v>15</v>
      </c>
      <c r="C126" s="24" t="s">
        <v>11</v>
      </c>
      <c r="D126" s="205">
        <v>0.66100000000000003</v>
      </c>
      <c r="E126" s="205">
        <v>0.75</v>
      </c>
      <c r="F126" s="145">
        <f t="shared" si="29"/>
        <v>1.411</v>
      </c>
      <c r="G126" s="65">
        <v>4.835</v>
      </c>
      <c r="H126" s="65">
        <v>4.9943999999999997</v>
      </c>
      <c r="I126" s="128"/>
      <c r="J126" s="145">
        <f t="shared" si="22"/>
        <v>4.9943999999999997</v>
      </c>
      <c r="K126" s="65">
        <v>3.2210000000000001</v>
      </c>
      <c r="L126" s="25">
        <v>0.78100000000000003</v>
      </c>
      <c r="M126" s="25"/>
      <c r="N126" s="25"/>
      <c r="O126" s="25"/>
      <c r="P126" s="25"/>
      <c r="Q126" s="129">
        <f t="shared" si="30"/>
        <v>15.242400000000002</v>
      </c>
      <c r="R126" s="19"/>
    </row>
    <row r="127" spans="1:18">
      <c r="A127" s="19"/>
      <c r="B127" s="131" t="s">
        <v>86</v>
      </c>
      <c r="C127" s="146" t="s">
        <v>13</v>
      </c>
      <c r="D127" s="206">
        <v>262.22400847408778</v>
      </c>
      <c r="E127" s="206">
        <v>354.13200000000001</v>
      </c>
      <c r="F127" s="147">
        <f t="shared" si="29"/>
        <v>616.35600847408773</v>
      </c>
      <c r="G127" s="66">
        <v>1249.7629999999999</v>
      </c>
      <c r="H127" s="66">
        <v>3294.1619999999998</v>
      </c>
      <c r="I127" s="133"/>
      <c r="J127" s="147">
        <f t="shared" si="22"/>
        <v>3294.1619999999998</v>
      </c>
      <c r="K127" s="66">
        <v>486.32400000000001</v>
      </c>
      <c r="L127" s="44">
        <v>138.86799999999999</v>
      </c>
      <c r="M127" s="44"/>
      <c r="N127" s="44"/>
      <c r="O127" s="44"/>
      <c r="P127" s="44"/>
      <c r="Q127" s="134">
        <f t="shared" si="30"/>
        <v>5785.4730084740877</v>
      </c>
      <c r="R127" s="19"/>
    </row>
    <row r="128" spans="1:18">
      <c r="A128" s="19"/>
      <c r="B128" s="529" t="s">
        <v>19</v>
      </c>
      <c r="C128" s="24" t="s">
        <v>11</v>
      </c>
      <c r="D128" s="216">
        <v>11.122199999999999</v>
      </c>
      <c r="E128" s="8">
        <v>3.1234999999999999</v>
      </c>
      <c r="F128" s="145">
        <f t="shared" ref="F128:Q129" si="31">SUM(F106,F108,F110,F112,F114,F116,F118,F120,F122,F124,F126)</f>
        <v>14.245700000000001</v>
      </c>
      <c r="G128" s="39">
        <v>738.99600000000009</v>
      </c>
      <c r="H128" s="39">
        <v>83.671899999999994</v>
      </c>
      <c r="I128" s="40">
        <f t="shared" si="31"/>
        <v>0</v>
      </c>
      <c r="J128" s="145">
        <f t="shared" si="31"/>
        <v>83.671899999999994</v>
      </c>
      <c r="K128" s="39">
        <v>1187.5929000000001</v>
      </c>
      <c r="L128" s="25">
        <f t="shared" si="31"/>
        <v>672.13149999999985</v>
      </c>
      <c r="M128" s="25">
        <f t="shared" si="31"/>
        <v>3.9298999999999999</v>
      </c>
      <c r="N128" s="25">
        <f t="shared" si="31"/>
        <v>9.3461999999999996</v>
      </c>
      <c r="O128" s="25">
        <f t="shared" si="31"/>
        <v>0.45850000000000002</v>
      </c>
      <c r="P128" s="25">
        <f t="shared" si="31"/>
        <v>7.8877600000000001</v>
      </c>
      <c r="Q128" s="129">
        <f t="shared" si="31"/>
        <v>2718.2603599999998</v>
      </c>
      <c r="R128" s="19"/>
    </row>
    <row r="129" spans="1:18">
      <c r="A129" s="137"/>
      <c r="B129" s="530"/>
      <c r="C129" s="146" t="s">
        <v>13</v>
      </c>
      <c r="D129" s="220">
        <v>9350.0981421597953</v>
      </c>
      <c r="E129" s="11">
        <v>2548.4370000000004</v>
      </c>
      <c r="F129" s="147">
        <f t="shared" si="31"/>
        <v>11898.535142159795</v>
      </c>
      <c r="G129" s="58">
        <v>81378.171000000017</v>
      </c>
      <c r="H129" s="58">
        <v>67609.426000000007</v>
      </c>
      <c r="I129" s="53">
        <f t="shared" si="31"/>
        <v>0</v>
      </c>
      <c r="J129" s="147">
        <f t="shared" si="31"/>
        <v>67609.426000000007</v>
      </c>
      <c r="K129" s="58">
        <v>116899.06199999998</v>
      </c>
      <c r="L129" s="44">
        <f t="shared" si="31"/>
        <v>67769.713000000003</v>
      </c>
      <c r="M129" s="44">
        <f t="shared" si="31"/>
        <v>9350.723</v>
      </c>
      <c r="N129" s="44">
        <f t="shared" si="31"/>
        <v>11500.335000000001</v>
      </c>
      <c r="O129" s="44">
        <f t="shared" si="31"/>
        <v>2718.7130000000002</v>
      </c>
      <c r="P129" s="44">
        <f t="shared" si="31"/>
        <v>8400.7990000000009</v>
      </c>
      <c r="Q129" s="134">
        <f t="shared" si="31"/>
        <v>377525.47714215983</v>
      </c>
      <c r="R129" s="19"/>
    </row>
    <row r="130" spans="1:18">
      <c r="A130" s="126" t="s">
        <v>0</v>
      </c>
      <c r="B130" s="527" t="s">
        <v>87</v>
      </c>
      <c r="C130" s="24" t="s">
        <v>11</v>
      </c>
      <c r="D130" s="205" t="s">
        <v>0</v>
      </c>
      <c r="E130" s="205"/>
      <c r="F130" s="145">
        <f t="shared" ref="F130:F136" si="32">SUM(D130,E130)</f>
        <v>0</v>
      </c>
      <c r="G130" s="65"/>
      <c r="H130" s="65"/>
      <c r="I130" s="128"/>
      <c r="J130" s="145">
        <f t="shared" si="22"/>
        <v>0</v>
      </c>
      <c r="K130" s="65"/>
      <c r="L130" s="25"/>
      <c r="M130" s="25"/>
      <c r="N130" s="25"/>
      <c r="O130" s="25"/>
      <c r="P130" s="25"/>
      <c r="Q130" s="129">
        <f t="shared" ref="Q130:Q136" si="33">SUM(F130,G130,J130,K130,L130,M130,N130,O130,P130)</f>
        <v>0</v>
      </c>
      <c r="R130" s="19"/>
    </row>
    <row r="131" spans="1:18">
      <c r="A131" s="126" t="s">
        <v>0</v>
      </c>
      <c r="B131" s="528"/>
      <c r="C131" s="146" t="s">
        <v>13</v>
      </c>
      <c r="D131" s="206" t="s">
        <v>0</v>
      </c>
      <c r="E131" s="206"/>
      <c r="F131" s="147">
        <f t="shared" si="32"/>
        <v>0</v>
      </c>
      <c r="G131" s="66"/>
      <c r="H131" s="66"/>
      <c r="I131" s="133"/>
      <c r="J131" s="147">
        <f t="shared" si="22"/>
        <v>0</v>
      </c>
      <c r="K131" s="66"/>
      <c r="L131" s="44"/>
      <c r="M131" s="44"/>
      <c r="N131" s="44"/>
      <c r="O131" s="44"/>
      <c r="P131" s="49"/>
      <c r="Q131" s="134">
        <f t="shared" si="33"/>
        <v>0</v>
      </c>
      <c r="R131" s="19"/>
    </row>
    <row r="132" spans="1:18">
      <c r="A132" s="130" t="s">
        <v>88</v>
      </c>
      <c r="B132" s="527" t="s">
        <v>89</v>
      </c>
      <c r="C132" s="24" t="s">
        <v>11</v>
      </c>
      <c r="D132" s="205">
        <v>0.08</v>
      </c>
      <c r="E132" s="205"/>
      <c r="F132" s="145">
        <f t="shared" si="32"/>
        <v>0.08</v>
      </c>
      <c r="G132" s="65">
        <v>11.923</v>
      </c>
      <c r="H132" s="65"/>
      <c r="I132" s="128"/>
      <c r="J132" s="145">
        <f t="shared" si="22"/>
        <v>0</v>
      </c>
      <c r="K132" s="65"/>
      <c r="L132" s="25">
        <v>0.48</v>
      </c>
      <c r="M132" s="25"/>
      <c r="N132" s="25"/>
      <c r="O132" s="25"/>
      <c r="P132" s="25"/>
      <c r="Q132" s="129">
        <f t="shared" si="33"/>
        <v>12.483000000000001</v>
      </c>
      <c r="R132" s="19"/>
    </row>
    <row r="133" spans="1:18">
      <c r="A133" s="130"/>
      <c r="B133" s="528"/>
      <c r="C133" s="146" t="s">
        <v>13</v>
      </c>
      <c r="D133" s="206">
        <v>17.280000558424234</v>
      </c>
      <c r="E133" s="206"/>
      <c r="F133" s="147">
        <f t="shared" si="32"/>
        <v>17.280000558424234</v>
      </c>
      <c r="G133" s="66">
        <v>1924.8779999999999</v>
      </c>
      <c r="H133" s="66"/>
      <c r="I133" s="133"/>
      <c r="J133" s="147">
        <f t="shared" si="22"/>
        <v>0</v>
      </c>
      <c r="K133" s="66"/>
      <c r="L133" s="44">
        <v>44.582000000000001</v>
      </c>
      <c r="M133" s="44"/>
      <c r="N133" s="44"/>
      <c r="O133" s="44"/>
      <c r="P133" s="49"/>
      <c r="Q133" s="151">
        <f t="shared" si="33"/>
        <v>1986.7400005584243</v>
      </c>
      <c r="R133" s="19"/>
    </row>
    <row r="134" spans="1:18">
      <c r="A134" s="130" t="s">
        <v>90</v>
      </c>
      <c r="B134" s="36" t="s">
        <v>15</v>
      </c>
      <c r="C134" s="21" t="s">
        <v>11</v>
      </c>
      <c r="D134" s="225">
        <v>2.1999999999999999E-2</v>
      </c>
      <c r="E134" s="212"/>
      <c r="F134" s="153">
        <f t="shared" si="32"/>
        <v>2.1999999999999999E-2</v>
      </c>
      <c r="G134" s="175">
        <v>0.53910000000000002</v>
      </c>
      <c r="H134" s="93">
        <v>1.8888</v>
      </c>
      <c r="I134" s="154"/>
      <c r="J134" s="153">
        <f t="shared" ref="J134:J136" si="34">SUM(H134:I134)</f>
        <v>1.8888</v>
      </c>
      <c r="K134" s="93"/>
      <c r="L134" s="69">
        <v>85.738100000000003</v>
      </c>
      <c r="M134" s="69"/>
      <c r="N134" s="69"/>
      <c r="O134" s="69"/>
      <c r="P134" s="69">
        <v>1.4999999999999999E-2</v>
      </c>
      <c r="Q134" s="129">
        <f t="shared" si="33"/>
        <v>88.203000000000003</v>
      </c>
      <c r="R134" s="19"/>
    </row>
    <row r="135" spans="1:18">
      <c r="A135" s="130"/>
      <c r="B135" s="36" t="s">
        <v>91</v>
      </c>
      <c r="C135" s="24" t="s">
        <v>92</v>
      </c>
      <c r="D135" s="226" t="s">
        <v>0</v>
      </c>
      <c r="E135" s="205"/>
      <c r="F135" s="155">
        <f t="shared" si="32"/>
        <v>0</v>
      </c>
      <c r="G135" s="65"/>
      <c r="H135" s="65"/>
      <c r="I135" s="128"/>
      <c r="J135" s="155">
        <f t="shared" si="34"/>
        <v>0</v>
      </c>
      <c r="K135" s="65"/>
      <c r="L135" s="74"/>
      <c r="M135" s="113"/>
      <c r="N135" s="115"/>
      <c r="O135" s="25"/>
      <c r="P135" s="25"/>
      <c r="Q135" s="129">
        <f t="shared" si="33"/>
        <v>0</v>
      </c>
      <c r="R135" s="19"/>
    </row>
    <row r="136" spans="1:18">
      <c r="A136" s="150" t="s">
        <v>18</v>
      </c>
      <c r="B136" s="44"/>
      <c r="C136" s="146" t="s">
        <v>13</v>
      </c>
      <c r="D136" s="206">
        <v>4.6440001500765131</v>
      </c>
      <c r="E136" s="206"/>
      <c r="F136" s="156">
        <f t="shared" si="32"/>
        <v>4.6440001500765131</v>
      </c>
      <c r="G136" s="66">
        <v>518.57299999999998</v>
      </c>
      <c r="H136" s="66">
        <v>1770.8009999999999</v>
      </c>
      <c r="I136" s="133"/>
      <c r="J136" s="156">
        <f t="shared" si="34"/>
        <v>1770.8009999999999</v>
      </c>
      <c r="K136" s="66"/>
      <c r="L136" s="44">
        <v>23952.721000000001</v>
      </c>
      <c r="M136" s="68"/>
      <c r="N136" s="44"/>
      <c r="O136" s="44"/>
      <c r="P136" s="49">
        <v>16.2</v>
      </c>
      <c r="Q136" s="151">
        <f t="shared" si="33"/>
        <v>26262.93900015008</v>
      </c>
      <c r="R136" s="19"/>
    </row>
    <row r="137" spans="1:18">
      <c r="A137" s="19"/>
      <c r="B137" s="164" t="s">
        <v>0</v>
      </c>
      <c r="C137" s="21" t="s">
        <v>11</v>
      </c>
      <c r="D137" s="227">
        <f>SUM(D130,D132,D134)</f>
        <v>0.10200000000000001</v>
      </c>
      <c r="E137" s="8">
        <f t="shared" ref="E137:P137" si="35">SUM(E130,E132,E134)</f>
        <v>0</v>
      </c>
      <c r="F137" s="153">
        <f t="shared" si="35"/>
        <v>0.10200000000000001</v>
      </c>
      <c r="G137" s="39">
        <f t="shared" si="35"/>
        <v>12.4621</v>
      </c>
      <c r="H137" s="39">
        <f t="shared" si="35"/>
        <v>1.8888</v>
      </c>
      <c r="I137" s="37">
        <f t="shared" si="35"/>
        <v>0</v>
      </c>
      <c r="J137" s="153">
        <f t="shared" si="35"/>
        <v>1.8888</v>
      </c>
      <c r="K137" s="136">
        <f t="shared" si="35"/>
        <v>0</v>
      </c>
      <c r="L137" s="25">
        <f t="shared" si="35"/>
        <v>86.218100000000007</v>
      </c>
      <c r="M137" s="73">
        <f t="shared" si="35"/>
        <v>0</v>
      </c>
      <c r="N137" s="114">
        <f t="shared" si="35"/>
        <v>0</v>
      </c>
      <c r="O137" s="69">
        <f t="shared" si="35"/>
        <v>0</v>
      </c>
      <c r="P137" s="69">
        <f t="shared" si="35"/>
        <v>1.4999999999999999E-2</v>
      </c>
      <c r="Q137" s="129">
        <f>SUM(Q130,Q132,Q134)</f>
        <v>100.68600000000001</v>
      </c>
      <c r="R137" s="19"/>
    </row>
    <row r="138" spans="1:18">
      <c r="A138" s="19"/>
      <c r="B138" s="165" t="s">
        <v>19</v>
      </c>
      <c r="C138" s="24" t="s">
        <v>92</v>
      </c>
      <c r="D138" s="228"/>
      <c r="E138" s="8"/>
      <c r="F138" s="155"/>
      <c r="G138" s="74"/>
      <c r="H138" s="39"/>
      <c r="I138" s="40"/>
      <c r="J138" s="155"/>
      <c r="K138" s="39"/>
      <c r="L138" s="25"/>
      <c r="M138" s="59"/>
      <c r="N138" s="59"/>
      <c r="O138" s="25"/>
      <c r="P138" s="25"/>
      <c r="Q138" s="129"/>
      <c r="R138" s="19"/>
    </row>
    <row r="139" spans="1:18">
      <c r="A139" s="137"/>
      <c r="B139" s="44"/>
      <c r="C139" s="146" t="s">
        <v>13</v>
      </c>
      <c r="D139" s="229">
        <f>SUM(D131,D133,D136)</f>
        <v>21.924000708500749</v>
      </c>
      <c r="E139" s="11">
        <f t="shared" ref="E139:P139" si="36">SUM(E131,E133,E136)</f>
        <v>0</v>
      </c>
      <c r="F139" s="156">
        <f t="shared" si="36"/>
        <v>21.924000708500749</v>
      </c>
      <c r="G139" s="58">
        <f t="shared" si="36"/>
        <v>2443.451</v>
      </c>
      <c r="H139" s="58">
        <f t="shared" si="36"/>
        <v>1770.8009999999999</v>
      </c>
      <c r="I139" s="53">
        <f t="shared" si="36"/>
        <v>0</v>
      </c>
      <c r="J139" s="156">
        <f t="shared" si="36"/>
        <v>1770.8009999999999</v>
      </c>
      <c r="K139" s="58">
        <f t="shared" si="36"/>
        <v>0</v>
      </c>
      <c r="L139" s="44">
        <f t="shared" si="36"/>
        <v>23997.303</v>
      </c>
      <c r="M139" s="60">
        <f t="shared" si="36"/>
        <v>0</v>
      </c>
      <c r="N139" s="60">
        <f t="shared" si="36"/>
        <v>0</v>
      </c>
      <c r="O139" s="44">
        <f t="shared" si="36"/>
        <v>0</v>
      </c>
      <c r="P139" s="44">
        <f t="shared" si="36"/>
        <v>16.2</v>
      </c>
      <c r="Q139" s="151">
        <f>SUM(Q131,Q133,Q136)</f>
        <v>28249.679000708504</v>
      </c>
      <c r="R139" s="19"/>
    </row>
    <row r="140" spans="1:18">
      <c r="A140" s="19"/>
      <c r="B140" s="20" t="s">
        <v>0</v>
      </c>
      <c r="C140" s="21" t="s">
        <v>11</v>
      </c>
      <c r="D140" s="230">
        <f>SUM(D104,D128,D137)</f>
        <v>264.64139999999998</v>
      </c>
      <c r="E140" s="327">
        <f t="shared" ref="E140:P140" si="37">SUM(E104,E128,E137)</f>
        <v>1082.7079000000001</v>
      </c>
      <c r="F140" s="153">
        <f t="shared" si="37"/>
        <v>1347.3493000000001</v>
      </c>
      <c r="G140" s="101">
        <f t="shared" si="37"/>
        <v>2021.2380000000001</v>
      </c>
      <c r="H140" s="106">
        <f t="shared" si="37"/>
        <v>3524.4795999999997</v>
      </c>
      <c r="I140" s="47">
        <f t="shared" si="37"/>
        <v>0</v>
      </c>
      <c r="J140" s="153">
        <f t="shared" si="37"/>
        <v>3524.4795999999997</v>
      </c>
      <c r="K140" s="109">
        <f t="shared" si="37"/>
        <v>2423.6416000000004</v>
      </c>
      <c r="L140" s="69">
        <f t="shared" si="37"/>
        <v>872.12609999999995</v>
      </c>
      <c r="M140" s="73">
        <f t="shared" si="37"/>
        <v>34.1828</v>
      </c>
      <c r="N140" s="73">
        <f t="shared" si="37"/>
        <v>54.278099999999995</v>
      </c>
      <c r="O140" s="69">
        <f t="shared" si="37"/>
        <v>6.0627000000000004</v>
      </c>
      <c r="P140" s="69">
        <f t="shared" si="37"/>
        <v>55.84196</v>
      </c>
      <c r="Q140" s="129">
        <f>SUM(Q104,Q128,Q137)</f>
        <v>10339.200160000002</v>
      </c>
      <c r="R140" s="19"/>
    </row>
    <row r="141" spans="1:18">
      <c r="A141" s="19"/>
      <c r="B141" s="23" t="s">
        <v>93</v>
      </c>
      <c r="C141" s="24" t="s">
        <v>92</v>
      </c>
      <c r="D141" s="231"/>
      <c r="E141" s="216"/>
      <c r="F141" s="155"/>
      <c r="G141" s="102"/>
      <c r="H141" s="98"/>
      <c r="I141" s="160"/>
      <c r="J141" s="155"/>
      <c r="K141" s="102"/>
      <c r="L141" s="25"/>
      <c r="M141" s="59"/>
      <c r="N141" s="59"/>
      <c r="O141" s="25"/>
      <c r="P141" s="25"/>
      <c r="Q141" s="129"/>
      <c r="R141" s="19"/>
    </row>
    <row r="142" spans="1:18" ht="19.5" thickBot="1">
      <c r="A142" s="26"/>
      <c r="B142" s="27"/>
      <c r="C142" s="28" t="s">
        <v>13</v>
      </c>
      <c r="D142" s="232">
        <f>SUM(D105,D129,D139)</f>
        <v>194329.68099999998</v>
      </c>
      <c r="E142" s="217">
        <f t="shared" ref="E142:Q142" si="38">SUM(E105,E129,E139)</f>
        <v>571304.84600000002</v>
      </c>
      <c r="F142" s="161">
        <f t="shared" si="38"/>
        <v>765634.52699999989</v>
      </c>
      <c r="G142" s="90">
        <f t="shared" si="38"/>
        <v>516102.85399999999</v>
      </c>
      <c r="H142" s="107">
        <f t="shared" si="38"/>
        <v>1352186.8369999998</v>
      </c>
      <c r="I142" s="48">
        <f t="shared" si="38"/>
        <v>0</v>
      </c>
      <c r="J142" s="161">
        <f t="shared" si="38"/>
        <v>1352186.8369999998</v>
      </c>
      <c r="K142" s="90">
        <f t="shared" si="38"/>
        <v>484077.66800000001</v>
      </c>
      <c r="L142" s="29">
        <f t="shared" si="38"/>
        <v>167956.76199999999</v>
      </c>
      <c r="M142" s="61">
        <f t="shared" si="38"/>
        <v>24422.585999999999</v>
      </c>
      <c r="N142" s="61">
        <f t="shared" si="38"/>
        <v>37427.300999999999</v>
      </c>
      <c r="O142" s="29">
        <f t="shared" si="38"/>
        <v>7496.4320000000007</v>
      </c>
      <c r="P142" s="29">
        <f t="shared" si="38"/>
        <v>40522.129999999997</v>
      </c>
      <c r="Q142" s="141">
        <f t="shared" si="38"/>
        <v>3395827.0969999996</v>
      </c>
      <c r="R142" s="19"/>
    </row>
    <row r="143" spans="1:18">
      <c r="Q143" s="162" t="s">
        <v>94</v>
      </c>
    </row>
    <row r="145" spans="7:13">
      <c r="G145" s="173"/>
    </row>
    <row r="146" spans="7:13">
      <c r="G146" s="173"/>
      <c r="M146" s="37"/>
    </row>
    <row r="147" spans="7:13">
      <c r="G147" s="37"/>
      <c r="M147" s="37"/>
    </row>
    <row r="148" spans="7:13">
      <c r="G148" s="37"/>
      <c r="M148" s="37"/>
    </row>
    <row r="149" spans="7:13">
      <c r="M149" s="3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view="pageBreakPreview" zoomScale="60" zoomScaleNormal="40" workbookViewId="0">
      <pane xSplit="3" ySplit="4" topLeftCell="F122" activePane="bottomRight" state="frozen"/>
      <selection activeCell="Y106" sqref="Y106"/>
      <selection pane="topRight" activeCell="Y106" sqref="Y106"/>
      <selection pane="bottomLeft" activeCell="Y106" sqref="Y106"/>
      <selection pane="bottomRight" activeCell="L140" sqref="L140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56</v>
      </c>
      <c r="C3" s="27"/>
      <c r="F3" s="27"/>
      <c r="I3" s="27"/>
      <c r="J3" s="27"/>
      <c r="N3" s="27"/>
    </row>
    <row r="4" spans="1:18">
      <c r="A4" s="120"/>
      <c r="B4" s="121"/>
      <c r="C4" s="121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38" t="s">
        <v>11</v>
      </c>
      <c r="D5" s="233">
        <v>0.18920000000000001</v>
      </c>
      <c r="E5" s="328"/>
      <c r="F5" s="127">
        <f>SUM(D5,E5)</f>
        <v>0.18920000000000001</v>
      </c>
      <c r="G5" s="167">
        <v>384.54660000000001</v>
      </c>
      <c r="H5" s="167">
        <v>1517.6007</v>
      </c>
      <c r="I5" s="128"/>
      <c r="J5" s="127">
        <f>SUM(H5:I5)</f>
        <v>1517.6007</v>
      </c>
      <c r="K5" s="168">
        <v>764.56740000000002</v>
      </c>
      <c r="L5" s="25">
        <v>5.2999999999999999E-2</v>
      </c>
      <c r="M5" s="25"/>
      <c r="N5" s="25"/>
      <c r="O5" s="25"/>
      <c r="P5" s="25">
        <v>9.7999999999999997E-3</v>
      </c>
      <c r="Q5" s="129">
        <f>SUM(F5,G5,J5,K5,L5,M5,N5,O5,P5)</f>
        <v>2666.9666999999995</v>
      </c>
      <c r="R5" s="37"/>
    </row>
    <row r="6" spans="1:18">
      <c r="A6" s="130" t="s">
        <v>12</v>
      </c>
      <c r="B6" s="528"/>
      <c r="C6" s="131" t="s">
        <v>13</v>
      </c>
      <c r="D6" s="234">
        <v>38.955599797161248</v>
      </c>
      <c r="E6" s="329"/>
      <c r="F6" s="132">
        <f t="shared" ref="F6:F8" si="0">SUM(D6,E6)</f>
        <v>38.955599797161248</v>
      </c>
      <c r="G6" s="169">
        <v>32938.097999999998</v>
      </c>
      <c r="H6" s="169">
        <v>97216.845000000001</v>
      </c>
      <c r="I6" s="133"/>
      <c r="J6" s="132">
        <f>SUM(H6:I6)</f>
        <v>97216.845000000001</v>
      </c>
      <c r="K6" s="169">
        <v>39038.754000000001</v>
      </c>
      <c r="L6" s="44">
        <v>8.8879999999999999</v>
      </c>
      <c r="M6" s="44"/>
      <c r="N6" s="44"/>
      <c r="O6" s="44"/>
      <c r="P6" s="44">
        <v>3.1749999999999998</v>
      </c>
      <c r="Q6" s="134">
        <f t="shared" ref="Q6:Q8" si="1">SUM(F6,G6,J6,K6,L6,M6,N6,O6,P6)</f>
        <v>169244.71559979717</v>
      </c>
      <c r="R6" s="37"/>
    </row>
    <row r="7" spans="1:18">
      <c r="A7" s="130" t="s">
        <v>14</v>
      </c>
      <c r="B7" s="36" t="s">
        <v>15</v>
      </c>
      <c r="C7" s="38" t="s">
        <v>11</v>
      </c>
      <c r="D7" s="235" t="s">
        <v>0</v>
      </c>
      <c r="E7" s="330">
        <v>0.54920000000000002</v>
      </c>
      <c r="F7" s="135">
        <f t="shared" si="0"/>
        <v>0.54920000000000002</v>
      </c>
      <c r="G7" s="167"/>
      <c r="H7" s="167">
        <v>3.859</v>
      </c>
      <c r="I7" s="128"/>
      <c r="J7" s="135">
        <f t="shared" ref="J7:J68" si="2">SUM(H7:I7)</f>
        <v>3.859</v>
      </c>
      <c r="K7" s="167"/>
      <c r="L7" s="25"/>
      <c r="M7" s="25"/>
      <c r="N7" s="25"/>
      <c r="O7" s="25"/>
      <c r="P7" s="25"/>
      <c r="Q7" s="129">
        <f t="shared" si="1"/>
        <v>4.4081999999999999</v>
      </c>
      <c r="R7" s="37"/>
    </row>
    <row r="8" spans="1:18">
      <c r="A8" s="130" t="s">
        <v>16</v>
      </c>
      <c r="B8" s="131" t="s">
        <v>17</v>
      </c>
      <c r="C8" s="131" t="s">
        <v>13</v>
      </c>
      <c r="D8" s="234" t="s">
        <v>0</v>
      </c>
      <c r="E8" s="329">
        <v>184.702</v>
      </c>
      <c r="F8" s="132">
        <f t="shared" si="0"/>
        <v>184.702</v>
      </c>
      <c r="G8" s="169"/>
      <c r="H8" s="169">
        <v>151.31299999999999</v>
      </c>
      <c r="I8" s="133"/>
      <c r="J8" s="132">
        <f t="shared" si="2"/>
        <v>151.31299999999999</v>
      </c>
      <c r="K8" s="169"/>
      <c r="L8" s="44"/>
      <c r="M8" s="44"/>
      <c r="N8" s="44"/>
      <c r="O8" s="44"/>
      <c r="P8" s="44"/>
      <c r="Q8" s="134">
        <f t="shared" si="1"/>
        <v>336.01499999999999</v>
      </c>
      <c r="R8" s="37"/>
    </row>
    <row r="9" spans="1:18">
      <c r="A9" s="130" t="s">
        <v>18</v>
      </c>
      <c r="B9" s="529" t="s">
        <v>19</v>
      </c>
      <c r="C9" s="38" t="s">
        <v>11</v>
      </c>
      <c r="D9" s="236">
        <v>0.18920000000000001</v>
      </c>
      <c r="E9" s="8">
        <v>0.54920000000000002</v>
      </c>
      <c r="F9" s="135">
        <f t="shared" ref="F9:P10" si="3">SUM(F5,F7)</f>
        <v>0.73840000000000006</v>
      </c>
      <c r="G9" s="39">
        <v>384.54660000000001</v>
      </c>
      <c r="H9" s="39">
        <v>1521.4596999999999</v>
      </c>
      <c r="I9" s="40">
        <f t="shared" si="3"/>
        <v>0</v>
      </c>
      <c r="J9" s="135">
        <f t="shared" si="3"/>
        <v>1521.4596999999999</v>
      </c>
      <c r="K9" s="39">
        <v>764.56740000000002</v>
      </c>
      <c r="L9" s="25">
        <f t="shared" si="3"/>
        <v>5.2999999999999999E-2</v>
      </c>
      <c r="M9" s="25">
        <f t="shared" si="3"/>
        <v>0</v>
      </c>
      <c r="N9" s="25">
        <f t="shared" si="3"/>
        <v>0</v>
      </c>
      <c r="O9" s="25">
        <f t="shared" si="3"/>
        <v>0</v>
      </c>
      <c r="P9" s="25">
        <f t="shared" si="3"/>
        <v>9.7999999999999997E-3</v>
      </c>
      <c r="Q9" s="129">
        <f t="shared" ref="Q9:Q10" si="4">SUM(F9:G9,J9:P9)</f>
        <v>2671.3748999999998</v>
      </c>
      <c r="R9" s="37"/>
    </row>
    <row r="10" spans="1:18">
      <c r="A10" s="137"/>
      <c r="B10" s="530"/>
      <c r="C10" s="131" t="s">
        <v>13</v>
      </c>
      <c r="D10" s="193">
        <v>38.955599797161248</v>
      </c>
      <c r="E10" s="11">
        <v>184.702</v>
      </c>
      <c r="F10" s="132">
        <f t="shared" si="3"/>
        <v>223.65759979716125</v>
      </c>
      <c r="G10" s="58">
        <v>32938.097999999998</v>
      </c>
      <c r="H10" s="58">
        <v>97368.157999999996</v>
      </c>
      <c r="I10" s="53">
        <f t="shared" si="3"/>
        <v>0</v>
      </c>
      <c r="J10" s="132">
        <f t="shared" si="3"/>
        <v>97368.157999999996</v>
      </c>
      <c r="K10" s="58">
        <v>39038.754000000001</v>
      </c>
      <c r="L10" s="44">
        <f t="shared" si="3"/>
        <v>8.8879999999999999</v>
      </c>
      <c r="M10" s="44">
        <f t="shared" si="3"/>
        <v>0</v>
      </c>
      <c r="N10" s="44">
        <f t="shared" si="3"/>
        <v>0</v>
      </c>
      <c r="O10" s="44">
        <f t="shared" si="3"/>
        <v>0</v>
      </c>
      <c r="P10" s="44">
        <f t="shared" si="3"/>
        <v>3.1749999999999998</v>
      </c>
      <c r="Q10" s="134">
        <f t="shared" si="4"/>
        <v>169580.73059979713</v>
      </c>
      <c r="R10" s="37"/>
    </row>
    <row r="11" spans="1:18">
      <c r="A11" s="531" t="s">
        <v>20</v>
      </c>
      <c r="B11" s="532"/>
      <c r="C11" s="38" t="s">
        <v>11</v>
      </c>
      <c r="D11" s="235">
        <v>5.1776999999999997</v>
      </c>
      <c r="E11" s="330">
        <v>0.44519999999999998</v>
      </c>
      <c r="F11" s="135">
        <f t="shared" ref="F11:F22" si="5">SUM(D11,E11)</f>
        <v>5.6228999999999996</v>
      </c>
      <c r="G11" s="167">
        <v>600.26049999999998</v>
      </c>
      <c r="H11" s="167">
        <v>976.19200000000001</v>
      </c>
      <c r="I11" s="128"/>
      <c r="J11" s="135">
        <f t="shared" si="2"/>
        <v>976.19200000000001</v>
      </c>
      <c r="K11" s="167"/>
      <c r="L11" s="25">
        <v>1.5599999999999999E-2</v>
      </c>
      <c r="M11" s="25"/>
      <c r="N11" s="25"/>
      <c r="O11" s="25"/>
      <c r="P11" s="25"/>
      <c r="Q11" s="129">
        <f t="shared" ref="Q11:Q22" si="6">SUM(F11,G11,J11,K11,L11,M11,N11,O11,P11)</f>
        <v>1582.0909999999999</v>
      </c>
      <c r="R11" s="37"/>
    </row>
    <row r="12" spans="1:18">
      <c r="A12" s="533"/>
      <c r="B12" s="534"/>
      <c r="C12" s="131" t="s">
        <v>13</v>
      </c>
      <c r="D12" s="237">
        <v>2086.4638691359464</v>
      </c>
      <c r="E12" s="329">
        <v>226.619</v>
      </c>
      <c r="F12" s="132">
        <f t="shared" si="5"/>
        <v>2313.0828691359466</v>
      </c>
      <c r="G12" s="169">
        <v>200692.611</v>
      </c>
      <c r="H12" s="169">
        <v>276132.26500000001</v>
      </c>
      <c r="I12" s="133"/>
      <c r="J12" s="132">
        <f t="shared" si="2"/>
        <v>276132.26500000001</v>
      </c>
      <c r="K12" s="169"/>
      <c r="L12" s="44">
        <v>9.7720000000000002</v>
      </c>
      <c r="M12" s="44"/>
      <c r="N12" s="44"/>
      <c r="O12" s="44"/>
      <c r="P12" s="44"/>
      <c r="Q12" s="134">
        <f t="shared" si="6"/>
        <v>479147.73086913594</v>
      </c>
      <c r="R12" s="37"/>
    </row>
    <row r="13" spans="1:18">
      <c r="A13" s="19"/>
      <c r="B13" s="527" t="s">
        <v>21</v>
      </c>
      <c r="C13" s="38" t="s">
        <v>11</v>
      </c>
      <c r="D13" s="235">
        <v>129.2424</v>
      </c>
      <c r="E13" s="330">
        <v>199.10849999999999</v>
      </c>
      <c r="F13" s="135">
        <f t="shared" si="5"/>
        <v>328.35090000000002</v>
      </c>
      <c r="G13" s="167">
        <v>25.398599999999998</v>
      </c>
      <c r="H13" s="167">
        <v>4.68</v>
      </c>
      <c r="I13" s="128"/>
      <c r="J13" s="135">
        <f t="shared" si="2"/>
        <v>4.68</v>
      </c>
      <c r="K13" s="167">
        <v>1.9564999999999999</v>
      </c>
      <c r="L13" s="25">
        <v>0.11559999999999999</v>
      </c>
      <c r="M13" s="25"/>
      <c r="N13" s="25"/>
      <c r="O13" s="25"/>
      <c r="P13" s="25"/>
      <c r="Q13" s="129">
        <f t="shared" si="6"/>
        <v>360.5016</v>
      </c>
      <c r="R13" s="37"/>
    </row>
    <row r="14" spans="1:18">
      <c r="A14" s="126" t="s">
        <v>0</v>
      </c>
      <c r="B14" s="528"/>
      <c r="C14" s="131" t="s">
        <v>13</v>
      </c>
      <c r="D14" s="237">
        <v>150422.02121676435</v>
      </c>
      <c r="E14" s="329">
        <v>244474.106</v>
      </c>
      <c r="F14" s="132">
        <f t="shared" si="5"/>
        <v>394896.12721676438</v>
      </c>
      <c r="G14" s="169">
        <v>31117.003000000001</v>
      </c>
      <c r="H14" s="169">
        <v>11478.898999999999</v>
      </c>
      <c r="I14" s="133"/>
      <c r="J14" s="132">
        <f t="shared" si="2"/>
        <v>11478.898999999999</v>
      </c>
      <c r="K14" s="169">
        <v>3203.384</v>
      </c>
      <c r="L14" s="44">
        <v>341.06400000000002</v>
      </c>
      <c r="M14" s="44"/>
      <c r="N14" s="44"/>
      <c r="O14" s="44"/>
      <c r="P14" s="44"/>
      <c r="Q14" s="134">
        <f t="shared" si="6"/>
        <v>441036.47721676441</v>
      </c>
      <c r="R14" s="37"/>
    </row>
    <row r="15" spans="1:18">
      <c r="A15" s="130" t="s">
        <v>22</v>
      </c>
      <c r="B15" s="527" t="s">
        <v>23</v>
      </c>
      <c r="C15" s="38" t="s">
        <v>11</v>
      </c>
      <c r="D15" s="235">
        <v>5.8707000000000003</v>
      </c>
      <c r="E15" s="330">
        <v>1.1927000000000001</v>
      </c>
      <c r="F15" s="135">
        <f t="shared" si="5"/>
        <v>7.0634000000000006</v>
      </c>
      <c r="G15" s="167">
        <v>9.3657000000000004</v>
      </c>
      <c r="H15" s="167">
        <v>56.706200000000003</v>
      </c>
      <c r="I15" s="128"/>
      <c r="J15" s="135">
        <f t="shared" si="2"/>
        <v>56.706200000000003</v>
      </c>
      <c r="K15" s="167">
        <v>2.9424000000000001</v>
      </c>
      <c r="L15" s="25">
        <v>0.61899999999999999</v>
      </c>
      <c r="M15" s="25"/>
      <c r="N15" s="25">
        <v>9.5000000000000001E-2</v>
      </c>
      <c r="O15" s="25"/>
      <c r="P15" s="25"/>
      <c r="Q15" s="129">
        <f t="shared" si="6"/>
        <v>76.791700000000006</v>
      </c>
      <c r="R15" s="37"/>
    </row>
    <row r="16" spans="1:18">
      <c r="A16" s="130" t="s">
        <v>0</v>
      </c>
      <c r="B16" s="528"/>
      <c r="C16" s="131" t="s">
        <v>13</v>
      </c>
      <c r="D16" s="237">
        <v>2652.7456661873616</v>
      </c>
      <c r="E16" s="329">
        <v>1373.578</v>
      </c>
      <c r="F16" s="132">
        <f t="shared" si="5"/>
        <v>4026.3236661873616</v>
      </c>
      <c r="G16" s="169">
        <v>8009.3090000000002</v>
      </c>
      <c r="H16" s="169">
        <v>59691.909</v>
      </c>
      <c r="I16" s="133"/>
      <c r="J16" s="132">
        <f t="shared" si="2"/>
        <v>59691.909</v>
      </c>
      <c r="K16" s="169">
        <v>4323.4430000000002</v>
      </c>
      <c r="L16" s="44">
        <v>638.05999999999995</v>
      </c>
      <c r="M16" s="44"/>
      <c r="N16" s="44">
        <v>113.065</v>
      </c>
      <c r="O16" s="44"/>
      <c r="P16" s="44"/>
      <c r="Q16" s="134">
        <f t="shared" si="6"/>
        <v>76802.10966618736</v>
      </c>
      <c r="R16" s="37"/>
    </row>
    <row r="17" spans="1:18">
      <c r="A17" s="130" t="s">
        <v>24</v>
      </c>
      <c r="B17" s="527" t="s">
        <v>25</v>
      </c>
      <c r="C17" s="38" t="s">
        <v>11</v>
      </c>
      <c r="D17" s="235">
        <v>38.6798</v>
      </c>
      <c r="E17" s="330">
        <v>47.508600000000001</v>
      </c>
      <c r="F17" s="135">
        <f t="shared" si="5"/>
        <v>86.188400000000001</v>
      </c>
      <c r="G17" s="167">
        <v>31.879300000000001</v>
      </c>
      <c r="H17" s="167"/>
      <c r="I17" s="128"/>
      <c r="J17" s="135">
        <f t="shared" si="2"/>
        <v>0</v>
      </c>
      <c r="K17" s="167"/>
      <c r="L17" s="25">
        <v>0.21820000000000001</v>
      </c>
      <c r="M17" s="25"/>
      <c r="N17" s="25"/>
      <c r="O17" s="25"/>
      <c r="P17" s="25"/>
      <c r="Q17" s="129">
        <f t="shared" si="6"/>
        <v>118.2859</v>
      </c>
      <c r="R17" s="37"/>
    </row>
    <row r="18" spans="1:18">
      <c r="A18" s="130"/>
      <c r="B18" s="528"/>
      <c r="C18" s="131" t="s">
        <v>13</v>
      </c>
      <c r="D18" s="237">
        <v>44481.843128386536</v>
      </c>
      <c r="E18" s="329">
        <v>58053.574999999997</v>
      </c>
      <c r="F18" s="132">
        <f t="shared" si="5"/>
        <v>102535.41812838653</v>
      </c>
      <c r="G18" s="169">
        <v>36059.08</v>
      </c>
      <c r="H18" s="169"/>
      <c r="I18" s="133"/>
      <c r="J18" s="132">
        <f t="shared" si="2"/>
        <v>0</v>
      </c>
      <c r="K18" s="169"/>
      <c r="L18" s="44">
        <v>463.44600000000003</v>
      </c>
      <c r="M18" s="44"/>
      <c r="N18" s="44"/>
      <c r="O18" s="44"/>
      <c r="P18" s="44"/>
      <c r="Q18" s="134">
        <f t="shared" si="6"/>
        <v>139057.94412838653</v>
      </c>
      <c r="R18" s="37"/>
    </row>
    <row r="19" spans="1:18">
      <c r="A19" s="130" t="s">
        <v>26</v>
      </c>
      <c r="B19" s="36" t="s">
        <v>27</v>
      </c>
      <c r="C19" s="38" t="s">
        <v>11</v>
      </c>
      <c r="D19" s="235">
        <v>3.2238000000000002</v>
      </c>
      <c r="E19" s="330">
        <v>2.4382000000000001</v>
      </c>
      <c r="F19" s="135">
        <f t="shared" si="5"/>
        <v>5.6620000000000008</v>
      </c>
      <c r="G19" s="167">
        <v>19.346599999999999</v>
      </c>
      <c r="H19" s="167">
        <v>107.38</v>
      </c>
      <c r="I19" s="128"/>
      <c r="J19" s="135">
        <f t="shared" si="2"/>
        <v>107.38</v>
      </c>
      <c r="K19" s="167"/>
      <c r="L19" s="25"/>
      <c r="M19" s="25"/>
      <c r="N19" s="25"/>
      <c r="O19" s="25"/>
      <c r="P19" s="25"/>
      <c r="Q19" s="129">
        <f t="shared" si="6"/>
        <v>132.3886</v>
      </c>
      <c r="R19" s="37"/>
    </row>
    <row r="20" spans="1:18">
      <c r="A20" s="130"/>
      <c r="B20" s="131" t="s">
        <v>28</v>
      </c>
      <c r="C20" s="131" t="s">
        <v>13</v>
      </c>
      <c r="D20" s="237">
        <v>2707.199265903826</v>
      </c>
      <c r="E20" s="329">
        <v>1971.336</v>
      </c>
      <c r="F20" s="132">
        <f t="shared" si="5"/>
        <v>4678.5352659038263</v>
      </c>
      <c r="G20" s="169">
        <v>10063.107</v>
      </c>
      <c r="H20" s="169">
        <v>39249.463000000003</v>
      </c>
      <c r="I20" s="133"/>
      <c r="J20" s="132">
        <f t="shared" si="2"/>
        <v>39249.463000000003</v>
      </c>
      <c r="K20" s="169"/>
      <c r="L20" s="44"/>
      <c r="M20" s="44"/>
      <c r="N20" s="44"/>
      <c r="O20" s="44"/>
      <c r="P20" s="44"/>
      <c r="Q20" s="134">
        <f t="shared" si="6"/>
        <v>53991.105265903825</v>
      </c>
      <c r="R20" s="37"/>
    </row>
    <row r="21" spans="1:18">
      <c r="A21" s="130" t="s">
        <v>18</v>
      </c>
      <c r="B21" s="527" t="s">
        <v>29</v>
      </c>
      <c r="C21" s="38" t="s">
        <v>11</v>
      </c>
      <c r="D21" s="235">
        <v>180.45590000000001</v>
      </c>
      <c r="E21" s="330">
        <v>254.77459999999999</v>
      </c>
      <c r="F21" s="135">
        <f t="shared" si="5"/>
        <v>435.23050000000001</v>
      </c>
      <c r="G21" s="167">
        <v>255.88839999999999</v>
      </c>
      <c r="H21" s="167">
        <v>177.82300000000001</v>
      </c>
      <c r="I21" s="128"/>
      <c r="J21" s="135">
        <f t="shared" si="2"/>
        <v>177.82300000000001</v>
      </c>
      <c r="K21" s="167"/>
      <c r="L21" s="25"/>
      <c r="M21" s="25"/>
      <c r="N21" s="25"/>
      <c r="O21" s="25"/>
      <c r="P21" s="25"/>
      <c r="Q21" s="129">
        <f t="shared" si="6"/>
        <v>868.94189999999992</v>
      </c>
      <c r="R21" s="37"/>
    </row>
    <row r="22" spans="1:18">
      <c r="A22" s="19"/>
      <c r="B22" s="528"/>
      <c r="C22" s="131" t="s">
        <v>13</v>
      </c>
      <c r="D22" s="238">
        <v>55419.4447914353</v>
      </c>
      <c r="E22" s="329">
        <v>71704.414999999994</v>
      </c>
      <c r="F22" s="132">
        <f t="shared" si="5"/>
        <v>127123.8597914353</v>
      </c>
      <c r="G22" s="169">
        <v>79255.089000000007</v>
      </c>
      <c r="H22" s="169">
        <v>53870.608</v>
      </c>
      <c r="I22" s="133"/>
      <c r="J22" s="132">
        <f t="shared" si="2"/>
        <v>53870.608</v>
      </c>
      <c r="K22" s="169"/>
      <c r="L22" s="44"/>
      <c r="M22" s="44"/>
      <c r="N22" s="44"/>
      <c r="O22" s="44"/>
      <c r="P22" s="44"/>
      <c r="Q22" s="134">
        <f t="shared" si="6"/>
        <v>260249.55679143532</v>
      </c>
      <c r="R22" s="37"/>
    </row>
    <row r="23" spans="1:18">
      <c r="A23" s="19"/>
      <c r="B23" s="529" t="s">
        <v>19</v>
      </c>
      <c r="C23" s="38" t="s">
        <v>11</v>
      </c>
      <c r="D23" s="192">
        <v>357.47260000000006</v>
      </c>
      <c r="E23" s="8">
        <v>505.02260000000001</v>
      </c>
      <c r="F23" s="135">
        <f t="shared" ref="F23:Q24" si="7">SUM(F13,F15,F17,F19,F21)</f>
        <v>862.49520000000007</v>
      </c>
      <c r="G23" s="39">
        <v>341.87860000000001</v>
      </c>
      <c r="H23" s="39">
        <v>346.58920000000001</v>
      </c>
      <c r="I23" s="40">
        <f t="shared" si="7"/>
        <v>0</v>
      </c>
      <c r="J23" s="135">
        <f t="shared" si="7"/>
        <v>346.58920000000001</v>
      </c>
      <c r="K23" s="39">
        <v>4.8989000000000003</v>
      </c>
      <c r="L23" s="25">
        <f t="shared" si="7"/>
        <v>0.95280000000000009</v>
      </c>
      <c r="M23" s="25">
        <f t="shared" si="7"/>
        <v>0</v>
      </c>
      <c r="N23" s="25">
        <f t="shared" si="7"/>
        <v>9.5000000000000001E-2</v>
      </c>
      <c r="O23" s="25">
        <f t="shared" si="7"/>
        <v>0</v>
      </c>
      <c r="P23" s="25">
        <f t="shared" si="7"/>
        <v>0</v>
      </c>
      <c r="Q23" s="129">
        <f>SUM(Q13,Q15,Q17,Q19,Q21)</f>
        <v>1556.9096999999999</v>
      </c>
      <c r="R23" s="37"/>
    </row>
    <row r="24" spans="1:18">
      <c r="A24" s="137"/>
      <c r="B24" s="530"/>
      <c r="C24" s="131" t="s">
        <v>13</v>
      </c>
      <c r="D24" s="193">
        <v>255683.25406867737</v>
      </c>
      <c r="E24" s="11">
        <v>377577.01</v>
      </c>
      <c r="F24" s="132">
        <f t="shared" si="7"/>
        <v>633260.26406867732</v>
      </c>
      <c r="G24" s="58">
        <v>164503.58799999999</v>
      </c>
      <c r="H24" s="58">
        <v>164290.87900000002</v>
      </c>
      <c r="I24" s="53">
        <f t="shared" si="7"/>
        <v>0</v>
      </c>
      <c r="J24" s="132">
        <f t="shared" si="7"/>
        <v>164290.87900000002</v>
      </c>
      <c r="K24" s="58">
        <v>7526.8270000000002</v>
      </c>
      <c r="L24" s="44">
        <f t="shared" si="7"/>
        <v>1442.5700000000002</v>
      </c>
      <c r="M24" s="44">
        <f t="shared" si="7"/>
        <v>0</v>
      </c>
      <c r="N24" s="44">
        <f t="shared" si="7"/>
        <v>113.065</v>
      </c>
      <c r="O24" s="44">
        <f t="shared" si="7"/>
        <v>0</v>
      </c>
      <c r="P24" s="44">
        <f t="shared" si="7"/>
        <v>0</v>
      </c>
      <c r="Q24" s="134">
        <f t="shared" si="7"/>
        <v>971137.19306867756</v>
      </c>
      <c r="R24" s="37"/>
    </row>
    <row r="25" spans="1:18">
      <c r="A25" s="126" t="s">
        <v>0</v>
      </c>
      <c r="B25" s="527" t="s">
        <v>30</v>
      </c>
      <c r="C25" s="38" t="s">
        <v>11</v>
      </c>
      <c r="D25" s="239">
        <v>10.4146</v>
      </c>
      <c r="E25" s="330">
        <v>15.734</v>
      </c>
      <c r="F25" s="135">
        <f t="shared" ref="F25:F28" si="8">SUM(D25,E25)</f>
        <v>26.148600000000002</v>
      </c>
      <c r="G25" s="167">
        <v>187.6902</v>
      </c>
      <c r="H25" s="167"/>
      <c r="I25" s="128"/>
      <c r="J25" s="135">
        <f t="shared" si="2"/>
        <v>0</v>
      </c>
      <c r="K25" s="167"/>
      <c r="L25" s="25">
        <v>1.4999999999999999E-2</v>
      </c>
      <c r="M25" s="25"/>
      <c r="N25" s="25"/>
      <c r="O25" s="25"/>
      <c r="P25" s="25"/>
      <c r="Q25" s="129">
        <f t="shared" ref="Q25:Q28" si="9">SUM(F25,G25,J25,K25,L25,M25,N25,O25,P25)</f>
        <v>213.85379999999998</v>
      </c>
      <c r="R25" s="37"/>
    </row>
    <row r="26" spans="1:18">
      <c r="A26" s="130" t="s">
        <v>31</v>
      </c>
      <c r="B26" s="528"/>
      <c r="C26" s="131" t="s">
        <v>13</v>
      </c>
      <c r="D26" s="240">
        <v>10306.353546335626</v>
      </c>
      <c r="E26" s="329">
        <v>16197.548000000001</v>
      </c>
      <c r="F26" s="132">
        <f t="shared" si="8"/>
        <v>26503.901546335626</v>
      </c>
      <c r="G26" s="169">
        <v>186390.62899999999</v>
      </c>
      <c r="H26" s="169"/>
      <c r="I26" s="133"/>
      <c r="J26" s="132">
        <f t="shared" si="2"/>
        <v>0</v>
      </c>
      <c r="K26" s="169"/>
      <c r="L26" s="44">
        <v>34.381</v>
      </c>
      <c r="M26" s="44"/>
      <c r="N26" s="44"/>
      <c r="O26" s="44"/>
      <c r="P26" s="44"/>
      <c r="Q26" s="134">
        <f t="shared" si="9"/>
        <v>212928.91154633561</v>
      </c>
      <c r="R26" s="37"/>
    </row>
    <row r="27" spans="1:18">
      <c r="A27" s="130" t="s">
        <v>32</v>
      </c>
      <c r="B27" s="36" t="s">
        <v>15</v>
      </c>
      <c r="C27" s="38" t="s">
        <v>11</v>
      </c>
      <c r="D27" s="239">
        <v>6.4569999999999999</v>
      </c>
      <c r="E27" s="330">
        <v>2.2290000000000001</v>
      </c>
      <c r="F27" s="135">
        <f t="shared" si="8"/>
        <v>8.6859999999999999</v>
      </c>
      <c r="G27" s="167">
        <v>7.9627999999999997</v>
      </c>
      <c r="H27" s="167">
        <v>0.06</v>
      </c>
      <c r="I27" s="128"/>
      <c r="J27" s="135">
        <f t="shared" si="2"/>
        <v>0.06</v>
      </c>
      <c r="K27" s="167"/>
      <c r="L27" s="25"/>
      <c r="M27" s="25"/>
      <c r="N27" s="25"/>
      <c r="O27" s="25"/>
      <c r="P27" s="25"/>
      <c r="Q27" s="129">
        <f t="shared" si="9"/>
        <v>16.7088</v>
      </c>
      <c r="R27" s="37"/>
    </row>
    <row r="28" spans="1:18">
      <c r="A28" s="130" t="s">
        <v>33</v>
      </c>
      <c r="B28" s="131" t="s">
        <v>34</v>
      </c>
      <c r="C28" s="131" t="s">
        <v>13</v>
      </c>
      <c r="D28" s="240">
        <v>3138.8687836561567</v>
      </c>
      <c r="E28" s="329">
        <v>1872.731</v>
      </c>
      <c r="F28" s="132">
        <f t="shared" si="8"/>
        <v>5011.5997836561564</v>
      </c>
      <c r="G28" s="169">
        <v>4214.3900000000003</v>
      </c>
      <c r="H28" s="170">
        <v>1.944</v>
      </c>
      <c r="I28" s="133"/>
      <c r="J28" s="132">
        <f t="shared" si="2"/>
        <v>1.944</v>
      </c>
      <c r="K28" s="169"/>
      <c r="L28" s="44"/>
      <c r="M28" s="44"/>
      <c r="N28" s="44"/>
      <c r="O28" s="44"/>
      <c r="P28" s="44"/>
      <c r="Q28" s="134">
        <f t="shared" si="9"/>
        <v>9227.9337836561572</v>
      </c>
      <c r="R28" s="37"/>
    </row>
    <row r="29" spans="1:18">
      <c r="A29" s="130" t="s">
        <v>18</v>
      </c>
      <c r="B29" s="529" t="s">
        <v>19</v>
      </c>
      <c r="C29" s="38" t="s">
        <v>11</v>
      </c>
      <c r="D29" s="236">
        <v>16.871600000000001</v>
      </c>
      <c r="E29" s="8">
        <v>17.963000000000001</v>
      </c>
      <c r="F29" s="135">
        <f t="shared" ref="F29:Q30" si="10">SUM(F25,F27)</f>
        <v>34.834600000000002</v>
      </c>
      <c r="G29" s="39">
        <v>195.65299999999999</v>
      </c>
      <c r="H29" s="39">
        <v>0.06</v>
      </c>
      <c r="I29" s="40">
        <f t="shared" si="10"/>
        <v>0</v>
      </c>
      <c r="J29" s="135">
        <f t="shared" si="10"/>
        <v>0.06</v>
      </c>
      <c r="K29" s="39"/>
      <c r="L29" s="25">
        <f t="shared" si="10"/>
        <v>1.4999999999999999E-2</v>
      </c>
      <c r="M29" s="4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129">
        <f t="shared" si="10"/>
        <v>230.56259999999997</v>
      </c>
      <c r="R29" s="37"/>
    </row>
    <row r="30" spans="1:18">
      <c r="A30" s="137"/>
      <c r="B30" s="530"/>
      <c r="C30" s="131" t="s">
        <v>13</v>
      </c>
      <c r="D30" s="193">
        <v>13445.222329991782</v>
      </c>
      <c r="E30" s="11">
        <v>18070.279000000002</v>
      </c>
      <c r="F30" s="132">
        <f t="shared" si="10"/>
        <v>31515.501329991785</v>
      </c>
      <c r="G30" s="58">
        <v>190605.019</v>
      </c>
      <c r="H30" s="58">
        <v>1.944</v>
      </c>
      <c r="I30" s="53">
        <f t="shared" si="10"/>
        <v>0</v>
      </c>
      <c r="J30" s="132">
        <f t="shared" si="10"/>
        <v>1.944</v>
      </c>
      <c r="K30" s="58"/>
      <c r="L30" s="44">
        <f t="shared" si="10"/>
        <v>34.381</v>
      </c>
      <c r="M30" s="58">
        <f t="shared" si="10"/>
        <v>0</v>
      </c>
      <c r="N30" s="44">
        <f t="shared" si="10"/>
        <v>0</v>
      </c>
      <c r="O30" s="44">
        <f t="shared" si="10"/>
        <v>0</v>
      </c>
      <c r="P30" s="44">
        <f t="shared" si="10"/>
        <v>0</v>
      </c>
      <c r="Q30" s="134">
        <f t="shared" si="10"/>
        <v>222156.84532999177</v>
      </c>
      <c r="R30" s="37"/>
    </row>
    <row r="31" spans="1:18">
      <c r="A31" s="126" t="s">
        <v>0</v>
      </c>
      <c r="B31" s="527" t="s">
        <v>35</v>
      </c>
      <c r="C31" s="38" t="s">
        <v>11</v>
      </c>
      <c r="D31" s="239">
        <v>0.3962</v>
      </c>
      <c r="E31" s="330">
        <v>0.45179999999999998</v>
      </c>
      <c r="F31" s="135">
        <f t="shared" ref="F31:F36" si="11">SUM(D31,E31)</f>
        <v>0.84799999999999998</v>
      </c>
      <c r="G31" s="167">
        <v>4.6677</v>
      </c>
      <c r="H31" s="167">
        <v>195.05520000000001</v>
      </c>
      <c r="I31" s="128"/>
      <c r="J31" s="135">
        <f t="shared" si="2"/>
        <v>195.05520000000001</v>
      </c>
      <c r="K31" s="167">
        <v>5.266</v>
      </c>
      <c r="L31" s="25">
        <v>0.1246</v>
      </c>
      <c r="M31" s="25"/>
      <c r="N31" s="25">
        <v>0.74150000000000005</v>
      </c>
      <c r="O31" s="25"/>
      <c r="P31" s="25">
        <v>0.58389999999999997</v>
      </c>
      <c r="Q31" s="129">
        <f t="shared" ref="Q31:Q36" si="12">SUM(F31,G31,J31,K31,L31,M31,N31,O31,P31)</f>
        <v>207.2869</v>
      </c>
      <c r="R31" s="37"/>
    </row>
    <row r="32" spans="1:18">
      <c r="A32" s="130" t="s">
        <v>36</v>
      </c>
      <c r="B32" s="528"/>
      <c r="C32" s="131" t="s">
        <v>13</v>
      </c>
      <c r="D32" s="240">
        <v>16.322039915012418</v>
      </c>
      <c r="E32" s="329">
        <v>31.795999999999999</v>
      </c>
      <c r="F32" s="132">
        <f t="shared" si="11"/>
        <v>48.118039915012417</v>
      </c>
      <c r="G32" s="169">
        <v>43.341999999999999</v>
      </c>
      <c r="H32" s="169">
        <v>57500.921000000002</v>
      </c>
      <c r="I32" s="133"/>
      <c r="J32" s="132">
        <f t="shared" si="2"/>
        <v>57500.921000000002</v>
      </c>
      <c r="K32" s="169">
        <v>482.31799999999998</v>
      </c>
      <c r="L32" s="44">
        <v>20.847000000000001</v>
      </c>
      <c r="M32" s="44"/>
      <c r="N32" s="44">
        <v>39.738</v>
      </c>
      <c r="O32" s="44"/>
      <c r="P32" s="44">
        <v>50.857999999999997</v>
      </c>
      <c r="Q32" s="134">
        <f t="shared" si="12"/>
        <v>58186.142039915016</v>
      </c>
      <c r="R32" s="37"/>
    </row>
    <row r="33" spans="1:18">
      <c r="A33" s="130" t="s">
        <v>0</v>
      </c>
      <c r="B33" s="527" t="s">
        <v>37</v>
      </c>
      <c r="C33" s="38" t="s">
        <v>11</v>
      </c>
      <c r="D33" s="235">
        <v>6.7900000000000002E-2</v>
      </c>
      <c r="E33" s="330"/>
      <c r="F33" s="135">
        <f t="shared" si="11"/>
        <v>6.7900000000000002E-2</v>
      </c>
      <c r="G33" s="167">
        <v>9.1999999999999998E-3</v>
      </c>
      <c r="H33" s="167">
        <v>52.539000000000001</v>
      </c>
      <c r="I33" s="128"/>
      <c r="J33" s="135">
        <f t="shared" si="2"/>
        <v>52.539000000000001</v>
      </c>
      <c r="K33" s="167">
        <v>77.043999999999997</v>
      </c>
      <c r="L33" s="25">
        <v>9.2999999999999999E-2</v>
      </c>
      <c r="M33" s="25"/>
      <c r="N33" s="25"/>
      <c r="O33" s="25"/>
      <c r="P33" s="25"/>
      <c r="Q33" s="129">
        <f t="shared" si="12"/>
        <v>129.75309999999999</v>
      </c>
      <c r="R33" s="37"/>
    </row>
    <row r="34" spans="1:18">
      <c r="A34" s="130" t="s">
        <v>38</v>
      </c>
      <c r="B34" s="528"/>
      <c r="C34" s="131" t="s">
        <v>13</v>
      </c>
      <c r="D34" s="234">
        <v>6.3471599669508363</v>
      </c>
      <c r="E34" s="329"/>
      <c r="F34" s="132">
        <f t="shared" si="11"/>
        <v>6.3471599669508363</v>
      </c>
      <c r="G34" s="169">
        <v>1.702</v>
      </c>
      <c r="H34" s="169">
        <v>3947.0749999999998</v>
      </c>
      <c r="I34" s="133"/>
      <c r="J34" s="132">
        <f t="shared" si="2"/>
        <v>3947.0749999999998</v>
      </c>
      <c r="K34" s="169">
        <v>4881.893</v>
      </c>
      <c r="L34" s="44">
        <v>2.16</v>
      </c>
      <c r="M34" s="44"/>
      <c r="N34" s="44">
        <v>0.54</v>
      </c>
      <c r="O34" s="44"/>
      <c r="P34" s="44"/>
      <c r="Q34" s="134">
        <f t="shared" si="12"/>
        <v>8839.7171599669509</v>
      </c>
      <c r="R34" s="37"/>
    </row>
    <row r="35" spans="1:18">
      <c r="A35" s="130"/>
      <c r="B35" s="36" t="s">
        <v>15</v>
      </c>
      <c r="C35" s="38" t="s">
        <v>11</v>
      </c>
      <c r="D35" s="235" t="s">
        <v>0</v>
      </c>
      <c r="E35" s="330">
        <v>6.0000000000000001E-3</v>
      </c>
      <c r="F35" s="135">
        <f t="shared" si="11"/>
        <v>6.0000000000000001E-3</v>
      </c>
      <c r="G35" s="167"/>
      <c r="H35" s="167">
        <v>712.88729999999998</v>
      </c>
      <c r="I35" s="128"/>
      <c r="J35" s="135">
        <f t="shared" si="2"/>
        <v>712.88729999999998</v>
      </c>
      <c r="K35" s="167">
        <v>95.831999999999994</v>
      </c>
      <c r="L35" s="25"/>
      <c r="M35" s="25"/>
      <c r="N35" s="25">
        <v>0.27910000000000001</v>
      </c>
      <c r="O35" s="25"/>
      <c r="P35" s="25"/>
      <c r="Q35" s="129">
        <f t="shared" si="12"/>
        <v>809.00439999999992</v>
      </c>
      <c r="R35" s="37"/>
    </row>
    <row r="36" spans="1:18">
      <c r="A36" s="130" t="s">
        <v>18</v>
      </c>
      <c r="B36" s="131" t="s">
        <v>39</v>
      </c>
      <c r="C36" s="131" t="s">
        <v>13</v>
      </c>
      <c r="D36" s="234" t="s">
        <v>0</v>
      </c>
      <c r="E36" s="329">
        <v>6.5000000000000002E-2</v>
      </c>
      <c r="F36" s="132">
        <f t="shared" si="11"/>
        <v>6.5000000000000002E-2</v>
      </c>
      <c r="G36" s="169"/>
      <c r="H36" s="169">
        <v>51116.853000000003</v>
      </c>
      <c r="I36" s="133"/>
      <c r="J36" s="132">
        <f t="shared" si="2"/>
        <v>51116.853000000003</v>
      </c>
      <c r="K36" s="169">
        <v>4784.2510000000002</v>
      </c>
      <c r="L36" s="44"/>
      <c r="M36" s="44"/>
      <c r="N36" s="44">
        <v>39.92</v>
      </c>
      <c r="O36" s="44"/>
      <c r="P36" s="44"/>
      <c r="Q36" s="134">
        <f t="shared" si="12"/>
        <v>55941.089000000007</v>
      </c>
      <c r="R36" s="37"/>
    </row>
    <row r="37" spans="1:18">
      <c r="A37" s="19"/>
      <c r="B37" s="529" t="s">
        <v>19</v>
      </c>
      <c r="C37" s="38" t="s">
        <v>11</v>
      </c>
      <c r="D37" s="236">
        <v>0.46410000000000001</v>
      </c>
      <c r="E37" s="8">
        <v>0.45779999999999998</v>
      </c>
      <c r="F37" s="135">
        <f t="shared" ref="F37:Q38" si="13">SUM(F31,F33,F35)</f>
        <v>0.92189999999999994</v>
      </c>
      <c r="G37" s="39">
        <v>4.6768999999999998</v>
      </c>
      <c r="H37" s="39">
        <v>960.48149999999998</v>
      </c>
      <c r="I37" s="40">
        <f t="shared" si="13"/>
        <v>0</v>
      </c>
      <c r="J37" s="135">
        <f t="shared" si="13"/>
        <v>960.48149999999998</v>
      </c>
      <c r="K37" s="39">
        <v>178.142</v>
      </c>
      <c r="L37" s="25">
        <f t="shared" si="13"/>
        <v>0.21760000000000002</v>
      </c>
      <c r="M37" s="25">
        <f t="shared" si="13"/>
        <v>0</v>
      </c>
      <c r="N37" s="25">
        <f t="shared" si="13"/>
        <v>1.0206</v>
      </c>
      <c r="O37" s="25">
        <f t="shared" si="13"/>
        <v>0</v>
      </c>
      <c r="P37" s="25">
        <f t="shared" si="13"/>
        <v>0.58389999999999997</v>
      </c>
      <c r="Q37" s="129">
        <f t="shared" si="13"/>
        <v>1146.0443999999998</v>
      </c>
      <c r="R37" s="37"/>
    </row>
    <row r="38" spans="1:18">
      <c r="A38" s="137"/>
      <c r="B38" s="530"/>
      <c r="C38" s="131" t="s">
        <v>13</v>
      </c>
      <c r="D38" s="193">
        <v>22.669199881963255</v>
      </c>
      <c r="E38" s="11">
        <v>31.861000000000001</v>
      </c>
      <c r="F38" s="132">
        <f t="shared" si="13"/>
        <v>54.530199881963249</v>
      </c>
      <c r="G38" s="58">
        <v>45.043999999999997</v>
      </c>
      <c r="H38" s="58">
        <v>112564.849</v>
      </c>
      <c r="I38" s="53">
        <f t="shared" si="13"/>
        <v>0</v>
      </c>
      <c r="J38" s="132">
        <f t="shared" si="13"/>
        <v>112564.849</v>
      </c>
      <c r="K38" s="58">
        <v>10148.462</v>
      </c>
      <c r="L38" s="44">
        <f t="shared" si="13"/>
        <v>23.007000000000001</v>
      </c>
      <c r="M38" s="44">
        <f t="shared" si="13"/>
        <v>0</v>
      </c>
      <c r="N38" s="44">
        <f t="shared" si="13"/>
        <v>80.198000000000008</v>
      </c>
      <c r="O38" s="44">
        <f t="shared" si="13"/>
        <v>0</v>
      </c>
      <c r="P38" s="44">
        <f t="shared" si="13"/>
        <v>50.857999999999997</v>
      </c>
      <c r="Q38" s="134">
        <f t="shared" si="13"/>
        <v>122966.94819988197</v>
      </c>
      <c r="R38" s="37"/>
    </row>
    <row r="39" spans="1:18">
      <c r="A39" s="531" t="s">
        <v>40</v>
      </c>
      <c r="B39" s="532"/>
      <c r="C39" s="38" t="s">
        <v>11</v>
      </c>
      <c r="D39" s="239">
        <v>5.5899999999999998E-2</v>
      </c>
      <c r="E39" s="330">
        <v>0.17610000000000001</v>
      </c>
      <c r="F39" s="135">
        <f t="shared" ref="F39:F58" si="14">SUM(D39,E39)</f>
        <v>0.23200000000000001</v>
      </c>
      <c r="G39" s="167"/>
      <c r="H39" s="167">
        <v>33.072000000000003</v>
      </c>
      <c r="I39" s="128"/>
      <c r="J39" s="135">
        <f t="shared" si="2"/>
        <v>33.072000000000003</v>
      </c>
      <c r="K39" s="167">
        <v>0.1086</v>
      </c>
      <c r="L39" s="25"/>
      <c r="M39" s="25"/>
      <c r="N39" s="25">
        <v>4.4000000000000003E-3</v>
      </c>
      <c r="O39" s="25"/>
      <c r="P39" s="25"/>
      <c r="Q39" s="129">
        <f t="shared" ref="Q39:Q58" si="15">SUM(F39,G39,J39,K39,L39,M39,N39,O39,P39)</f>
        <v>33.417000000000002</v>
      </c>
      <c r="R39" s="37"/>
    </row>
    <row r="40" spans="1:18">
      <c r="A40" s="533"/>
      <c r="B40" s="534"/>
      <c r="C40" s="131" t="s">
        <v>13</v>
      </c>
      <c r="D40" s="240">
        <v>22.582799882413134</v>
      </c>
      <c r="E40" s="329">
        <v>43.048000000000002</v>
      </c>
      <c r="F40" s="132">
        <f t="shared" si="14"/>
        <v>65.630799882413129</v>
      </c>
      <c r="G40" s="169"/>
      <c r="H40" s="169">
        <v>6622.8739999999998</v>
      </c>
      <c r="I40" s="133"/>
      <c r="J40" s="132">
        <f t="shared" si="2"/>
        <v>6622.8739999999998</v>
      </c>
      <c r="K40" s="169">
        <v>38.277000000000001</v>
      </c>
      <c r="L40" s="44"/>
      <c r="M40" s="44"/>
      <c r="N40" s="44">
        <v>1.4259999999999999</v>
      </c>
      <c r="O40" s="44"/>
      <c r="P40" s="44"/>
      <c r="Q40" s="134">
        <f t="shared" si="15"/>
        <v>6728.2077998824134</v>
      </c>
      <c r="R40" s="37"/>
    </row>
    <row r="41" spans="1:18">
      <c r="A41" s="531" t="s">
        <v>41</v>
      </c>
      <c r="B41" s="532"/>
      <c r="C41" s="38" t="s">
        <v>11</v>
      </c>
      <c r="D41" s="239">
        <v>0.49380000000000002</v>
      </c>
      <c r="E41" s="330">
        <v>0.10299999999999999</v>
      </c>
      <c r="F41" s="135">
        <f t="shared" si="14"/>
        <v>0.5968</v>
      </c>
      <c r="G41" s="167">
        <v>26.379000000000001</v>
      </c>
      <c r="H41" s="167">
        <v>76.300200000000004</v>
      </c>
      <c r="I41" s="128"/>
      <c r="J41" s="135">
        <f t="shared" si="2"/>
        <v>76.300200000000004</v>
      </c>
      <c r="K41" s="167">
        <v>8.9799000000000007</v>
      </c>
      <c r="L41" s="25">
        <v>0.36909999999999998</v>
      </c>
      <c r="M41" s="25"/>
      <c r="N41" s="25">
        <v>0.68630000000000002</v>
      </c>
      <c r="O41" s="25">
        <v>5.8400000000000001E-2</v>
      </c>
      <c r="P41" s="25">
        <v>7.1000000000000004E-3</v>
      </c>
      <c r="Q41" s="129">
        <f t="shared" si="15"/>
        <v>113.37680000000002</v>
      </c>
      <c r="R41" s="37"/>
    </row>
    <row r="42" spans="1:18">
      <c r="A42" s="533"/>
      <c r="B42" s="534"/>
      <c r="C42" s="131" t="s">
        <v>13</v>
      </c>
      <c r="D42" s="240">
        <v>443.78711768923529</v>
      </c>
      <c r="E42" s="329">
        <v>17.042000000000002</v>
      </c>
      <c r="F42" s="132">
        <f t="shared" si="14"/>
        <v>460.82911768923532</v>
      </c>
      <c r="G42" s="169">
        <v>4542.9759999999997</v>
      </c>
      <c r="H42" s="169">
        <v>15091.26</v>
      </c>
      <c r="I42" s="133"/>
      <c r="J42" s="132">
        <f t="shared" si="2"/>
        <v>15091.26</v>
      </c>
      <c r="K42" s="169">
        <v>1744.11</v>
      </c>
      <c r="L42" s="44">
        <v>61.392000000000003</v>
      </c>
      <c r="M42" s="44"/>
      <c r="N42" s="44">
        <v>39.765999999999998</v>
      </c>
      <c r="O42" s="44">
        <v>6.5010000000000003</v>
      </c>
      <c r="P42" s="44">
        <v>0.93899999999999995</v>
      </c>
      <c r="Q42" s="134">
        <f t="shared" si="15"/>
        <v>21947.773117689234</v>
      </c>
      <c r="R42" s="37"/>
    </row>
    <row r="43" spans="1:18">
      <c r="A43" s="531" t="s">
        <v>42</v>
      </c>
      <c r="B43" s="532"/>
      <c r="C43" s="38" t="s">
        <v>11</v>
      </c>
      <c r="D43" s="235" t="s">
        <v>0</v>
      </c>
      <c r="E43" s="330"/>
      <c r="F43" s="135">
        <f t="shared" si="14"/>
        <v>0</v>
      </c>
      <c r="G43" s="167"/>
      <c r="H43" s="167">
        <v>2E-3</v>
      </c>
      <c r="I43" s="128"/>
      <c r="J43" s="135">
        <f t="shared" si="2"/>
        <v>2E-3</v>
      </c>
      <c r="K43" s="167"/>
      <c r="L43" s="25"/>
      <c r="M43" s="25"/>
      <c r="N43" s="25"/>
      <c r="O43" s="25"/>
      <c r="P43" s="25"/>
      <c r="Q43" s="129">
        <f t="shared" si="15"/>
        <v>2E-3</v>
      </c>
      <c r="R43" s="37"/>
    </row>
    <row r="44" spans="1:18">
      <c r="A44" s="533"/>
      <c r="B44" s="534"/>
      <c r="C44" s="131" t="s">
        <v>13</v>
      </c>
      <c r="D44" s="234" t="s">
        <v>0</v>
      </c>
      <c r="E44" s="329"/>
      <c r="F44" s="132">
        <f t="shared" si="14"/>
        <v>0</v>
      </c>
      <c r="G44" s="169"/>
      <c r="H44" s="169">
        <v>4.32</v>
      </c>
      <c r="I44" s="133"/>
      <c r="J44" s="132">
        <f t="shared" si="2"/>
        <v>4.32</v>
      </c>
      <c r="K44" s="169"/>
      <c r="L44" s="44"/>
      <c r="M44" s="44"/>
      <c r="N44" s="44"/>
      <c r="O44" s="44"/>
      <c r="P44" s="44"/>
      <c r="Q44" s="134">
        <f t="shared" si="15"/>
        <v>4.32</v>
      </c>
      <c r="R44" s="37"/>
    </row>
    <row r="45" spans="1:18">
      <c r="A45" s="531" t="s">
        <v>43</v>
      </c>
      <c r="B45" s="532"/>
      <c r="C45" s="38" t="s">
        <v>11</v>
      </c>
      <c r="D45" s="239" t="s">
        <v>0</v>
      </c>
      <c r="E45" s="330">
        <v>1.6999999999999999E-3</v>
      </c>
      <c r="F45" s="135">
        <f t="shared" si="14"/>
        <v>1.6999999999999999E-3</v>
      </c>
      <c r="G45" s="167"/>
      <c r="H45" s="167">
        <v>1.4E-3</v>
      </c>
      <c r="I45" s="128"/>
      <c r="J45" s="135">
        <f t="shared" si="2"/>
        <v>1.4E-3</v>
      </c>
      <c r="K45" s="167"/>
      <c r="L45" s="25"/>
      <c r="M45" s="25"/>
      <c r="N45" s="25"/>
      <c r="O45" s="25"/>
      <c r="P45" s="25"/>
      <c r="Q45" s="129">
        <f t="shared" si="15"/>
        <v>3.0999999999999999E-3</v>
      </c>
      <c r="R45" s="37"/>
    </row>
    <row r="46" spans="1:18">
      <c r="A46" s="533"/>
      <c r="B46" s="534"/>
      <c r="C46" s="131" t="s">
        <v>13</v>
      </c>
      <c r="D46" s="240" t="s">
        <v>0</v>
      </c>
      <c r="E46" s="329">
        <v>0.55100000000000005</v>
      </c>
      <c r="F46" s="132">
        <f t="shared" si="14"/>
        <v>0.55100000000000005</v>
      </c>
      <c r="G46" s="169"/>
      <c r="H46" s="169">
        <v>2.3109999999999999</v>
      </c>
      <c r="I46" s="133"/>
      <c r="J46" s="132">
        <f t="shared" si="2"/>
        <v>2.3109999999999999</v>
      </c>
      <c r="K46" s="169"/>
      <c r="L46" s="44"/>
      <c r="M46" s="44"/>
      <c r="N46" s="44"/>
      <c r="O46" s="44"/>
      <c r="P46" s="44"/>
      <c r="Q46" s="134">
        <f t="shared" si="15"/>
        <v>2.8620000000000001</v>
      </c>
      <c r="R46" s="37"/>
    </row>
    <row r="47" spans="1:18">
      <c r="A47" s="531" t="s">
        <v>44</v>
      </c>
      <c r="B47" s="532"/>
      <c r="C47" s="38" t="s">
        <v>11</v>
      </c>
      <c r="D47" s="239" t="s">
        <v>0</v>
      </c>
      <c r="E47" s="330"/>
      <c r="F47" s="135">
        <f t="shared" si="14"/>
        <v>0</v>
      </c>
      <c r="G47" s="167">
        <v>4.0399999999999998E-2</v>
      </c>
      <c r="H47" s="167">
        <v>1.7422</v>
      </c>
      <c r="I47" s="128"/>
      <c r="J47" s="135">
        <f t="shared" si="2"/>
        <v>1.7422</v>
      </c>
      <c r="K47" s="167"/>
      <c r="L47" s="25">
        <v>8.0999999999999996E-3</v>
      </c>
      <c r="M47" s="25"/>
      <c r="N47" s="25"/>
      <c r="O47" s="25"/>
      <c r="P47" s="25"/>
      <c r="Q47" s="129">
        <f t="shared" si="15"/>
        <v>1.7907</v>
      </c>
      <c r="R47" s="37"/>
    </row>
    <row r="48" spans="1:18">
      <c r="A48" s="533"/>
      <c r="B48" s="534"/>
      <c r="C48" s="131" t="s">
        <v>13</v>
      </c>
      <c r="D48" s="240" t="s">
        <v>0</v>
      </c>
      <c r="E48" s="329"/>
      <c r="F48" s="132">
        <f t="shared" si="14"/>
        <v>0</v>
      </c>
      <c r="G48" s="169">
        <v>51.545999999999999</v>
      </c>
      <c r="H48" s="169">
        <v>421.517</v>
      </c>
      <c r="I48" s="133"/>
      <c r="J48" s="132">
        <f t="shared" si="2"/>
        <v>421.517</v>
      </c>
      <c r="K48" s="169"/>
      <c r="L48" s="44">
        <v>4.0869999999999997</v>
      </c>
      <c r="M48" s="44"/>
      <c r="N48" s="44"/>
      <c r="O48" s="44"/>
      <c r="P48" s="44"/>
      <c r="Q48" s="134">
        <f t="shared" si="15"/>
        <v>477.15</v>
      </c>
      <c r="R48" s="37"/>
    </row>
    <row r="49" spans="1:18">
      <c r="A49" s="531" t="s">
        <v>45</v>
      </c>
      <c r="B49" s="532"/>
      <c r="C49" s="38" t="s">
        <v>11</v>
      </c>
      <c r="D49" s="239">
        <v>0.22520000000000001</v>
      </c>
      <c r="E49" s="330">
        <v>0.44400000000000001</v>
      </c>
      <c r="F49" s="135">
        <f t="shared" si="14"/>
        <v>0.66920000000000002</v>
      </c>
      <c r="G49" s="167">
        <v>6.8897000000000004</v>
      </c>
      <c r="H49" s="167">
        <v>3508.7617</v>
      </c>
      <c r="I49" s="128"/>
      <c r="J49" s="135">
        <f t="shared" si="2"/>
        <v>3508.7617</v>
      </c>
      <c r="K49" s="167">
        <v>656.74220000000003</v>
      </c>
      <c r="L49" s="25">
        <v>12.8253</v>
      </c>
      <c r="M49" s="25"/>
      <c r="N49" s="25">
        <v>21.812999999999999</v>
      </c>
      <c r="O49" s="25">
        <v>2E-3</v>
      </c>
      <c r="P49" s="25"/>
      <c r="Q49" s="129">
        <f t="shared" si="15"/>
        <v>4207.7031000000006</v>
      </c>
      <c r="R49" s="37"/>
    </row>
    <row r="50" spans="1:18">
      <c r="A50" s="533"/>
      <c r="B50" s="534"/>
      <c r="C50" s="131" t="s">
        <v>13</v>
      </c>
      <c r="D50" s="240">
        <v>19.328759899356662</v>
      </c>
      <c r="E50" s="329">
        <v>8.4450000000000003</v>
      </c>
      <c r="F50" s="132">
        <f t="shared" si="14"/>
        <v>27.773759899356662</v>
      </c>
      <c r="G50" s="169">
        <v>611.12199999999996</v>
      </c>
      <c r="H50" s="169">
        <v>226670.04</v>
      </c>
      <c r="I50" s="133"/>
      <c r="J50" s="132">
        <f t="shared" si="2"/>
        <v>226670.04</v>
      </c>
      <c r="K50" s="169">
        <v>42348.898000000001</v>
      </c>
      <c r="L50" s="44">
        <v>980.96600000000001</v>
      </c>
      <c r="M50" s="44"/>
      <c r="N50" s="44">
        <v>1872.0989999999999</v>
      </c>
      <c r="O50" s="44">
        <v>0.64800000000000002</v>
      </c>
      <c r="P50" s="44"/>
      <c r="Q50" s="134">
        <f t="shared" si="15"/>
        <v>272511.54675989936</v>
      </c>
      <c r="R50" s="37"/>
    </row>
    <row r="51" spans="1:18">
      <c r="A51" s="531" t="s">
        <v>46</v>
      </c>
      <c r="B51" s="532"/>
      <c r="C51" s="38" t="s">
        <v>11</v>
      </c>
      <c r="D51" s="239" t="s">
        <v>0</v>
      </c>
      <c r="E51" s="330">
        <v>0.05</v>
      </c>
      <c r="F51" s="135">
        <f t="shared" si="14"/>
        <v>0.05</v>
      </c>
      <c r="G51" s="167"/>
      <c r="H51" s="167"/>
      <c r="I51" s="128"/>
      <c r="J51" s="135">
        <f t="shared" si="2"/>
        <v>0</v>
      </c>
      <c r="K51" s="167">
        <v>3.02</v>
      </c>
      <c r="L51" s="25"/>
      <c r="M51" s="25"/>
      <c r="N51" s="25"/>
      <c r="O51" s="25"/>
      <c r="P51" s="25"/>
      <c r="Q51" s="129">
        <f t="shared" si="15"/>
        <v>3.07</v>
      </c>
      <c r="R51" s="37"/>
    </row>
    <row r="52" spans="1:18">
      <c r="A52" s="533"/>
      <c r="B52" s="534"/>
      <c r="C52" s="131" t="s">
        <v>13</v>
      </c>
      <c r="D52" s="240" t="s">
        <v>0</v>
      </c>
      <c r="E52" s="329">
        <v>45.252000000000002</v>
      </c>
      <c r="F52" s="132">
        <f t="shared" si="14"/>
        <v>45.252000000000002</v>
      </c>
      <c r="G52" s="169"/>
      <c r="H52" s="169"/>
      <c r="I52" s="133"/>
      <c r="J52" s="132">
        <f t="shared" si="2"/>
        <v>0</v>
      </c>
      <c r="K52" s="169">
        <v>609.91899999999998</v>
      </c>
      <c r="L52" s="44"/>
      <c r="M52" s="44"/>
      <c r="N52" s="44"/>
      <c r="O52" s="44"/>
      <c r="P52" s="44"/>
      <c r="Q52" s="134">
        <f t="shared" si="15"/>
        <v>655.17099999999994</v>
      </c>
      <c r="R52" s="37"/>
    </row>
    <row r="53" spans="1:18">
      <c r="A53" s="531" t="s">
        <v>47</v>
      </c>
      <c r="B53" s="532"/>
      <c r="C53" s="38" t="s">
        <v>11</v>
      </c>
      <c r="D53" s="235">
        <v>0.1406</v>
      </c>
      <c r="E53" s="330">
        <v>1.1999999999999999E-3</v>
      </c>
      <c r="F53" s="135">
        <f t="shared" si="14"/>
        <v>0.14180000000000001</v>
      </c>
      <c r="G53" s="167">
        <v>2.6145</v>
      </c>
      <c r="H53" s="167">
        <v>3.5464000000000002</v>
      </c>
      <c r="I53" s="128"/>
      <c r="J53" s="135">
        <f t="shared" si="2"/>
        <v>3.5464000000000002</v>
      </c>
      <c r="K53" s="167">
        <v>888.99720000000002</v>
      </c>
      <c r="L53" s="25">
        <v>255.81110000000001</v>
      </c>
      <c r="M53" s="25"/>
      <c r="N53" s="25">
        <v>0.17710000000000001</v>
      </c>
      <c r="O53" s="25">
        <v>1.54E-2</v>
      </c>
      <c r="P53" s="25">
        <v>2.12E-2</v>
      </c>
      <c r="Q53" s="129">
        <f t="shared" si="15"/>
        <v>1151.3246999999999</v>
      </c>
      <c r="R53" s="37"/>
    </row>
    <row r="54" spans="1:18">
      <c r="A54" s="533"/>
      <c r="B54" s="534"/>
      <c r="C54" s="131" t="s">
        <v>13</v>
      </c>
      <c r="D54" s="234">
        <v>136.59839928874285</v>
      </c>
      <c r="E54" s="329">
        <v>0.64800000000000002</v>
      </c>
      <c r="F54" s="132">
        <f t="shared" si="14"/>
        <v>137.24639928874285</v>
      </c>
      <c r="G54" s="169">
        <v>4056.5129999999999</v>
      </c>
      <c r="H54" s="169">
        <v>4425.0479999999998</v>
      </c>
      <c r="I54" s="133"/>
      <c r="J54" s="132">
        <f t="shared" si="2"/>
        <v>4425.0479999999998</v>
      </c>
      <c r="K54" s="169">
        <v>625616.09100000001</v>
      </c>
      <c r="L54" s="44">
        <v>166129.897</v>
      </c>
      <c r="M54" s="44"/>
      <c r="N54" s="44">
        <v>149.93</v>
      </c>
      <c r="O54" s="44">
        <v>12.571999999999999</v>
      </c>
      <c r="P54" s="44">
        <v>13.36</v>
      </c>
      <c r="Q54" s="134">
        <f t="shared" si="15"/>
        <v>800540.65739928884</v>
      </c>
      <c r="R54" s="37"/>
    </row>
    <row r="55" spans="1:18">
      <c r="A55" s="126" t="s">
        <v>0</v>
      </c>
      <c r="B55" s="527" t="s">
        <v>48</v>
      </c>
      <c r="C55" s="38" t="s">
        <v>11</v>
      </c>
      <c r="D55" s="239">
        <v>0.6048</v>
      </c>
      <c r="E55" s="330"/>
      <c r="F55" s="135">
        <f t="shared" si="14"/>
        <v>0.6048</v>
      </c>
      <c r="G55" s="167">
        <v>3.4154</v>
      </c>
      <c r="H55" s="167">
        <v>12.468400000000001</v>
      </c>
      <c r="I55" s="128"/>
      <c r="J55" s="135">
        <f t="shared" si="2"/>
        <v>12.468400000000001</v>
      </c>
      <c r="K55" s="167">
        <v>0.36020000000000002</v>
      </c>
      <c r="L55" s="25">
        <v>0.55259999999999998</v>
      </c>
      <c r="M55" s="25"/>
      <c r="N55" s="25">
        <v>0.63449999999999995</v>
      </c>
      <c r="O55" s="25">
        <v>0.14499999999999999</v>
      </c>
      <c r="P55" s="25">
        <v>8.0699999999999994E-2</v>
      </c>
      <c r="Q55" s="129">
        <f t="shared" si="15"/>
        <v>18.261600000000001</v>
      </c>
      <c r="R55" s="37"/>
    </row>
    <row r="56" spans="1:18">
      <c r="A56" s="130" t="s">
        <v>36</v>
      </c>
      <c r="B56" s="528"/>
      <c r="C56" s="131" t="s">
        <v>13</v>
      </c>
      <c r="D56" s="240">
        <v>632.40479670711784</v>
      </c>
      <c r="E56" s="329"/>
      <c r="F56" s="132">
        <f t="shared" si="14"/>
        <v>632.40479670711784</v>
      </c>
      <c r="G56" s="169">
        <v>4464.8999999999996</v>
      </c>
      <c r="H56" s="169">
        <v>12362.407999999999</v>
      </c>
      <c r="I56" s="133"/>
      <c r="J56" s="132">
        <f t="shared" si="2"/>
        <v>12362.407999999999</v>
      </c>
      <c r="K56" s="169">
        <v>390.86099999999999</v>
      </c>
      <c r="L56" s="44">
        <v>632.38099999999997</v>
      </c>
      <c r="M56" s="44"/>
      <c r="N56" s="44">
        <v>360.51400000000001</v>
      </c>
      <c r="O56" s="44">
        <v>138.37700000000001</v>
      </c>
      <c r="P56" s="44">
        <v>79.375</v>
      </c>
      <c r="Q56" s="134">
        <f t="shared" si="15"/>
        <v>19061.220796707119</v>
      </c>
      <c r="R56" s="37"/>
    </row>
    <row r="57" spans="1:18">
      <c r="A57" s="130" t="s">
        <v>12</v>
      </c>
      <c r="B57" s="36" t="s">
        <v>15</v>
      </c>
      <c r="C57" s="38" t="s">
        <v>11</v>
      </c>
      <c r="D57" s="241">
        <v>2.758</v>
      </c>
      <c r="E57" s="330">
        <v>5.28E-2</v>
      </c>
      <c r="F57" s="135">
        <f t="shared" si="14"/>
        <v>2.8108</v>
      </c>
      <c r="G57" s="167">
        <v>6.4000000000000003E-3</v>
      </c>
      <c r="H57" s="167">
        <v>0.13270000000000001</v>
      </c>
      <c r="I57" s="128"/>
      <c r="J57" s="135">
        <f t="shared" si="2"/>
        <v>0.13270000000000001</v>
      </c>
      <c r="K57" s="167">
        <v>7.3000000000000001E-3</v>
      </c>
      <c r="L57" s="25">
        <v>2.6599999999999999E-2</v>
      </c>
      <c r="M57" s="25"/>
      <c r="N57" s="25">
        <v>5.7999999999999996E-3</v>
      </c>
      <c r="O57" s="25">
        <v>7.7000000000000002E-3</v>
      </c>
      <c r="P57" s="25">
        <v>1.2999999999999999E-3</v>
      </c>
      <c r="Q57" s="129">
        <f t="shared" si="15"/>
        <v>2.9985999999999997</v>
      </c>
      <c r="R57" s="37"/>
    </row>
    <row r="58" spans="1:18">
      <c r="A58" s="130" t="s">
        <v>18</v>
      </c>
      <c r="B58" s="131" t="s">
        <v>49</v>
      </c>
      <c r="C58" s="131" t="s">
        <v>13</v>
      </c>
      <c r="D58" s="242">
        <v>163.47959914877455</v>
      </c>
      <c r="E58" s="329">
        <v>35.671999999999997</v>
      </c>
      <c r="F58" s="132">
        <f t="shared" si="14"/>
        <v>199.15159914877455</v>
      </c>
      <c r="G58" s="169">
        <v>29.113</v>
      </c>
      <c r="H58" s="169">
        <v>209.79400000000001</v>
      </c>
      <c r="I58" s="133"/>
      <c r="J58" s="132">
        <f t="shared" si="2"/>
        <v>209.79400000000001</v>
      </c>
      <c r="K58" s="169">
        <v>11.662000000000001</v>
      </c>
      <c r="L58" s="44">
        <v>48.73</v>
      </c>
      <c r="M58" s="44"/>
      <c r="N58" s="44">
        <v>6.2640000000000002</v>
      </c>
      <c r="O58" s="44">
        <v>17.247</v>
      </c>
      <c r="P58" s="44">
        <v>3.51</v>
      </c>
      <c r="Q58" s="134">
        <f t="shared" si="15"/>
        <v>525.47159914877454</v>
      </c>
      <c r="R58" s="37"/>
    </row>
    <row r="59" spans="1:18">
      <c r="A59" s="19"/>
      <c r="B59" s="529" t="s">
        <v>19</v>
      </c>
      <c r="C59" s="38" t="s">
        <v>11</v>
      </c>
      <c r="D59" s="236">
        <v>3.3628</v>
      </c>
      <c r="E59" s="8">
        <v>5.28E-2</v>
      </c>
      <c r="F59" s="135">
        <f t="shared" ref="F59:Q60" si="16">SUM(F55,F57)</f>
        <v>3.4156</v>
      </c>
      <c r="G59" s="39">
        <v>3.4218000000000002</v>
      </c>
      <c r="H59" s="39">
        <v>12.601100000000001</v>
      </c>
      <c r="I59" s="40">
        <f t="shared" si="16"/>
        <v>0</v>
      </c>
      <c r="J59" s="135">
        <f t="shared" si="16"/>
        <v>12.601100000000001</v>
      </c>
      <c r="K59" s="39">
        <v>0.36749999999999999</v>
      </c>
      <c r="L59" s="25">
        <f t="shared" si="16"/>
        <v>0.57919999999999994</v>
      </c>
      <c r="M59" s="25">
        <f t="shared" si="16"/>
        <v>0</v>
      </c>
      <c r="N59" s="25">
        <f t="shared" si="16"/>
        <v>0.64029999999999998</v>
      </c>
      <c r="O59" s="25">
        <f t="shared" si="16"/>
        <v>0.1527</v>
      </c>
      <c r="P59" s="25">
        <f t="shared" si="16"/>
        <v>8.199999999999999E-2</v>
      </c>
      <c r="Q59" s="129">
        <f t="shared" si="16"/>
        <v>21.260200000000001</v>
      </c>
      <c r="R59" s="37"/>
    </row>
    <row r="60" spans="1:18">
      <c r="A60" s="137"/>
      <c r="B60" s="530"/>
      <c r="C60" s="131" t="s">
        <v>13</v>
      </c>
      <c r="D60" s="193">
        <v>795.88439585589242</v>
      </c>
      <c r="E60" s="11">
        <v>35.671999999999997</v>
      </c>
      <c r="F60" s="132">
        <f t="shared" si="16"/>
        <v>831.55639585589233</v>
      </c>
      <c r="G60" s="58">
        <v>4494.0129999999999</v>
      </c>
      <c r="H60" s="58">
        <v>12572.201999999999</v>
      </c>
      <c r="I60" s="53">
        <f t="shared" si="16"/>
        <v>0</v>
      </c>
      <c r="J60" s="132">
        <f t="shared" si="16"/>
        <v>12572.201999999999</v>
      </c>
      <c r="K60" s="58">
        <v>402.52299999999997</v>
      </c>
      <c r="L60" s="44">
        <f t="shared" si="16"/>
        <v>681.11099999999999</v>
      </c>
      <c r="M60" s="44">
        <f t="shared" si="16"/>
        <v>0</v>
      </c>
      <c r="N60" s="44">
        <f t="shared" si="16"/>
        <v>366.77800000000002</v>
      </c>
      <c r="O60" s="44">
        <f t="shared" si="16"/>
        <v>155.62400000000002</v>
      </c>
      <c r="P60" s="44">
        <f t="shared" si="16"/>
        <v>82.885000000000005</v>
      </c>
      <c r="Q60" s="134">
        <f t="shared" si="16"/>
        <v>19586.692395855895</v>
      </c>
      <c r="R60" s="37"/>
    </row>
    <row r="61" spans="1:18">
      <c r="A61" s="126" t="s">
        <v>0</v>
      </c>
      <c r="B61" s="527" t="s">
        <v>50</v>
      </c>
      <c r="C61" s="38" t="s">
        <v>11</v>
      </c>
      <c r="D61" s="239">
        <v>2.7300000000000001E-2</v>
      </c>
      <c r="E61" s="330"/>
      <c r="F61" s="135">
        <f t="shared" ref="F61:F68" si="17">SUM(D61,E61)</f>
        <v>2.7300000000000001E-2</v>
      </c>
      <c r="G61" s="167">
        <v>1.46E-2</v>
      </c>
      <c r="H61" s="167">
        <v>2.9378000000000002</v>
      </c>
      <c r="I61" s="128"/>
      <c r="J61" s="135">
        <f t="shared" si="2"/>
        <v>2.9378000000000002</v>
      </c>
      <c r="K61" s="167"/>
      <c r="L61" s="25">
        <v>8.0000000000000002E-3</v>
      </c>
      <c r="M61" s="25"/>
      <c r="N61" s="25"/>
      <c r="O61" s="25"/>
      <c r="P61" s="25"/>
      <c r="Q61" s="129">
        <f t="shared" ref="Q61:Q68" si="18">SUM(F61,G61,J61,K61,L61,M61,N61,O61,P61)</f>
        <v>2.9877000000000002</v>
      </c>
      <c r="R61" s="37"/>
    </row>
    <row r="62" spans="1:18">
      <c r="A62" s="130" t="s">
        <v>51</v>
      </c>
      <c r="B62" s="528"/>
      <c r="C62" s="131" t="s">
        <v>13</v>
      </c>
      <c r="D62" s="240">
        <v>0.48923999745256574</v>
      </c>
      <c r="E62" s="329"/>
      <c r="F62" s="132">
        <f t="shared" si="17"/>
        <v>0.48923999745256574</v>
      </c>
      <c r="G62" s="169">
        <v>1.212</v>
      </c>
      <c r="H62" s="169">
        <v>55.451000000000001</v>
      </c>
      <c r="I62" s="133"/>
      <c r="J62" s="132">
        <f t="shared" si="2"/>
        <v>55.451000000000001</v>
      </c>
      <c r="K62" s="169"/>
      <c r="L62" s="44">
        <v>0.17299999999999999</v>
      </c>
      <c r="M62" s="44"/>
      <c r="N62" s="44"/>
      <c r="O62" s="44"/>
      <c r="P62" s="44"/>
      <c r="Q62" s="134">
        <f t="shared" si="18"/>
        <v>57.32523999745257</v>
      </c>
      <c r="R62" s="37"/>
    </row>
    <row r="63" spans="1:18">
      <c r="A63" s="130" t="s">
        <v>0</v>
      </c>
      <c r="B63" s="36" t="s">
        <v>52</v>
      </c>
      <c r="C63" s="38" t="s">
        <v>11</v>
      </c>
      <c r="D63" s="235">
        <v>10.933</v>
      </c>
      <c r="E63" s="330">
        <v>18.7</v>
      </c>
      <c r="F63" s="135">
        <f t="shared" si="17"/>
        <v>29.632999999999999</v>
      </c>
      <c r="G63" s="167">
        <v>486.35</v>
      </c>
      <c r="H63" s="167"/>
      <c r="I63" s="128"/>
      <c r="J63" s="135">
        <f t="shared" si="2"/>
        <v>0</v>
      </c>
      <c r="K63" s="167"/>
      <c r="L63" s="25"/>
      <c r="M63" s="25"/>
      <c r="N63" s="25"/>
      <c r="O63" s="25"/>
      <c r="P63" s="25"/>
      <c r="Q63" s="129">
        <f t="shared" si="18"/>
        <v>515.98300000000006</v>
      </c>
      <c r="R63" s="37"/>
    </row>
    <row r="64" spans="1:18">
      <c r="A64" s="130" t="s">
        <v>53</v>
      </c>
      <c r="B64" s="131" t="s">
        <v>54</v>
      </c>
      <c r="C64" s="131" t="s">
        <v>13</v>
      </c>
      <c r="D64" s="234">
        <v>1135.8791940855663</v>
      </c>
      <c r="E64" s="329">
        <v>1739.0160000000001</v>
      </c>
      <c r="F64" s="132">
        <f t="shared" si="17"/>
        <v>2874.8951940855663</v>
      </c>
      <c r="G64" s="169">
        <v>87428.08</v>
      </c>
      <c r="H64" s="169"/>
      <c r="I64" s="133"/>
      <c r="J64" s="132">
        <f t="shared" si="2"/>
        <v>0</v>
      </c>
      <c r="K64" s="169"/>
      <c r="L64" s="44"/>
      <c r="M64" s="44"/>
      <c r="N64" s="44"/>
      <c r="O64" s="44"/>
      <c r="P64" s="44"/>
      <c r="Q64" s="134">
        <f t="shared" si="18"/>
        <v>90302.975194085564</v>
      </c>
      <c r="R64" s="37"/>
    </row>
    <row r="65" spans="1:18">
      <c r="A65" s="130" t="s">
        <v>0</v>
      </c>
      <c r="B65" s="527" t="s">
        <v>55</v>
      </c>
      <c r="C65" s="38" t="s">
        <v>11</v>
      </c>
      <c r="D65" s="235" t="s">
        <v>0</v>
      </c>
      <c r="E65" s="330">
        <v>2.5150000000000001</v>
      </c>
      <c r="F65" s="135">
        <f t="shared" si="17"/>
        <v>2.5150000000000001</v>
      </c>
      <c r="G65" s="167">
        <v>682.87300000000005</v>
      </c>
      <c r="H65" s="167">
        <v>0.02</v>
      </c>
      <c r="I65" s="128"/>
      <c r="J65" s="135">
        <f t="shared" si="2"/>
        <v>0.02</v>
      </c>
      <c r="K65" s="167"/>
      <c r="L65" s="25"/>
      <c r="M65" s="25"/>
      <c r="N65" s="25"/>
      <c r="O65" s="25"/>
      <c r="P65" s="25"/>
      <c r="Q65" s="129">
        <f t="shared" si="18"/>
        <v>685.40800000000002</v>
      </c>
      <c r="R65" s="37"/>
    </row>
    <row r="66" spans="1:18">
      <c r="A66" s="130" t="s">
        <v>18</v>
      </c>
      <c r="B66" s="528"/>
      <c r="C66" s="131" t="s">
        <v>13</v>
      </c>
      <c r="D66" s="234" t="s">
        <v>0</v>
      </c>
      <c r="E66" s="329">
        <v>175.565</v>
      </c>
      <c r="F66" s="132">
        <f t="shared" si="17"/>
        <v>175.565</v>
      </c>
      <c r="G66" s="169">
        <v>89271.807000000001</v>
      </c>
      <c r="H66" s="169">
        <v>0.32400000000000001</v>
      </c>
      <c r="I66" s="133"/>
      <c r="J66" s="132">
        <f t="shared" si="2"/>
        <v>0.32400000000000001</v>
      </c>
      <c r="K66" s="169"/>
      <c r="L66" s="44"/>
      <c r="M66" s="44"/>
      <c r="N66" s="44"/>
      <c r="O66" s="44"/>
      <c r="P66" s="44"/>
      <c r="Q66" s="134">
        <f t="shared" si="18"/>
        <v>89447.695999999996</v>
      </c>
      <c r="R66" s="37"/>
    </row>
    <row r="67" spans="1:18">
      <c r="A67" s="19"/>
      <c r="B67" s="36" t="s">
        <v>15</v>
      </c>
      <c r="C67" s="38" t="s">
        <v>11</v>
      </c>
      <c r="D67" s="235">
        <v>0.247</v>
      </c>
      <c r="E67" s="330">
        <v>0.15870000000000001</v>
      </c>
      <c r="F67" s="135">
        <f t="shared" si="17"/>
        <v>0.40570000000000001</v>
      </c>
      <c r="G67" s="167">
        <v>63.938899999999997</v>
      </c>
      <c r="H67" s="167"/>
      <c r="I67" s="128"/>
      <c r="J67" s="135">
        <f t="shared" si="2"/>
        <v>0</v>
      </c>
      <c r="K67" s="167">
        <v>0.496</v>
      </c>
      <c r="L67" s="25"/>
      <c r="M67" s="25"/>
      <c r="N67" s="25"/>
      <c r="O67" s="25"/>
      <c r="P67" s="25"/>
      <c r="Q67" s="129">
        <f t="shared" si="18"/>
        <v>64.840599999999995</v>
      </c>
      <c r="R67" s="37"/>
    </row>
    <row r="68" spans="1:18" ht="19.5" thickBot="1">
      <c r="A68" s="138" t="s">
        <v>0</v>
      </c>
      <c r="B68" s="41" t="s">
        <v>54</v>
      </c>
      <c r="C68" s="41" t="s">
        <v>13</v>
      </c>
      <c r="D68" s="495">
        <v>3.952799979418081</v>
      </c>
      <c r="E68" s="331">
        <v>5.181</v>
      </c>
      <c r="F68" s="139">
        <f t="shared" si="17"/>
        <v>9.1337999794180806</v>
      </c>
      <c r="G68" s="171">
        <v>12017.994000000001</v>
      </c>
      <c r="H68" s="171"/>
      <c r="I68" s="140"/>
      <c r="J68" s="139">
        <f t="shared" si="2"/>
        <v>0</v>
      </c>
      <c r="K68" s="171">
        <v>8.4789999999999992</v>
      </c>
      <c r="L68" s="29"/>
      <c r="M68" s="29"/>
      <c r="N68" s="29"/>
      <c r="O68" s="29"/>
      <c r="P68" s="29"/>
      <c r="Q68" s="141">
        <f t="shared" si="18"/>
        <v>12035.606799979418</v>
      </c>
      <c r="R68" s="37"/>
    </row>
    <row r="69" spans="1:18">
      <c r="A69" s="157"/>
      <c r="B69" s="152"/>
      <c r="C69" s="152"/>
      <c r="D69" s="490"/>
      <c r="E69" s="491"/>
      <c r="F69" s="91"/>
      <c r="G69" s="492"/>
      <c r="H69" s="492"/>
      <c r="I69" s="154"/>
      <c r="J69" s="91"/>
      <c r="K69" s="492"/>
      <c r="L69" s="37"/>
      <c r="M69" s="37"/>
      <c r="N69" s="37"/>
      <c r="O69" s="37"/>
      <c r="P69" s="37"/>
      <c r="Q69" s="37"/>
      <c r="R69" s="37"/>
    </row>
    <row r="70" spans="1:18">
      <c r="A70" s="157"/>
      <c r="B70" s="152"/>
      <c r="C70" s="152"/>
      <c r="D70" s="490"/>
      <c r="E70" s="491"/>
      <c r="F70" s="91"/>
      <c r="G70" s="492"/>
      <c r="H70" s="492"/>
      <c r="I70" s="154"/>
      <c r="J70" s="91"/>
      <c r="K70" s="492"/>
      <c r="L70" s="37"/>
      <c r="M70" s="37"/>
      <c r="N70" s="37"/>
      <c r="O70" s="37"/>
      <c r="P70" s="37"/>
      <c r="Q70" s="37"/>
      <c r="R70" s="37"/>
    </row>
    <row r="71" spans="1:18">
      <c r="A71" s="157"/>
      <c r="B71" s="152"/>
      <c r="C71" s="152"/>
      <c r="D71" s="490"/>
      <c r="E71" s="491"/>
      <c r="F71" s="91"/>
      <c r="G71" s="492"/>
      <c r="H71" s="492"/>
      <c r="I71" s="154"/>
      <c r="J71" s="91"/>
      <c r="K71" s="492"/>
      <c r="L71" s="37"/>
      <c r="M71" s="37"/>
      <c r="N71" s="37"/>
      <c r="O71" s="37"/>
      <c r="P71" s="37"/>
      <c r="Q71" s="37"/>
      <c r="R71" s="37"/>
    </row>
    <row r="72" spans="1:18">
      <c r="A72" s="157"/>
      <c r="B72" s="152"/>
      <c r="C72" s="152"/>
      <c r="D72" s="490"/>
      <c r="E72" s="491"/>
      <c r="F72" s="91"/>
      <c r="G72" s="492"/>
      <c r="H72" s="492"/>
      <c r="I72" s="154"/>
      <c r="J72" s="91"/>
      <c r="K72" s="492"/>
      <c r="L72" s="37"/>
      <c r="M72" s="37"/>
      <c r="N72" s="37"/>
      <c r="O72" s="37"/>
      <c r="P72" s="37"/>
      <c r="Q72" s="37"/>
      <c r="R72" s="37"/>
    </row>
    <row r="73" spans="1:18">
      <c r="D73" s="47"/>
      <c r="E73" s="208"/>
      <c r="F73" s="91"/>
      <c r="G73" s="99"/>
      <c r="H73" s="99"/>
      <c r="I73" s="54"/>
      <c r="J73" s="91"/>
      <c r="K73" s="99"/>
      <c r="Q73" s="57"/>
    </row>
    <row r="74" spans="1:18" ht="19.5" thickBot="1">
      <c r="A74" s="27"/>
      <c r="B74" s="118" t="s">
        <v>56</v>
      </c>
      <c r="C74" s="27"/>
      <c r="D74" s="47"/>
      <c r="E74" s="209"/>
      <c r="F74" s="142"/>
      <c r="G74" s="99"/>
      <c r="H74" s="99"/>
      <c r="I74" s="55"/>
      <c r="J74" s="142"/>
      <c r="K74" s="143"/>
      <c r="L74" s="27"/>
      <c r="M74" s="27"/>
      <c r="N74" s="27"/>
      <c r="O74" s="27"/>
      <c r="P74" s="27"/>
      <c r="Q74" s="27"/>
    </row>
    <row r="75" spans="1:18">
      <c r="A75" s="137"/>
      <c r="B75" s="53"/>
      <c r="C75" s="144"/>
      <c r="D75" s="122" t="s">
        <v>1</v>
      </c>
      <c r="E75" s="81" t="s">
        <v>97</v>
      </c>
      <c r="F75" s="123" t="s">
        <v>2</v>
      </c>
      <c r="G75" s="81" t="s">
        <v>98</v>
      </c>
      <c r="H75" s="124" t="s">
        <v>3</v>
      </c>
      <c r="I75" s="124" t="s">
        <v>4</v>
      </c>
      <c r="J75" s="122" t="s">
        <v>99</v>
      </c>
      <c r="K75" s="124" t="s">
        <v>120</v>
      </c>
      <c r="L75" s="122" t="s">
        <v>120</v>
      </c>
      <c r="M75" s="122" t="s">
        <v>120</v>
      </c>
      <c r="N75" s="122" t="s">
        <v>133</v>
      </c>
      <c r="O75" s="122" t="s">
        <v>120</v>
      </c>
      <c r="P75" s="81" t="s">
        <v>120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236">
        <f t="shared" ref="D76:Q76" si="19">SUM(D61,D63,D65,D67)</f>
        <v>11.2073</v>
      </c>
      <c r="E76" s="8">
        <f t="shared" si="19"/>
        <v>21.373699999999999</v>
      </c>
      <c r="F76" s="145">
        <f t="shared" si="19"/>
        <v>32.581000000000003</v>
      </c>
      <c r="G76" s="39">
        <f t="shared" si="19"/>
        <v>1233.1765</v>
      </c>
      <c r="H76" s="39">
        <f t="shared" si="19"/>
        <v>2.9578000000000002</v>
      </c>
      <c r="I76" s="40">
        <f t="shared" si="19"/>
        <v>0</v>
      </c>
      <c r="J76" s="145">
        <f t="shared" si="19"/>
        <v>2.9578000000000002</v>
      </c>
      <c r="K76" s="39">
        <f t="shared" si="19"/>
        <v>0.496</v>
      </c>
      <c r="L76" s="25">
        <f t="shared" si="19"/>
        <v>8.0000000000000002E-3</v>
      </c>
      <c r="M76" s="25">
        <f t="shared" si="19"/>
        <v>0</v>
      </c>
      <c r="N76" s="25">
        <f t="shared" si="19"/>
        <v>0</v>
      </c>
      <c r="O76" s="25">
        <f t="shared" si="19"/>
        <v>0</v>
      </c>
      <c r="P76" s="25">
        <f t="shared" si="19"/>
        <v>0</v>
      </c>
      <c r="Q76" s="129">
        <f t="shared" si="19"/>
        <v>1269.2193000000002</v>
      </c>
      <c r="R76" s="19"/>
    </row>
    <row r="77" spans="1:18">
      <c r="A77" s="120" t="s">
        <v>53</v>
      </c>
      <c r="B77" s="530"/>
      <c r="C77" s="146" t="s">
        <v>13</v>
      </c>
      <c r="D77" s="193">
        <f t="shared" ref="D77:Q77" si="20">SUM(D62,D64,D66,D68)</f>
        <v>1140.321234062437</v>
      </c>
      <c r="E77" s="11">
        <f t="shared" si="20"/>
        <v>1919.7620000000002</v>
      </c>
      <c r="F77" s="147">
        <f t="shared" si="20"/>
        <v>3060.083234062437</v>
      </c>
      <c r="G77" s="58">
        <f t="shared" si="20"/>
        <v>188719.09299999999</v>
      </c>
      <c r="H77" s="58">
        <f t="shared" si="20"/>
        <v>55.774999999999999</v>
      </c>
      <c r="I77" s="53">
        <f t="shared" si="20"/>
        <v>0</v>
      </c>
      <c r="J77" s="147">
        <f t="shared" si="20"/>
        <v>55.774999999999999</v>
      </c>
      <c r="K77" s="58">
        <f t="shared" si="20"/>
        <v>8.4789999999999992</v>
      </c>
      <c r="L77" s="44">
        <f t="shared" si="20"/>
        <v>0.17299999999999999</v>
      </c>
      <c r="M77" s="44">
        <f t="shared" si="20"/>
        <v>0</v>
      </c>
      <c r="N77" s="44">
        <f t="shared" si="20"/>
        <v>0</v>
      </c>
      <c r="O77" s="44">
        <f t="shared" si="20"/>
        <v>0</v>
      </c>
      <c r="P77" s="44">
        <f t="shared" si="20"/>
        <v>0</v>
      </c>
      <c r="Q77" s="134">
        <f t="shared" si="20"/>
        <v>191843.60323406244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243">
        <v>9.3873999999999995</v>
      </c>
      <c r="E78" s="332">
        <v>11.3154</v>
      </c>
      <c r="F78" s="145">
        <f t="shared" ref="F78:F87" si="21">SUM(D78,E78)</f>
        <v>20.7028</v>
      </c>
      <c r="G78" s="167">
        <v>1.5150999999999999</v>
      </c>
      <c r="H78" s="167">
        <v>58.163899999999998</v>
      </c>
      <c r="I78" s="128"/>
      <c r="J78" s="145">
        <f t="shared" ref="J78:J133" si="22">SUM(H78:I78)</f>
        <v>58.163899999999998</v>
      </c>
      <c r="K78" s="167">
        <v>1.0042</v>
      </c>
      <c r="L78" s="25">
        <v>1.0899000000000001</v>
      </c>
      <c r="M78" s="25">
        <v>0.28160000000000002</v>
      </c>
      <c r="N78" s="25">
        <v>55.338500000000003</v>
      </c>
      <c r="O78" s="25">
        <v>7.6559999999999997</v>
      </c>
      <c r="P78" s="25">
        <v>27.937799999999999</v>
      </c>
      <c r="Q78" s="129">
        <f t="shared" ref="Q78:Q87" si="23">SUM(F78,G78,J78,K78,L78,M78,N78,O78,P78)</f>
        <v>173.68980000000002</v>
      </c>
      <c r="R78" s="19"/>
    </row>
    <row r="79" spans="1:18">
      <c r="A79" s="130" t="s">
        <v>31</v>
      </c>
      <c r="B79" s="528"/>
      <c r="C79" s="146" t="s">
        <v>13</v>
      </c>
      <c r="D79" s="237">
        <v>5416.319851797648</v>
      </c>
      <c r="E79" s="333">
        <v>6883.5020000000004</v>
      </c>
      <c r="F79" s="147">
        <f t="shared" si="21"/>
        <v>12299.821851797649</v>
      </c>
      <c r="G79" s="169">
        <v>1562.09</v>
      </c>
      <c r="H79" s="169">
        <v>41595.307999999997</v>
      </c>
      <c r="I79" s="133"/>
      <c r="J79" s="147">
        <f t="shared" si="22"/>
        <v>41595.307999999997</v>
      </c>
      <c r="K79" s="169">
        <v>763.51300000000003</v>
      </c>
      <c r="L79" s="44">
        <v>725.62900000000002</v>
      </c>
      <c r="M79" s="44">
        <v>148.13800000000001</v>
      </c>
      <c r="N79" s="44">
        <v>30744.133999999998</v>
      </c>
      <c r="O79" s="44">
        <v>4535.4620000000004</v>
      </c>
      <c r="P79" s="44">
        <v>16151.585999999999</v>
      </c>
      <c r="Q79" s="134">
        <f t="shared" si="23"/>
        <v>108525.68185179764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235" t="s">
        <v>0</v>
      </c>
      <c r="E80" s="332">
        <v>3.3099999999999997E-2</v>
      </c>
      <c r="F80" s="145">
        <f t="shared" si="21"/>
        <v>3.3099999999999997E-2</v>
      </c>
      <c r="G80" s="167"/>
      <c r="H80" s="167">
        <v>2.7593000000000001</v>
      </c>
      <c r="I80" s="128"/>
      <c r="J80" s="145">
        <f t="shared" si="22"/>
        <v>2.7593000000000001</v>
      </c>
      <c r="K80" s="167">
        <v>9.2999999999999999E-2</v>
      </c>
      <c r="L80" s="25"/>
      <c r="M80" s="25"/>
      <c r="N80" s="25"/>
      <c r="O80" s="25"/>
      <c r="P80" s="25"/>
      <c r="Q80" s="129">
        <f t="shared" si="23"/>
        <v>2.8854000000000002</v>
      </c>
      <c r="R80" s="19"/>
    </row>
    <row r="81" spans="1:18">
      <c r="A81" s="130" t="s">
        <v>0</v>
      </c>
      <c r="B81" s="528"/>
      <c r="C81" s="146" t="s">
        <v>13</v>
      </c>
      <c r="D81" s="234" t="s">
        <v>0</v>
      </c>
      <c r="E81" s="333">
        <v>2.4079999999999999</v>
      </c>
      <c r="F81" s="147">
        <f t="shared" si="21"/>
        <v>2.4079999999999999</v>
      </c>
      <c r="G81" s="169"/>
      <c r="H81" s="169">
        <v>521.73500000000001</v>
      </c>
      <c r="I81" s="133"/>
      <c r="J81" s="147">
        <f t="shared" si="22"/>
        <v>521.73500000000001</v>
      </c>
      <c r="K81" s="169">
        <v>4.4279999999999999</v>
      </c>
      <c r="L81" s="44"/>
      <c r="M81" s="44"/>
      <c r="N81" s="44"/>
      <c r="O81" s="44"/>
      <c r="P81" s="44"/>
      <c r="Q81" s="134">
        <f t="shared" si="23"/>
        <v>528.57100000000003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239" t="s">
        <v>0</v>
      </c>
      <c r="E82" s="332"/>
      <c r="F82" s="145">
        <f t="shared" si="21"/>
        <v>0</v>
      </c>
      <c r="G82" s="167"/>
      <c r="H82" s="167"/>
      <c r="I82" s="128"/>
      <c r="J82" s="145">
        <f t="shared" si="22"/>
        <v>0</v>
      </c>
      <c r="K82" s="167"/>
      <c r="L82" s="25"/>
      <c r="M82" s="25"/>
      <c r="N82" s="25"/>
      <c r="O82" s="25"/>
      <c r="P82" s="25"/>
      <c r="Q82" s="129">
        <f t="shared" si="23"/>
        <v>0</v>
      </c>
      <c r="R82" s="19"/>
    </row>
    <row r="83" spans="1:18">
      <c r="A83" s="130"/>
      <c r="B83" s="131" t="s">
        <v>61</v>
      </c>
      <c r="C83" s="146" t="s">
        <v>13</v>
      </c>
      <c r="D83" s="240" t="s">
        <v>0</v>
      </c>
      <c r="E83" s="333"/>
      <c r="F83" s="147">
        <f t="shared" si="21"/>
        <v>0</v>
      </c>
      <c r="G83" s="169"/>
      <c r="H83" s="169"/>
      <c r="I83" s="133"/>
      <c r="J83" s="147">
        <f t="shared" si="22"/>
        <v>0</v>
      </c>
      <c r="K83" s="169"/>
      <c r="L83" s="44"/>
      <c r="M83" s="44"/>
      <c r="N83" s="44"/>
      <c r="O83" s="44"/>
      <c r="P83" s="44"/>
      <c r="Q83" s="134">
        <f t="shared" si="23"/>
        <v>0</v>
      </c>
      <c r="R83" s="19"/>
    </row>
    <row r="84" spans="1:18">
      <c r="A84" s="130"/>
      <c r="B84" s="527" t="s">
        <v>62</v>
      </c>
      <c r="C84" s="24" t="s">
        <v>11</v>
      </c>
      <c r="D84" s="235" t="s">
        <v>0</v>
      </c>
      <c r="E84" s="332"/>
      <c r="F84" s="145">
        <f t="shared" si="21"/>
        <v>0</v>
      </c>
      <c r="G84" s="167"/>
      <c r="H84" s="167"/>
      <c r="I84" s="128"/>
      <c r="J84" s="145">
        <f t="shared" si="22"/>
        <v>0</v>
      </c>
      <c r="K84" s="167"/>
      <c r="L84" s="25"/>
      <c r="M84" s="25"/>
      <c r="N84" s="25"/>
      <c r="O84" s="25"/>
      <c r="P84" s="25"/>
      <c r="Q84" s="129">
        <f t="shared" si="23"/>
        <v>0</v>
      </c>
      <c r="R84" s="19"/>
    </row>
    <row r="85" spans="1:18">
      <c r="A85" s="130" t="s">
        <v>12</v>
      </c>
      <c r="B85" s="528"/>
      <c r="C85" s="146" t="s">
        <v>13</v>
      </c>
      <c r="D85" s="234" t="s">
        <v>0</v>
      </c>
      <c r="E85" s="333"/>
      <c r="F85" s="147">
        <f t="shared" si="21"/>
        <v>0</v>
      </c>
      <c r="G85" s="169"/>
      <c r="H85" s="169"/>
      <c r="I85" s="133"/>
      <c r="J85" s="147">
        <f t="shared" si="22"/>
        <v>0</v>
      </c>
      <c r="K85" s="169"/>
      <c r="L85" s="44"/>
      <c r="M85" s="44"/>
      <c r="N85" s="44"/>
      <c r="O85" s="44"/>
      <c r="P85" s="44"/>
      <c r="Q85" s="134">
        <f t="shared" si="23"/>
        <v>0</v>
      </c>
      <c r="R85" s="19"/>
    </row>
    <row r="86" spans="1:18">
      <c r="A86" s="130"/>
      <c r="B86" s="36" t="s">
        <v>15</v>
      </c>
      <c r="C86" s="24" t="s">
        <v>11</v>
      </c>
      <c r="D86" s="239">
        <v>5.6989999999999998</v>
      </c>
      <c r="E86" s="332">
        <v>10.068199999999999</v>
      </c>
      <c r="F86" s="145">
        <f t="shared" si="21"/>
        <v>15.767199999999999</v>
      </c>
      <c r="G86" s="167">
        <v>3.6878000000000002</v>
      </c>
      <c r="H86" s="167">
        <v>155.19880000000001</v>
      </c>
      <c r="I86" s="128"/>
      <c r="J86" s="145">
        <f t="shared" si="22"/>
        <v>155.19880000000001</v>
      </c>
      <c r="K86" s="167">
        <v>2.1482000000000001</v>
      </c>
      <c r="L86" s="25">
        <v>4.4535</v>
      </c>
      <c r="M86" s="25">
        <v>0.23449999999999999</v>
      </c>
      <c r="N86" s="25">
        <v>38.043300000000002</v>
      </c>
      <c r="O86" s="25">
        <v>2.4611000000000001</v>
      </c>
      <c r="P86" s="25">
        <v>21.064800000000002</v>
      </c>
      <c r="Q86" s="129">
        <f t="shared" si="23"/>
        <v>243.05919999999998</v>
      </c>
      <c r="R86" s="19"/>
    </row>
    <row r="87" spans="1:18">
      <c r="A87" s="130"/>
      <c r="B87" s="131" t="s">
        <v>63</v>
      </c>
      <c r="C87" s="146" t="s">
        <v>13</v>
      </c>
      <c r="D87" s="240">
        <v>3124.92706372875</v>
      </c>
      <c r="E87" s="333">
        <v>3817.8290000000002</v>
      </c>
      <c r="F87" s="147">
        <f t="shared" si="21"/>
        <v>6942.7560637287497</v>
      </c>
      <c r="G87" s="169">
        <v>2187.0450000000001</v>
      </c>
      <c r="H87" s="169">
        <v>29653.475999999999</v>
      </c>
      <c r="I87" s="133"/>
      <c r="J87" s="147">
        <f t="shared" si="22"/>
        <v>29653.475999999999</v>
      </c>
      <c r="K87" s="169">
        <v>526.995</v>
      </c>
      <c r="L87" s="44">
        <v>1701.9490000000001</v>
      </c>
      <c r="M87" s="44">
        <v>56.256</v>
      </c>
      <c r="N87" s="44">
        <v>14579.334000000001</v>
      </c>
      <c r="O87" s="44">
        <v>1006.996</v>
      </c>
      <c r="P87" s="44">
        <v>12907.217000000001</v>
      </c>
      <c r="Q87" s="134">
        <f t="shared" si="23"/>
        <v>69562.02406372875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236">
        <v>15.086399999999999</v>
      </c>
      <c r="E88" s="8">
        <v>21.416699999999999</v>
      </c>
      <c r="F88" s="145">
        <f t="shared" ref="F88:Q89" si="24">SUM(F78,F80,F82,F84,F86)</f>
        <v>36.503100000000003</v>
      </c>
      <c r="G88" s="39">
        <v>5.2028999999999996</v>
      </c>
      <c r="H88" s="39">
        <v>216.12200000000001</v>
      </c>
      <c r="I88" s="40">
        <f t="shared" si="24"/>
        <v>0</v>
      </c>
      <c r="J88" s="145">
        <f t="shared" si="24"/>
        <v>216.12200000000001</v>
      </c>
      <c r="K88" s="39">
        <v>3.2454000000000001</v>
      </c>
      <c r="L88" s="25">
        <f t="shared" si="24"/>
        <v>5.5434000000000001</v>
      </c>
      <c r="M88" s="25">
        <f t="shared" si="24"/>
        <v>0.5161</v>
      </c>
      <c r="N88" s="25">
        <f t="shared" si="24"/>
        <v>93.381799999999998</v>
      </c>
      <c r="O88" s="25">
        <f t="shared" si="24"/>
        <v>10.117100000000001</v>
      </c>
      <c r="P88" s="25">
        <f t="shared" si="24"/>
        <v>49.002600000000001</v>
      </c>
      <c r="Q88" s="129">
        <f t="shared" si="24"/>
        <v>419.63440000000003</v>
      </c>
      <c r="R88" s="19"/>
    </row>
    <row r="89" spans="1:18">
      <c r="A89" s="137"/>
      <c r="B89" s="530"/>
      <c r="C89" s="146" t="s">
        <v>13</v>
      </c>
      <c r="D89" s="193">
        <v>8541.2469155263971</v>
      </c>
      <c r="E89" s="11">
        <v>10703.739000000001</v>
      </c>
      <c r="F89" s="147">
        <f t="shared" si="24"/>
        <v>19244.985915526398</v>
      </c>
      <c r="G89" s="58">
        <v>3749.1350000000002</v>
      </c>
      <c r="H89" s="58">
        <v>71770.519</v>
      </c>
      <c r="I89" s="53">
        <f t="shared" si="24"/>
        <v>0</v>
      </c>
      <c r="J89" s="147">
        <f t="shared" si="24"/>
        <v>71770.519</v>
      </c>
      <c r="K89" s="58">
        <v>1294.9360000000001</v>
      </c>
      <c r="L89" s="44">
        <f t="shared" si="24"/>
        <v>2427.578</v>
      </c>
      <c r="M89" s="44">
        <f t="shared" si="24"/>
        <v>204.39400000000001</v>
      </c>
      <c r="N89" s="44">
        <f t="shared" si="24"/>
        <v>45323.468000000001</v>
      </c>
      <c r="O89" s="44">
        <f t="shared" si="24"/>
        <v>5542.4580000000005</v>
      </c>
      <c r="P89" s="44">
        <f t="shared" si="24"/>
        <v>29058.803</v>
      </c>
      <c r="Q89" s="134">
        <f t="shared" si="24"/>
        <v>178616.27691552637</v>
      </c>
      <c r="R89" s="19"/>
    </row>
    <row r="90" spans="1:18">
      <c r="A90" s="531" t="s">
        <v>64</v>
      </c>
      <c r="B90" s="532"/>
      <c r="C90" s="24" t="s">
        <v>11</v>
      </c>
      <c r="D90" s="235">
        <v>0.315</v>
      </c>
      <c r="E90" s="334">
        <v>0.4456</v>
      </c>
      <c r="F90" s="145">
        <f t="shared" ref="F90:F103" si="25">SUM(D90,E90)</f>
        <v>0.76059999999999994</v>
      </c>
      <c r="G90" s="167">
        <v>1.4545999999999999</v>
      </c>
      <c r="H90" s="167">
        <v>24.196300000000001</v>
      </c>
      <c r="I90" s="128"/>
      <c r="J90" s="145">
        <f t="shared" si="22"/>
        <v>24.196300000000001</v>
      </c>
      <c r="K90" s="167">
        <v>0.22509999999999999</v>
      </c>
      <c r="L90" s="25">
        <v>0.83289999999999997</v>
      </c>
      <c r="M90" s="25"/>
      <c r="N90" s="25">
        <v>0.113</v>
      </c>
      <c r="O90" s="25">
        <v>4.0000000000000001E-3</v>
      </c>
      <c r="P90" s="25">
        <v>0.27150000000000002</v>
      </c>
      <c r="Q90" s="129">
        <f t="shared" ref="Q90:Q103" si="26">SUM(F90,G90,J90,K90,L90,M90,N90,O90,P90)</f>
        <v>27.858000000000001</v>
      </c>
      <c r="R90" s="19"/>
    </row>
    <row r="91" spans="1:18">
      <c r="A91" s="533"/>
      <c r="B91" s="534"/>
      <c r="C91" s="146" t="s">
        <v>13</v>
      </c>
      <c r="D91" s="244">
        <v>688.85099641320699</v>
      </c>
      <c r="E91" s="335">
        <v>830.02099999999996</v>
      </c>
      <c r="F91" s="147">
        <f t="shared" si="25"/>
        <v>1518.8719964132069</v>
      </c>
      <c r="G91" s="169">
        <v>2818.91</v>
      </c>
      <c r="H91" s="169">
        <v>24876.744999999999</v>
      </c>
      <c r="I91" s="133"/>
      <c r="J91" s="147">
        <f t="shared" si="22"/>
        <v>24876.744999999999</v>
      </c>
      <c r="K91" s="169">
        <v>278.55799999999999</v>
      </c>
      <c r="L91" s="44">
        <v>1281.268</v>
      </c>
      <c r="M91" s="44"/>
      <c r="N91" s="44">
        <v>184.48500000000001</v>
      </c>
      <c r="O91" s="44">
        <v>2.5489999999999999</v>
      </c>
      <c r="P91" s="44">
        <v>390.733</v>
      </c>
      <c r="Q91" s="134">
        <f t="shared" si="26"/>
        <v>31352.119996413207</v>
      </c>
      <c r="R91" s="19"/>
    </row>
    <row r="92" spans="1:18">
      <c r="A92" s="531" t="s">
        <v>65</v>
      </c>
      <c r="B92" s="532"/>
      <c r="C92" s="24" t="s">
        <v>11</v>
      </c>
      <c r="D92" s="233" t="s">
        <v>0</v>
      </c>
      <c r="E92" s="334"/>
      <c r="F92" s="145">
        <f t="shared" si="25"/>
        <v>0</v>
      </c>
      <c r="G92" s="167">
        <v>67.773499999999999</v>
      </c>
      <c r="H92" s="167">
        <v>1233.2049999999999</v>
      </c>
      <c r="I92" s="128"/>
      <c r="J92" s="145">
        <f t="shared" si="22"/>
        <v>1233.2049999999999</v>
      </c>
      <c r="K92" s="167">
        <v>197.79400000000001</v>
      </c>
      <c r="L92" s="25">
        <v>6.157</v>
      </c>
      <c r="M92" s="25">
        <v>14.750500000000001</v>
      </c>
      <c r="N92" s="25">
        <v>4.72</v>
      </c>
      <c r="O92" s="25"/>
      <c r="P92" s="25">
        <v>8.0000000000000002E-3</v>
      </c>
      <c r="Q92" s="129">
        <f>SUM(F92,G92,J92,K92,L92,M92,N92,O92,P92)</f>
        <v>1524.4080000000001</v>
      </c>
      <c r="R92" s="19"/>
    </row>
    <row r="93" spans="1:18">
      <c r="A93" s="533"/>
      <c r="B93" s="534"/>
      <c r="C93" s="146" t="s">
        <v>13</v>
      </c>
      <c r="D93" s="240" t="s">
        <v>0</v>
      </c>
      <c r="E93" s="335"/>
      <c r="F93" s="147">
        <f t="shared" si="25"/>
        <v>0</v>
      </c>
      <c r="G93" s="169">
        <v>11046.802</v>
      </c>
      <c r="H93" s="169">
        <v>310429.56</v>
      </c>
      <c r="I93" s="133"/>
      <c r="J93" s="147">
        <f t="shared" si="22"/>
        <v>310429.56</v>
      </c>
      <c r="K93" s="169">
        <v>52226.923000000003</v>
      </c>
      <c r="L93" s="44">
        <v>1023.2569999999999</v>
      </c>
      <c r="M93" s="44">
        <v>4913.33</v>
      </c>
      <c r="N93" s="44">
        <v>1854.5429999999999</v>
      </c>
      <c r="O93" s="44"/>
      <c r="P93" s="44">
        <v>6.9119999999999999</v>
      </c>
      <c r="Q93" s="134">
        <f>SUM(F93,G93,J93,K93,L93,M93,N93,O93,P93)</f>
        <v>381501.32700000005</v>
      </c>
      <c r="R93" s="19"/>
    </row>
    <row r="94" spans="1:18">
      <c r="A94" s="531" t="s">
        <v>66</v>
      </c>
      <c r="B94" s="532"/>
      <c r="C94" s="24" t="s">
        <v>11</v>
      </c>
      <c r="D94" s="239" t="s">
        <v>0</v>
      </c>
      <c r="E94" s="334">
        <v>7.9200000000000007E-2</v>
      </c>
      <c r="F94" s="145">
        <f t="shared" si="25"/>
        <v>7.9200000000000007E-2</v>
      </c>
      <c r="G94" s="167"/>
      <c r="H94" s="167">
        <v>6.3799999999999996E-2</v>
      </c>
      <c r="I94" s="128"/>
      <c r="J94" s="145">
        <f t="shared" si="22"/>
        <v>6.3799999999999996E-2</v>
      </c>
      <c r="K94" s="167"/>
      <c r="L94" s="25"/>
      <c r="M94" s="25"/>
      <c r="N94" s="25"/>
      <c r="O94" s="25"/>
      <c r="P94" s="25"/>
      <c r="Q94" s="129">
        <f t="shared" si="26"/>
        <v>0.14300000000000002</v>
      </c>
      <c r="R94" s="19"/>
    </row>
    <row r="95" spans="1:18">
      <c r="A95" s="533"/>
      <c r="B95" s="534"/>
      <c r="C95" s="146" t="s">
        <v>13</v>
      </c>
      <c r="D95" s="240" t="s">
        <v>0</v>
      </c>
      <c r="E95" s="335">
        <v>43.578000000000003</v>
      </c>
      <c r="F95" s="147">
        <f t="shared" si="25"/>
        <v>43.578000000000003</v>
      </c>
      <c r="G95" s="169"/>
      <c r="H95" s="169">
        <v>164.11500000000001</v>
      </c>
      <c r="I95" s="133"/>
      <c r="J95" s="147">
        <f t="shared" si="22"/>
        <v>164.11500000000001</v>
      </c>
      <c r="K95" s="169"/>
      <c r="L95" s="44"/>
      <c r="M95" s="44"/>
      <c r="N95" s="44"/>
      <c r="O95" s="44"/>
      <c r="P95" s="44"/>
      <c r="Q95" s="134">
        <f t="shared" si="26"/>
        <v>207.69300000000001</v>
      </c>
      <c r="R95" s="19"/>
    </row>
    <row r="96" spans="1:18">
      <c r="A96" s="531" t="s">
        <v>67</v>
      </c>
      <c r="B96" s="532"/>
      <c r="C96" s="24" t="s">
        <v>11</v>
      </c>
      <c r="D96" s="235" t="s">
        <v>0</v>
      </c>
      <c r="E96" s="334">
        <v>1.1678999999999999</v>
      </c>
      <c r="F96" s="145">
        <f t="shared" si="25"/>
        <v>1.1678999999999999</v>
      </c>
      <c r="G96" s="167">
        <v>2E-3</v>
      </c>
      <c r="H96" s="167">
        <v>24.433399999999999</v>
      </c>
      <c r="I96" s="128"/>
      <c r="J96" s="145">
        <f t="shared" si="22"/>
        <v>24.433399999999999</v>
      </c>
      <c r="K96" s="167">
        <v>0.33989999999999998</v>
      </c>
      <c r="L96" s="25"/>
      <c r="M96" s="25"/>
      <c r="N96" s="25"/>
      <c r="O96" s="25"/>
      <c r="P96" s="25"/>
      <c r="Q96" s="129">
        <f t="shared" si="26"/>
        <v>25.943199999999997</v>
      </c>
      <c r="R96" s="19"/>
    </row>
    <row r="97" spans="1:18">
      <c r="A97" s="533"/>
      <c r="B97" s="534"/>
      <c r="C97" s="146" t="s">
        <v>13</v>
      </c>
      <c r="D97" s="240" t="s">
        <v>0</v>
      </c>
      <c r="E97" s="335">
        <v>1873.961</v>
      </c>
      <c r="F97" s="147">
        <f t="shared" si="25"/>
        <v>1873.961</v>
      </c>
      <c r="G97" s="169">
        <v>2.5059999999999998</v>
      </c>
      <c r="H97" s="169">
        <v>32044.994999999999</v>
      </c>
      <c r="I97" s="133"/>
      <c r="J97" s="147">
        <f t="shared" si="22"/>
        <v>32044.994999999999</v>
      </c>
      <c r="K97" s="169">
        <v>205.32900000000001</v>
      </c>
      <c r="L97" s="44"/>
      <c r="M97" s="44"/>
      <c r="N97" s="44"/>
      <c r="O97" s="44"/>
      <c r="P97" s="44"/>
      <c r="Q97" s="134">
        <f t="shared" si="26"/>
        <v>34126.790999999997</v>
      </c>
      <c r="R97" s="19"/>
    </row>
    <row r="98" spans="1:18">
      <c r="A98" s="531" t="s">
        <v>68</v>
      </c>
      <c r="B98" s="532"/>
      <c r="C98" s="24" t="s">
        <v>11</v>
      </c>
      <c r="D98" s="235" t="s">
        <v>0</v>
      </c>
      <c r="E98" s="334"/>
      <c r="F98" s="145">
        <f t="shared" si="25"/>
        <v>0</v>
      </c>
      <c r="G98" s="167"/>
      <c r="H98" s="167">
        <v>6.9999999999999999E-4</v>
      </c>
      <c r="I98" s="128"/>
      <c r="J98" s="145">
        <f t="shared" si="22"/>
        <v>6.9999999999999999E-4</v>
      </c>
      <c r="K98" s="167">
        <v>1E-3</v>
      </c>
      <c r="L98" s="25"/>
      <c r="M98" s="25"/>
      <c r="N98" s="25"/>
      <c r="O98" s="25"/>
      <c r="P98" s="25"/>
      <c r="Q98" s="129">
        <f t="shared" si="26"/>
        <v>1.7000000000000001E-3</v>
      </c>
      <c r="R98" s="19"/>
    </row>
    <row r="99" spans="1:18">
      <c r="A99" s="533"/>
      <c r="B99" s="534"/>
      <c r="C99" s="146" t="s">
        <v>13</v>
      </c>
      <c r="D99" s="234" t="s">
        <v>0</v>
      </c>
      <c r="E99" s="335"/>
      <c r="F99" s="147">
        <f t="shared" si="25"/>
        <v>0</v>
      </c>
      <c r="G99" s="169"/>
      <c r="H99" s="169">
        <v>0.75600000000000001</v>
      </c>
      <c r="I99" s="133"/>
      <c r="J99" s="147">
        <f t="shared" si="22"/>
        <v>0.75600000000000001</v>
      </c>
      <c r="K99" s="169">
        <v>0.70199999999999996</v>
      </c>
      <c r="L99" s="44"/>
      <c r="M99" s="44"/>
      <c r="N99" s="44"/>
      <c r="O99" s="44"/>
      <c r="P99" s="49"/>
      <c r="Q99" s="134">
        <f t="shared" si="26"/>
        <v>1.458</v>
      </c>
      <c r="R99" s="19"/>
    </row>
    <row r="100" spans="1:18">
      <c r="A100" s="531" t="s">
        <v>69</v>
      </c>
      <c r="B100" s="532"/>
      <c r="C100" s="24" t="s">
        <v>11</v>
      </c>
      <c r="D100" s="235">
        <v>4.1000000000000002E-2</v>
      </c>
      <c r="E100" s="334">
        <v>0.91510000000000002</v>
      </c>
      <c r="F100" s="145">
        <f t="shared" si="25"/>
        <v>0.95610000000000006</v>
      </c>
      <c r="G100" s="167">
        <v>4.3822999999999999</v>
      </c>
      <c r="H100" s="167">
        <v>17.197099999999999</v>
      </c>
      <c r="I100" s="128"/>
      <c r="J100" s="145">
        <f t="shared" si="22"/>
        <v>17.197099999999999</v>
      </c>
      <c r="K100" s="167">
        <v>1.6535</v>
      </c>
      <c r="L100" s="25">
        <v>2.5693000000000001</v>
      </c>
      <c r="M100" s="25"/>
      <c r="N100" s="25">
        <v>2.3315999999999999</v>
      </c>
      <c r="O100" s="25">
        <v>0.307</v>
      </c>
      <c r="P100" s="25">
        <v>5.8766999999999996</v>
      </c>
      <c r="Q100" s="129">
        <f t="shared" si="26"/>
        <v>35.273600000000002</v>
      </c>
      <c r="R100" s="19"/>
    </row>
    <row r="101" spans="1:18">
      <c r="A101" s="533"/>
      <c r="B101" s="534"/>
      <c r="C101" s="146" t="s">
        <v>13</v>
      </c>
      <c r="D101" s="238">
        <v>20.908799891129519</v>
      </c>
      <c r="E101" s="335">
        <v>322.67</v>
      </c>
      <c r="F101" s="147">
        <f t="shared" si="25"/>
        <v>343.57879989112951</v>
      </c>
      <c r="G101" s="169">
        <v>3037.11</v>
      </c>
      <c r="H101" s="169">
        <v>8661.6890000000003</v>
      </c>
      <c r="I101" s="133"/>
      <c r="J101" s="147">
        <f t="shared" si="22"/>
        <v>8661.6890000000003</v>
      </c>
      <c r="K101" s="169">
        <v>1125.874</v>
      </c>
      <c r="L101" s="44">
        <v>1159.366</v>
      </c>
      <c r="M101" s="44"/>
      <c r="N101" s="44">
        <v>974.59900000000005</v>
      </c>
      <c r="O101" s="44">
        <v>183.24600000000001</v>
      </c>
      <c r="P101" s="49">
        <v>3957.6970000000001</v>
      </c>
      <c r="Q101" s="134">
        <f t="shared" si="26"/>
        <v>19443.159799891131</v>
      </c>
      <c r="R101" s="19"/>
    </row>
    <row r="102" spans="1:18">
      <c r="A102" s="531" t="s">
        <v>70</v>
      </c>
      <c r="B102" s="532"/>
      <c r="C102" s="24" t="s">
        <v>11</v>
      </c>
      <c r="D102" s="239">
        <v>4.3278999999999996</v>
      </c>
      <c r="E102" s="334">
        <v>596.37929999999994</v>
      </c>
      <c r="F102" s="145">
        <f t="shared" si="25"/>
        <v>600.70719999999994</v>
      </c>
      <c r="G102" s="167">
        <v>29.599</v>
      </c>
      <c r="H102" s="167">
        <v>1134.2040999999999</v>
      </c>
      <c r="I102" s="128"/>
      <c r="J102" s="145">
        <f t="shared" si="22"/>
        <v>1134.2040999999999</v>
      </c>
      <c r="K102" s="167">
        <v>35.066000000000003</v>
      </c>
      <c r="L102" s="25">
        <v>10.7423</v>
      </c>
      <c r="M102" s="25">
        <v>0.47220000000000001</v>
      </c>
      <c r="N102" s="25">
        <v>31.462900000000001</v>
      </c>
      <c r="O102" s="25">
        <v>3.2797999999999998</v>
      </c>
      <c r="P102" s="25">
        <v>9.8324999999999996</v>
      </c>
      <c r="Q102" s="129">
        <f t="shared" si="26"/>
        <v>1855.366</v>
      </c>
      <c r="R102" s="19"/>
    </row>
    <row r="103" spans="1:18">
      <c r="A103" s="533"/>
      <c r="B103" s="534"/>
      <c r="C103" s="146" t="s">
        <v>13</v>
      </c>
      <c r="D103" s="240">
        <v>4663.8611757156414</v>
      </c>
      <c r="E103" s="335">
        <v>293751.06599999999</v>
      </c>
      <c r="F103" s="147">
        <f t="shared" si="25"/>
        <v>298414.92717571562</v>
      </c>
      <c r="G103" s="169">
        <v>15624.058000000001</v>
      </c>
      <c r="H103" s="169">
        <v>676386.51</v>
      </c>
      <c r="I103" s="133"/>
      <c r="J103" s="147">
        <f t="shared" si="22"/>
        <v>676386.51</v>
      </c>
      <c r="K103" s="169">
        <v>7296.6850000000004</v>
      </c>
      <c r="L103" s="44">
        <v>6815.3540000000003</v>
      </c>
      <c r="M103" s="44">
        <v>111.697</v>
      </c>
      <c r="N103" s="44">
        <v>11265.178</v>
      </c>
      <c r="O103" s="44">
        <v>1879.5039999999999</v>
      </c>
      <c r="P103" s="44">
        <v>9210.6440000000002</v>
      </c>
      <c r="Q103" s="134">
        <f t="shared" si="26"/>
        <v>1027004.5571757157</v>
      </c>
      <c r="R103" s="19"/>
    </row>
    <row r="104" spans="1:18">
      <c r="A104" s="535" t="s">
        <v>71</v>
      </c>
      <c r="B104" s="536"/>
      <c r="C104" s="24" t="s">
        <v>11</v>
      </c>
      <c r="D104" s="236">
        <v>415.43110000000001</v>
      </c>
      <c r="E104" s="8">
        <v>1167.0441000000001</v>
      </c>
      <c r="F104" s="145">
        <f t="shared" ref="F104:Q104" si="27">SUM(F9,F11,F23,F29,F37,F39,F41,F43,F45,F47,F49,F51,F53,F59,F76,F88,F90,F92,F94,F96,F98,F100,F102)</f>
        <v>1582.4752000000003</v>
      </c>
      <c r="G104" s="39">
        <v>2907.9517999999998</v>
      </c>
      <c r="H104" s="39">
        <v>10093.189599999998</v>
      </c>
      <c r="I104" s="40">
        <f t="shared" si="27"/>
        <v>0</v>
      </c>
      <c r="J104" s="145">
        <f t="shared" si="27"/>
        <v>10093.189599999998</v>
      </c>
      <c r="K104" s="39">
        <v>2744.6446000000001</v>
      </c>
      <c r="L104" s="25">
        <f t="shared" si="27"/>
        <v>296.69970000000001</v>
      </c>
      <c r="M104" s="25">
        <f t="shared" si="27"/>
        <v>15.738800000000001</v>
      </c>
      <c r="N104" s="25">
        <f>SUM(N9,N11,N23,N29,N37,N39,N41,N43,N45,N47,N49,N51,N53,N59,N76,N88,N90,N92,N94,N96,N98,N100,N102)</f>
        <v>156.446</v>
      </c>
      <c r="O104" s="25">
        <f t="shared" si="27"/>
        <v>13.936400000000001</v>
      </c>
      <c r="P104" s="25">
        <f t="shared" si="27"/>
        <v>65.695300000000003</v>
      </c>
      <c r="Q104" s="129">
        <f t="shared" si="27"/>
        <v>17876.777400000003</v>
      </c>
      <c r="R104" s="19"/>
    </row>
    <row r="105" spans="1:18">
      <c r="A105" s="537"/>
      <c r="B105" s="538"/>
      <c r="C105" s="146" t="s">
        <v>13</v>
      </c>
      <c r="D105" s="193">
        <v>287749.93566170859</v>
      </c>
      <c r="E105" s="11">
        <v>705685.92599999998</v>
      </c>
      <c r="F105" s="147">
        <f t="shared" ref="F105:Q105" si="28">SUM(F10,F12,F24,F30,F38,F40,F42,F44,F46,F48,F50,F52,F54,F60,F77,F89,F91,F93,F95,F97,F99,F101,F103)</f>
        <v>993435.86166170868</v>
      </c>
      <c r="G105" s="58">
        <v>827538.14400000009</v>
      </c>
      <c r="H105" s="58">
        <v>2040558.3310000002</v>
      </c>
      <c r="I105" s="53">
        <f t="shared" si="28"/>
        <v>0</v>
      </c>
      <c r="J105" s="147">
        <f t="shared" si="28"/>
        <v>2040558.3310000002</v>
      </c>
      <c r="K105" s="58">
        <v>789911.34700000007</v>
      </c>
      <c r="L105" s="44">
        <f t="shared" si="28"/>
        <v>182083.06700000004</v>
      </c>
      <c r="M105" s="44">
        <f t="shared" si="28"/>
        <v>5229.4210000000003</v>
      </c>
      <c r="N105" s="44">
        <f>SUM(N10,N12,N24,N30,N38,N40,N42,N44,N46,N48,N50,N52,N54,N60,N77,N89,N91,N93,N95,N97,N99,N101,N103)</f>
        <v>62225.535000000003</v>
      </c>
      <c r="O105" s="44">
        <f t="shared" si="28"/>
        <v>7783.1020000000008</v>
      </c>
      <c r="P105" s="44">
        <f t="shared" si="28"/>
        <v>42776.006000000001</v>
      </c>
      <c r="Q105" s="134">
        <f t="shared" si="28"/>
        <v>4951540.8146617087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235" t="s">
        <v>0</v>
      </c>
      <c r="E106" s="334"/>
      <c r="F106" s="145">
        <f t="shared" ref="F106:F127" si="29">SUM(D106,E106)</f>
        <v>0</v>
      </c>
      <c r="G106" s="167"/>
      <c r="H106" s="167">
        <v>0.66200000000000003</v>
      </c>
      <c r="I106" s="128"/>
      <c r="J106" s="145">
        <f t="shared" si="22"/>
        <v>0.66200000000000003</v>
      </c>
      <c r="K106" s="167">
        <v>4.8000000000000001E-2</v>
      </c>
      <c r="L106" s="25"/>
      <c r="M106" s="25"/>
      <c r="N106" s="25"/>
      <c r="O106" s="25"/>
      <c r="P106" s="25"/>
      <c r="Q106" s="129">
        <f t="shared" ref="Q106:Q127" si="30">SUM(F106,G106,J106,K106,L106,M106,N106,O106,P106)</f>
        <v>0.71000000000000008</v>
      </c>
      <c r="R106" s="19"/>
    </row>
    <row r="107" spans="1:18">
      <c r="A107" s="126" t="s">
        <v>0</v>
      </c>
      <c r="B107" s="528"/>
      <c r="C107" s="146" t="s">
        <v>13</v>
      </c>
      <c r="D107" s="234" t="s">
        <v>0</v>
      </c>
      <c r="E107" s="336"/>
      <c r="F107" s="147">
        <f t="shared" si="29"/>
        <v>0</v>
      </c>
      <c r="G107" s="169"/>
      <c r="H107" s="169">
        <v>2281.6880000000001</v>
      </c>
      <c r="I107" s="133"/>
      <c r="J107" s="147">
        <f t="shared" si="22"/>
        <v>2281.6880000000001</v>
      </c>
      <c r="K107" s="169">
        <v>204.50800000000001</v>
      </c>
      <c r="L107" s="44"/>
      <c r="M107" s="44"/>
      <c r="N107" s="44"/>
      <c r="O107" s="44"/>
      <c r="P107" s="49"/>
      <c r="Q107" s="134">
        <f t="shared" si="30"/>
        <v>2486.1959999999999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239">
        <v>4.3875000000000002</v>
      </c>
      <c r="E108" s="332">
        <v>0.82930000000000004</v>
      </c>
      <c r="F108" s="145">
        <f t="shared" si="29"/>
        <v>5.2168000000000001</v>
      </c>
      <c r="G108" s="167">
        <v>16.989699999999999</v>
      </c>
      <c r="H108" s="167">
        <v>68.682900000000004</v>
      </c>
      <c r="I108" s="128"/>
      <c r="J108" s="145">
        <f t="shared" si="22"/>
        <v>68.682900000000004</v>
      </c>
      <c r="K108" s="167">
        <v>2.2793000000000001</v>
      </c>
      <c r="L108" s="25">
        <v>16.455200000000001</v>
      </c>
      <c r="M108" s="25"/>
      <c r="N108" s="25">
        <v>0.81159999999999999</v>
      </c>
      <c r="O108" s="25">
        <v>2.1604000000000001</v>
      </c>
      <c r="P108" s="25">
        <v>0.4824</v>
      </c>
      <c r="Q108" s="129">
        <f t="shared" si="30"/>
        <v>113.0783</v>
      </c>
      <c r="R108" s="19"/>
    </row>
    <row r="109" spans="1:18">
      <c r="A109" s="130" t="s">
        <v>0</v>
      </c>
      <c r="B109" s="528"/>
      <c r="C109" s="146" t="s">
        <v>13</v>
      </c>
      <c r="D109" s="240">
        <v>2428.3313873558691</v>
      </c>
      <c r="E109" s="333">
        <v>699.63099999999997</v>
      </c>
      <c r="F109" s="147">
        <f t="shared" si="29"/>
        <v>3127.9623873558689</v>
      </c>
      <c r="G109" s="169">
        <v>9022.7559999999994</v>
      </c>
      <c r="H109" s="169">
        <v>25232.082999999999</v>
      </c>
      <c r="I109" s="133"/>
      <c r="J109" s="147">
        <f t="shared" si="22"/>
        <v>25232.082999999999</v>
      </c>
      <c r="K109" s="169">
        <v>1216.2809999999999</v>
      </c>
      <c r="L109" s="44">
        <v>7360.2839999999997</v>
      </c>
      <c r="M109" s="44"/>
      <c r="N109" s="44">
        <v>314.90300000000002</v>
      </c>
      <c r="O109" s="44">
        <v>939.09699999999998</v>
      </c>
      <c r="P109" s="44">
        <v>338.64400000000001</v>
      </c>
      <c r="Q109" s="134">
        <f t="shared" si="30"/>
        <v>47552.010387355869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239">
        <v>0.28349999999999997</v>
      </c>
      <c r="E110" s="332">
        <v>0.03</v>
      </c>
      <c r="F110" s="145">
        <f t="shared" si="29"/>
        <v>0.3135</v>
      </c>
      <c r="G110" s="167">
        <v>1.2470000000000001</v>
      </c>
      <c r="H110" s="167">
        <v>31.287600000000001</v>
      </c>
      <c r="I110" s="128"/>
      <c r="J110" s="145">
        <f t="shared" si="22"/>
        <v>31.287600000000001</v>
      </c>
      <c r="K110" s="167">
        <v>3.6509999999999998</v>
      </c>
      <c r="L110" s="25">
        <v>0.16969999999999999</v>
      </c>
      <c r="M110" s="25"/>
      <c r="N110" s="25">
        <v>0.1346</v>
      </c>
      <c r="O110" s="25"/>
      <c r="P110" s="25"/>
      <c r="Q110" s="129">
        <f t="shared" si="30"/>
        <v>36.803399999999996</v>
      </c>
      <c r="R110" s="19"/>
    </row>
    <row r="111" spans="1:18">
      <c r="A111" s="130"/>
      <c r="B111" s="528"/>
      <c r="C111" s="146" t="s">
        <v>13</v>
      </c>
      <c r="D111" s="240">
        <v>256.47839866453711</v>
      </c>
      <c r="E111" s="333">
        <v>41.472000000000001</v>
      </c>
      <c r="F111" s="147">
        <f t="shared" si="29"/>
        <v>297.95039866453709</v>
      </c>
      <c r="G111" s="169">
        <v>1084.7070000000001</v>
      </c>
      <c r="H111" s="169">
        <v>15004.460999999999</v>
      </c>
      <c r="I111" s="133"/>
      <c r="J111" s="147">
        <f t="shared" si="22"/>
        <v>15004.460999999999</v>
      </c>
      <c r="K111" s="169">
        <v>1748.345</v>
      </c>
      <c r="L111" s="44">
        <v>126.476</v>
      </c>
      <c r="M111" s="44"/>
      <c r="N111" s="44">
        <v>34.444000000000003</v>
      </c>
      <c r="O111" s="44"/>
      <c r="P111" s="44"/>
      <c r="Q111" s="134">
        <f t="shared" si="30"/>
        <v>18296.383398664537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235" t="s">
        <v>0</v>
      </c>
      <c r="E112" s="332">
        <v>0.2742</v>
      </c>
      <c r="F112" s="145">
        <f t="shared" si="29"/>
        <v>0.2742</v>
      </c>
      <c r="G112" s="167">
        <v>2.3199999999999998E-2</v>
      </c>
      <c r="H112" s="167">
        <v>5.6387</v>
      </c>
      <c r="I112" s="128"/>
      <c r="J112" s="145">
        <f t="shared" si="22"/>
        <v>5.6387</v>
      </c>
      <c r="K112" s="167"/>
      <c r="L112" s="25">
        <v>2.0199999999999999E-2</v>
      </c>
      <c r="M112" s="25">
        <v>2.9999999999999997E-4</v>
      </c>
      <c r="N112" s="25"/>
      <c r="O112" s="25"/>
      <c r="P112" s="25">
        <v>0.38479999999999998</v>
      </c>
      <c r="Q112" s="129">
        <f t="shared" si="30"/>
        <v>6.3414000000000001</v>
      </c>
      <c r="R112" s="19"/>
    </row>
    <row r="113" spans="1:18">
      <c r="A113" s="130"/>
      <c r="B113" s="528"/>
      <c r="C113" s="146" t="s">
        <v>13</v>
      </c>
      <c r="D113" s="244" t="s">
        <v>0</v>
      </c>
      <c r="E113" s="333">
        <v>1159.325</v>
      </c>
      <c r="F113" s="147">
        <f t="shared" si="29"/>
        <v>1159.325</v>
      </c>
      <c r="G113" s="169">
        <v>51.66</v>
      </c>
      <c r="H113" s="169">
        <v>15854.906999999999</v>
      </c>
      <c r="I113" s="133"/>
      <c r="J113" s="147">
        <f t="shared" si="22"/>
        <v>15854.906999999999</v>
      </c>
      <c r="K113" s="169"/>
      <c r="L113" s="44">
        <v>20.119</v>
      </c>
      <c r="M113" s="44">
        <v>7.4999999999999997E-2</v>
      </c>
      <c r="N113" s="44"/>
      <c r="O113" s="44"/>
      <c r="P113" s="44">
        <v>892.81500000000005</v>
      </c>
      <c r="Q113" s="134">
        <f t="shared" si="30"/>
        <v>17978.900999999998</v>
      </c>
      <c r="R113" s="19"/>
    </row>
    <row r="114" spans="1:18">
      <c r="A114" s="130"/>
      <c r="B114" s="527" t="s">
        <v>78</v>
      </c>
      <c r="C114" s="24" t="s">
        <v>11</v>
      </c>
      <c r="D114" s="233">
        <v>2.6564999999999999</v>
      </c>
      <c r="E114" s="337">
        <v>3.4236</v>
      </c>
      <c r="F114" s="145">
        <f t="shared" si="29"/>
        <v>6.0800999999999998</v>
      </c>
      <c r="G114" s="167">
        <v>1.2416</v>
      </c>
      <c r="H114" s="167">
        <v>9.9283999999999999</v>
      </c>
      <c r="I114" s="128"/>
      <c r="J114" s="145">
        <f t="shared" si="22"/>
        <v>9.9283999999999999</v>
      </c>
      <c r="K114" s="167">
        <v>0.24310000000000001</v>
      </c>
      <c r="L114" s="25">
        <v>0.65400000000000003</v>
      </c>
      <c r="M114" s="25">
        <v>0.39761999999999997</v>
      </c>
      <c r="N114" s="25">
        <v>8.3021999999999991</v>
      </c>
      <c r="O114" s="25">
        <v>1.2999999999999999E-3</v>
      </c>
      <c r="P114" s="25">
        <v>23.760100000000001</v>
      </c>
      <c r="Q114" s="129">
        <f t="shared" si="30"/>
        <v>50.608419999999995</v>
      </c>
      <c r="R114" s="19"/>
    </row>
    <row r="115" spans="1:18">
      <c r="A115" s="130"/>
      <c r="B115" s="528"/>
      <c r="C115" s="146" t="s">
        <v>13</v>
      </c>
      <c r="D115" s="240">
        <v>2264.1011882110029</v>
      </c>
      <c r="E115" s="333">
        <v>2764.605</v>
      </c>
      <c r="F115" s="147">
        <f t="shared" si="29"/>
        <v>5028.7061882110029</v>
      </c>
      <c r="G115" s="169">
        <v>1339.65</v>
      </c>
      <c r="H115" s="169">
        <v>8889.116</v>
      </c>
      <c r="I115" s="133"/>
      <c r="J115" s="147">
        <f t="shared" si="22"/>
        <v>8889.116</v>
      </c>
      <c r="K115" s="169">
        <v>144.553</v>
      </c>
      <c r="L115" s="44">
        <v>495.00400000000002</v>
      </c>
      <c r="M115" s="44">
        <v>182.15799999999999</v>
      </c>
      <c r="N115" s="44">
        <v>6556.9120000000003</v>
      </c>
      <c r="O115" s="44">
        <v>0.61599999999999999</v>
      </c>
      <c r="P115" s="44">
        <v>19577.460999999999</v>
      </c>
      <c r="Q115" s="134">
        <f t="shared" si="30"/>
        <v>42214.176188211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235" t="s">
        <v>0</v>
      </c>
      <c r="E116" s="332"/>
      <c r="F116" s="145">
        <f t="shared" si="29"/>
        <v>0</v>
      </c>
      <c r="G116" s="167"/>
      <c r="H116" s="167"/>
      <c r="I116" s="128"/>
      <c r="J116" s="145">
        <f t="shared" si="22"/>
        <v>0</v>
      </c>
      <c r="K116" s="167">
        <v>43</v>
      </c>
      <c r="L116" s="25"/>
      <c r="M116" s="25"/>
      <c r="N116" s="25"/>
      <c r="O116" s="25"/>
      <c r="P116" s="25"/>
      <c r="Q116" s="129">
        <f t="shared" si="30"/>
        <v>43</v>
      </c>
      <c r="R116" s="19"/>
    </row>
    <row r="117" spans="1:18">
      <c r="A117" s="130"/>
      <c r="B117" s="528"/>
      <c r="C117" s="146" t="s">
        <v>13</v>
      </c>
      <c r="D117" s="245" t="s">
        <v>0</v>
      </c>
      <c r="E117" s="333"/>
      <c r="F117" s="147">
        <f t="shared" si="29"/>
        <v>0</v>
      </c>
      <c r="G117" s="169"/>
      <c r="H117" s="169"/>
      <c r="I117" s="133"/>
      <c r="J117" s="147">
        <f t="shared" si="22"/>
        <v>0</v>
      </c>
      <c r="K117" s="169">
        <v>5106.24</v>
      </c>
      <c r="L117" s="44"/>
      <c r="M117" s="44"/>
      <c r="N117" s="44"/>
      <c r="O117" s="44"/>
      <c r="P117" s="44"/>
      <c r="Q117" s="134">
        <f t="shared" si="30"/>
        <v>5106.24</v>
      </c>
      <c r="R117" s="19"/>
    </row>
    <row r="118" spans="1:18">
      <c r="A118" s="130"/>
      <c r="B118" s="527" t="s">
        <v>81</v>
      </c>
      <c r="C118" s="24" t="s">
        <v>11</v>
      </c>
      <c r="D118" s="235">
        <v>2.8799999999999999E-2</v>
      </c>
      <c r="E118" s="332">
        <v>0.17380000000000001</v>
      </c>
      <c r="F118" s="145">
        <f t="shared" si="29"/>
        <v>0.2026</v>
      </c>
      <c r="G118" s="167">
        <v>1.44E-2</v>
      </c>
      <c r="H118" s="167"/>
      <c r="I118" s="128"/>
      <c r="J118" s="145">
        <f t="shared" si="22"/>
        <v>0</v>
      </c>
      <c r="K118" s="167"/>
      <c r="L118" s="25"/>
      <c r="M118" s="25"/>
      <c r="N118" s="25"/>
      <c r="O118" s="25"/>
      <c r="P118" s="25"/>
      <c r="Q118" s="129">
        <f t="shared" si="30"/>
        <v>0.217</v>
      </c>
      <c r="R118" s="19"/>
    </row>
    <row r="119" spans="1:18">
      <c r="A119" s="130"/>
      <c r="B119" s="528"/>
      <c r="C119" s="146" t="s">
        <v>13</v>
      </c>
      <c r="D119" s="234">
        <v>14.353199925264013</v>
      </c>
      <c r="E119" s="333">
        <v>91.082999999999998</v>
      </c>
      <c r="F119" s="147">
        <f t="shared" si="29"/>
        <v>105.43619992526401</v>
      </c>
      <c r="G119" s="169">
        <v>13.875</v>
      </c>
      <c r="H119" s="169"/>
      <c r="I119" s="133"/>
      <c r="J119" s="147">
        <f t="shared" si="22"/>
        <v>0</v>
      </c>
      <c r="K119" s="169"/>
      <c r="L119" s="44"/>
      <c r="M119" s="44"/>
      <c r="N119" s="44"/>
      <c r="O119" s="44"/>
      <c r="P119" s="44"/>
      <c r="Q119" s="134">
        <f t="shared" si="30"/>
        <v>119.31119992526401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239">
        <v>0.82410000000000005</v>
      </c>
      <c r="E120" s="332">
        <v>0.47599999999999998</v>
      </c>
      <c r="F120" s="145">
        <f t="shared" si="29"/>
        <v>1.3001</v>
      </c>
      <c r="G120" s="167"/>
      <c r="H120" s="167">
        <v>0.28249999999999997</v>
      </c>
      <c r="I120" s="128"/>
      <c r="J120" s="145">
        <f t="shared" si="22"/>
        <v>0.28249999999999997</v>
      </c>
      <c r="K120" s="167">
        <v>0.51</v>
      </c>
      <c r="L120" s="25"/>
      <c r="M120" s="25"/>
      <c r="N120" s="25"/>
      <c r="O120" s="25"/>
      <c r="P120" s="25"/>
      <c r="Q120" s="129">
        <f t="shared" si="30"/>
        <v>2.0926</v>
      </c>
      <c r="R120" s="19"/>
    </row>
    <row r="121" spans="1:18">
      <c r="A121" s="130"/>
      <c r="B121" s="528"/>
      <c r="C121" s="146" t="s">
        <v>13</v>
      </c>
      <c r="D121" s="240">
        <v>481.06439749513544</v>
      </c>
      <c r="E121" s="333">
        <v>205.63200000000001</v>
      </c>
      <c r="F121" s="147">
        <f t="shared" si="29"/>
        <v>686.69639749513544</v>
      </c>
      <c r="G121" s="169"/>
      <c r="H121" s="169">
        <v>88.397999999999996</v>
      </c>
      <c r="I121" s="133"/>
      <c r="J121" s="147">
        <f t="shared" si="22"/>
        <v>88.397999999999996</v>
      </c>
      <c r="K121" s="169">
        <v>55.08</v>
      </c>
      <c r="L121" s="44"/>
      <c r="M121" s="44"/>
      <c r="N121" s="44"/>
      <c r="O121" s="44"/>
      <c r="P121" s="49"/>
      <c r="Q121" s="134">
        <f t="shared" si="30"/>
        <v>830.17439749513551</v>
      </c>
      <c r="R121" s="19"/>
    </row>
    <row r="122" spans="1:18">
      <c r="A122" s="130"/>
      <c r="B122" s="527" t="s">
        <v>84</v>
      </c>
      <c r="C122" s="24" t="s">
        <v>11</v>
      </c>
      <c r="D122" s="239">
        <v>5.0547000000000004</v>
      </c>
      <c r="E122" s="332">
        <v>0.2465</v>
      </c>
      <c r="F122" s="145">
        <f t="shared" si="29"/>
        <v>5.3012000000000006</v>
      </c>
      <c r="G122" s="167">
        <v>2.4605000000000001</v>
      </c>
      <c r="H122" s="167">
        <v>3.5089999999999999</v>
      </c>
      <c r="I122" s="128"/>
      <c r="J122" s="145">
        <f t="shared" si="22"/>
        <v>3.5089999999999999</v>
      </c>
      <c r="K122" s="167"/>
      <c r="L122" s="25">
        <v>2.0840000000000001</v>
      </c>
      <c r="M122" s="25">
        <v>5.3379000000000003</v>
      </c>
      <c r="N122" s="25">
        <v>1.1085</v>
      </c>
      <c r="O122" s="25"/>
      <c r="P122" s="25">
        <v>1.2699999999999999E-2</v>
      </c>
      <c r="Q122" s="129">
        <f t="shared" si="30"/>
        <v>19.813800000000001</v>
      </c>
      <c r="R122" s="19"/>
    </row>
    <row r="123" spans="1:18">
      <c r="A123" s="130"/>
      <c r="B123" s="528"/>
      <c r="C123" s="146" t="s">
        <v>13</v>
      </c>
      <c r="D123" s="240">
        <v>4201.658978122292</v>
      </c>
      <c r="E123" s="333">
        <v>90.423000000000002</v>
      </c>
      <c r="F123" s="147">
        <f t="shared" si="29"/>
        <v>4292.0819781222917</v>
      </c>
      <c r="G123" s="169">
        <v>2564.808</v>
      </c>
      <c r="H123" s="169">
        <v>3816.5839999999998</v>
      </c>
      <c r="I123" s="133"/>
      <c r="J123" s="147">
        <f t="shared" si="22"/>
        <v>3816.5839999999998</v>
      </c>
      <c r="K123" s="169"/>
      <c r="L123" s="44">
        <v>3267.549</v>
      </c>
      <c r="M123" s="44">
        <v>11243.474</v>
      </c>
      <c r="N123" s="44">
        <v>2393.373</v>
      </c>
      <c r="O123" s="44"/>
      <c r="P123" s="44">
        <v>10.292999999999999</v>
      </c>
      <c r="Q123" s="134">
        <f t="shared" si="30"/>
        <v>27588.162978122291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239">
        <v>0.91690000000000005</v>
      </c>
      <c r="E124" s="332">
        <v>0.14499999999999999</v>
      </c>
      <c r="F124" s="145">
        <f t="shared" si="29"/>
        <v>1.0619000000000001</v>
      </c>
      <c r="G124" s="167">
        <v>0.47139999999999999</v>
      </c>
      <c r="H124" s="167">
        <v>5.8223000000000003</v>
      </c>
      <c r="I124" s="128"/>
      <c r="J124" s="145">
        <f t="shared" si="22"/>
        <v>5.8223000000000003</v>
      </c>
      <c r="K124" s="167">
        <v>0.8115</v>
      </c>
      <c r="L124" s="25">
        <v>0.82520000000000004</v>
      </c>
      <c r="M124" s="25">
        <v>6.7000000000000002E-3</v>
      </c>
      <c r="N124" s="25">
        <v>2.3199999999999998E-2</v>
      </c>
      <c r="O124" s="25">
        <v>3.4000000000000002E-2</v>
      </c>
      <c r="P124" s="25">
        <v>3.0478000000000001</v>
      </c>
      <c r="Q124" s="129">
        <f t="shared" si="30"/>
        <v>12.104000000000003</v>
      </c>
      <c r="R124" s="19"/>
    </row>
    <row r="125" spans="1:18">
      <c r="A125" s="19"/>
      <c r="B125" s="528"/>
      <c r="C125" s="146" t="s">
        <v>13</v>
      </c>
      <c r="D125" s="246">
        <v>1572.0317918145538</v>
      </c>
      <c r="E125" s="333">
        <v>111.91</v>
      </c>
      <c r="F125" s="147">
        <f t="shared" si="29"/>
        <v>1683.9417918145539</v>
      </c>
      <c r="G125" s="169">
        <v>275.88799999999998</v>
      </c>
      <c r="H125" s="169">
        <v>10354.816999999999</v>
      </c>
      <c r="I125" s="133"/>
      <c r="J125" s="147">
        <f t="shared" si="22"/>
        <v>10354.816999999999</v>
      </c>
      <c r="K125" s="169">
        <v>453.411</v>
      </c>
      <c r="L125" s="44">
        <v>628.09500000000003</v>
      </c>
      <c r="M125" s="44">
        <v>3.3109999999999999</v>
      </c>
      <c r="N125" s="44">
        <v>9.4169999999999998</v>
      </c>
      <c r="O125" s="44">
        <v>3.6720000000000002</v>
      </c>
      <c r="P125" s="44">
        <v>28429.041000000001</v>
      </c>
      <c r="Q125" s="134">
        <f t="shared" si="30"/>
        <v>41841.59379181455</v>
      </c>
      <c r="R125" s="19"/>
    </row>
    <row r="126" spans="1:18">
      <c r="A126" s="19"/>
      <c r="B126" s="36" t="s">
        <v>15</v>
      </c>
      <c r="C126" s="24" t="s">
        <v>11</v>
      </c>
      <c r="D126" s="239">
        <v>1.3126</v>
      </c>
      <c r="E126" s="332">
        <v>1.19</v>
      </c>
      <c r="F126" s="145">
        <f t="shared" si="29"/>
        <v>2.5026000000000002</v>
      </c>
      <c r="G126" s="167">
        <v>11.4328</v>
      </c>
      <c r="H126" s="167">
        <v>5.2381000000000002</v>
      </c>
      <c r="I126" s="128"/>
      <c r="J126" s="145">
        <f t="shared" si="22"/>
        <v>5.2381000000000002</v>
      </c>
      <c r="K126" s="167"/>
      <c r="L126" s="25">
        <v>2.7469999999999999</v>
      </c>
      <c r="M126" s="25"/>
      <c r="N126" s="25"/>
      <c r="O126" s="25"/>
      <c r="P126" s="25"/>
      <c r="Q126" s="129">
        <f t="shared" si="30"/>
        <v>21.920500000000001</v>
      </c>
      <c r="R126" s="19"/>
    </row>
    <row r="127" spans="1:18">
      <c r="A127" s="19"/>
      <c r="B127" s="131" t="s">
        <v>86</v>
      </c>
      <c r="C127" s="146" t="s">
        <v>13</v>
      </c>
      <c r="D127" s="240">
        <v>633.25799670267531</v>
      </c>
      <c r="E127" s="333">
        <v>500.58</v>
      </c>
      <c r="F127" s="147">
        <f t="shared" si="29"/>
        <v>1133.8379967026754</v>
      </c>
      <c r="G127" s="169">
        <v>2623.3510000000001</v>
      </c>
      <c r="H127" s="169">
        <v>4456.6090000000004</v>
      </c>
      <c r="I127" s="133"/>
      <c r="J127" s="147">
        <f t="shared" si="22"/>
        <v>4456.6090000000004</v>
      </c>
      <c r="K127" s="169"/>
      <c r="L127" s="44">
        <v>446.54700000000003</v>
      </c>
      <c r="M127" s="44"/>
      <c r="N127" s="44"/>
      <c r="O127" s="44"/>
      <c r="P127" s="44"/>
      <c r="Q127" s="134">
        <f t="shared" si="30"/>
        <v>8660.3449967026772</v>
      </c>
      <c r="R127" s="19"/>
    </row>
    <row r="128" spans="1:18">
      <c r="A128" s="19"/>
      <c r="B128" s="529" t="s">
        <v>19</v>
      </c>
      <c r="C128" s="24" t="s">
        <v>11</v>
      </c>
      <c r="D128" s="236">
        <v>15.464600000000001</v>
      </c>
      <c r="E128" s="8">
        <v>6.7883999999999993</v>
      </c>
      <c r="F128" s="145">
        <f t="shared" ref="F128:Q129" si="31">SUM(F106,F108,F110,F112,F114,F116,F118,F120,F122,F124,F126)</f>
        <v>22.253000000000004</v>
      </c>
      <c r="G128" s="39">
        <v>33.880600000000001</v>
      </c>
      <c r="H128" s="39">
        <v>131.0515</v>
      </c>
      <c r="I128" s="40">
        <f t="shared" si="31"/>
        <v>0</v>
      </c>
      <c r="J128" s="145">
        <f t="shared" si="31"/>
        <v>131.0515</v>
      </c>
      <c r="K128" s="39">
        <v>50.542900000000003</v>
      </c>
      <c r="L128" s="25">
        <f t="shared" si="31"/>
        <v>22.955299999999998</v>
      </c>
      <c r="M128" s="25">
        <f t="shared" si="31"/>
        <v>5.7425200000000007</v>
      </c>
      <c r="N128" s="25">
        <f t="shared" si="31"/>
        <v>10.380099999999997</v>
      </c>
      <c r="O128" s="25">
        <f t="shared" si="31"/>
        <v>2.1957</v>
      </c>
      <c r="P128" s="25">
        <f t="shared" si="31"/>
        <v>27.687799999999999</v>
      </c>
      <c r="Q128" s="129">
        <f t="shared" si="31"/>
        <v>306.68941999999998</v>
      </c>
      <c r="R128" s="19"/>
    </row>
    <row r="129" spans="1:18">
      <c r="A129" s="137"/>
      <c r="B129" s="530"/>
      <c r="C129" s="146" t="s">
        <v>13</v>
      </c>
      <c r="D129" s="193">
        <v>11851.277338291329</v>
      </c>
      <c r="E129" s="11">
        <v>5664.6609999999982</v>
      </c>
      <c r="F129" s="147">
        <f t="shared" si="31"/>
        <v>17515.938338291329</v>
      </c>
      <c r="G129" s="58">
        <v>16976.695</v>
      </c>
      <c r="H129" s="58">
        <v>85978.663</v>
      </c>
      <c r="I129" s="53">
        <f t="shared" si="31"/>
        <v>0</v>
      </c>
      <c r="J129" s="147">
        <f t="shared" si="31"/>
        <v>85978.663</v>
      </c>
      <c r="K129" s="58">
        <v>8928.4179999999997</v>
      </c>
      <c r="L129" s="44">
        <f t="shared" si="31"/>
        <v>12344.073999999999</v>
      </c>
      <c r="M129" s="44">
        <f t="shared" si="31"/>
        <v>11429.018</v>
      </c>
      <c r="N129" s="44">
        <f t="shared" si="31"/>
        <v>9309.0489999999991</v>
      </c>
      <c r="O129" s="44">
        <f t="shared" si="31"/>
        <v>943.38499999999999</v>
      </c>
      <c r="P129" s="44">
        <f t="shared" si="31"/>
        <v>49248.254000000001</v>
      </c>
      <c r="Q129" s="134">
        <f t="shared" si="31"/>
        <v>212673.49433829132</v>
      </c>
      <c r="R129" s="19"/>
    </row>
    <row r="130" spans="1:18">
      <c r="A130" s="126" t="s">
        <v>0</v>
      </c>
      <c r="B130" s="527" t="s">
        <v>87</v>
      </c>
      <c r="C130" s="24" t="s">
        <v>11</v>
      </c>
      <c r="D130" s="235" t="s">
        <v>0</v>
      </c>
      <c r="E130" s="332"/>
      <c r="F130" s="145">
        <f t="shared" ref="F130:F136" si="32">SUM(D130,E130)</f>
        <v>0</v>
      </c>
      <c r="G130" s="167"/>
      <c r="H130" s="167"/>
      <c r="I130" s="128"/>
      <c r="J130" s="145">
        <f t="shared" si="22"/>
        <v>0</v>
      </c>
      <c r="K130" s="167"/>
      <c r="L130" s="25"/>
      <c r="M130" s="25"/>
      <c r="N130" s="25"/>
      <c r="O130" s="25"/>
      <c r="P130" s="25"/>
      <c r="Q130" s="129">
        <f t="shared" ref="Q130:Q136" si="33">SUM(F130,G130,J130,K130,L130,M130,N130,O130,P130)</f>
        <v>0</v>
      </c>
      <c r="R130" s="19"/>
    </row>
    <row r="131" spans="1:18">
      <c r="A131" s="126" t="s">
        <v>0</v>
      </c>
      <c r="B131" s="528"/>
      <c r="C131" s="146" t="s">
        <v>13</v>
      </c>
      <c r="D131" s="234" t="s">
        <v>0</v>
      </c>
      <c r="E131" s="333"/>
      <c r="F131" s="147">
        <f t="shared" si="32"/>
        <v>0</v>
      </c>
      <c r="G131" s="169"/>
      <c r="H131" s="169"/>
      <c r="I131" s="133"/>
      <c r="J131" s="147">
        <f t="shared" si="22"/>
        <v>0</v>
      </c>
      <c r="K131" s="169"/>
      <c r="L131" s="44"/>
      <c r="M131" s="44"/>
      <c r="N131" s="44"/>
      <c r="O131" s="44"/>
      <c r="P131" s="44"/>
      <c r="Q131" s="134">
        <f t="shared" si="33"/>
        <v>0</v>
      </c>
      <c r="R131" s="19"/>
    </row>
    <row r="132" spans="1:18">
      <c r="A132" s="130" t="s">
        <v>88</v>
      </c>
      <c r="B132" s="527" t="s">
        <v>89</v>
      </c>
      <c r="C132" s="24" t="s">
        <v>11</v>
      </c>
      <c r="D132" s="235" t="s">
        <v>0</v>
      </c>
      <c r="E132" s="332"/>
      <c r="F132" s="145">
        <f t="shared" si="32"/>
        <v>0</v>
      </c>
      <c r="G132" s="167">
        <v>0</v>
      </c>
      <c r="H132" s="167"/>
      <c r="I132" s="128"/>
      <c r="J132" s="145">
        <f t="shared" si="22"/>
        <v>0</v>
      </c>
      <c r="K132" s="167"/>
      <c r="L132" s="25"/>
      <c r="M132" s="25"/>
      <c r="N132" s="25"/>
      <c r="O132" s="25"/>
      <c r="P132" s="25"/>
      <c r="Q132" s="129">
        <f t="shared" si="33"/>
        <v>0</v>
      </c>
      <c r="R132" s="19"/>
    </row>
    <row r="133" spans="1:18">
      <c r="A133" s="130"/>
      <c r="B133" s="528"/>
      <c r="C133" s="146" t="s">
        <v>13</v>
      </c>
      <c r="D133" s="234" t="s">
        <v>0</v>
      </c>
      <c r="E133" s="333"/>
      <c r="F133" s="147">
        <f t="shared" si="32"/>
        <v>0</v>
      </c>
      <c r="G133" s="169">
        <v>25.65</v>
      </c>
      <c r="H133" s="169"/>
      <c r="I133" s="133"/>
      <c r="J133" s="147">
        <f t="shared" si="22"/>
        <v>0</v>
      </c>
      <c r="K133" s="169"/>
      <c r="L133" s="44"/>
      <c r="M133" s="44"/>
      <c r="N133" s="44"/>
      <c r="O133" s="44"/>
      <c r="P133" s="44"/>
      <c r="Q133" s="151">
        <f t="shared" si="33"/>
        <v>25.65</v>
      </c>
      <c r="R133" s="19"/>
    </row>
    <row r="134" spans="1:18">
      <c r="A134" s="130" t="s">
        <v>90</v>
      </c>
      <c r="B134" s="36" t="s">
        <v>15</v>
      </c>
      <c r="C134" s="21" t="s">
        <v>11</v>
      </c>
      <c r="D134" s="247" t="s">
        <v>0</v>
      </c>
      <c r="E134" s="338"/>
      <c r="F134" s="153">
        <f t="shared" si="32"/>
        <v>0</v>
      </c>
      <c r="G134" s="172">
        <v>1.9599999999999999E-2</v>
      </c>
      <c r="H134" s="172">
        <v>6.9900000000000004E-2</v>
      </c>
      <c r="I134" s="154"/>
      <c r="J134" s="153">
        <f t="shared" ref="J134:J136" si="34">SUM(H134:I134)</f>
        <v>6.9900000000000004E-2</v>
      </c>
      <c r="K134" s="172"/>
      <c r="L134" s="69">
        <v>11.5032</v>
      </c>
      <c r="M134" s="69"/>
      <c r="N134" s="69"/>
      <c r="O134" s="69"/>
      <c r="P134" s="69"/>
      <c r="Q134" s="129">
        <f t="shared" si="33"/>
        <v>11.592699999999999</v>
      </c>
      <c r="R134" s="19"/>
    </row>
    <row r="135" spans="1:18">
      <c r="A135" s="130"/>
      <c r="B135" s="36" t="s">
        <v>91</v>
      </c>
      <c r="C135" s="24" t="s">
        <v>92</v>
      </c>
      <c r="D135" s="235" t="s">
        <v>0</v>
      </c>
      <c r="E135" s="332"/>
      <c r="F135" s="155">
        <f t="shared" si="32"/>
        <v>0</v>
      </c>
      <c r="G135" s="167"/>
      <c r="H135" s="167"/>
      <c r="I135" s="128"/>
      <c r="J135" s="155">
        <f t="shared" si="34"/>
        <v>0</v>
      </c>
      <c r="K135" s="167"/>
      <c r="L135" s="25"/>
      <c r="M135" s="113"/>
      <c r="N135" s="115"/>
      <c r="O135" s="25"/>
      <c r="P135" s="115"/>
      <c r="Q135" s="129">
        <f t="shared" si="33"/>
        <v>0</v>
      </c>
      <c r="R135" s="19"/>
    </row>
    <row r="136" spans="1:18">
      <c r="A136" s="130" t="s">
        <v>18</v>
      </c>
      <c r="B136" s="44"/>
      <c r="C136" s="146" t="s">
        <v>13</v>
      </c>
      <c r="D136" s="248" t="s">
        <v>0</v>
      </c>
      <c r="E136" s="336"/>
      <c r="F136" s="156">
        <f t="shared" si="32"/>
        <v>0</v>
      </c>
      <c r="G136" s="169">
        <v>74.662000000000006</v>
      </c>
      <c r="H136" s="170">
        <v>105.926</v>
      </c>
      <c r="I136" s="133"/>
      <c r="J136" s="156">
        <f t="shared" si="34"/>
        <v>105.926</v>
      </c>
      <c r="K136" s="169"/>
      <c r="L136" s="49">
        <v>2766.5610000000001</v>
      </c>
      <c r="M136" s="68"/>
      <c r="N136" s="44"/>
      <c r="O136" s="44"/>
      <c r="P136" s="44"/>
      <c r="Q136" s="151">
        <f t="shared" si="33"/>
        <v>2947.1490000000003</v>
      </c>
      <c r="R136" s="19"/>
    </row>
    <row r="137" spans="1:18">
      <c r="A137" s="19"/>
      <c r="B137" s="164" t="s">
        <v>0</v>
      </c>
      <c r="C137" s="21" t="s">
        <v>11</v>
      </c>
      <c r="D137" s="249">
        <f>SUM(D130,D132,D134)</f>
        <v>0</v>
      </c>
      <c r="E137" s="195">
        <v>0</v>
      </c>
      <c r="F137" s="153">
        <f t="shared" ref="F137:P137" si="35">SUM(F130,F132,F134)</f>
        <v>0</v>
      </c>
      <c r="G137" s="39">
        <f t="shared" si="35"/>
        <v>1.9599999999999999E-2</v>
      </c>
      <c r="H137" s="39">
        <f t="shared" si="35"/>
        <v>6.9900000000000004E-2</v>
      </c>
      <c r="I137" s="37">
        <f t="shared" si="35"/>
        <v>0</v>
      </c>
      <c r="J137" s="153">
        <f t="shared" si="35"/>
        <v>6.9900000000000004E-2</v>
      </c>
      <c r="K137" s="136">
        <f t="shared" si="35"/>
        <v>0</v>
      </c>
      <c r="L137" s="25">
        <f t="shared" si="35"/>
        <v>11.5032</v>
      </c>
      <c r="M137" s="73">
        <f t="shared" si="35"/>
        <v>0</v>
      </c>
      <c r="N137" s="114">
        <f t="shared" si="35"/>
        <v>0</v>
      </c>
      <c r="O137" s="69">
        <f t="shared" si="35"/>
        <v>0</v>
      </c>
      <c r="P137" s="69">
        <f t="shared" si="35"/>
        <v>0</v>
      </c>
      <c r="Q137" s="129">
        <f>SUM(Q130,Q132,Q134)</f>
        <v>11.592699999999999</v>
      </c>
      <c r="R137" s="19"/>
    </row>
    <row r="138" spans="1:18">
      <c r="A138" s="19"/>
      <c r="B138" s="165" t="s">
        <v>19</v>
      </c>
      <c r="C138" s="24" t="s">
        <v>92</v>
      </c>
      <c r="D138" s="250"/>
      <c r="E138" s="195"/>
      <c r="F138" s="155"/>
      <c r="G138" s="74"/>
      <c r="H138" s="39"/>
      <c r="I138" s="40"/>
      <c r="J138" s="155"/>
      <c r="K138" s="39"/>
      <c r="L138" s="25"/>
      <c r="M138" s="59"/>
      <c r="N138" s="59"/>
      <c r="O138" s="25"/>
      <c r="P138" s="25"/>
      <c r="Q138" s="129"/>
      <c r="R138" s="19"/>
    </row>
    <row r="139" spans="1:18">
      <c r="A139" s="137"/>
      <c r="B139" s="44"/>
      <c r="C139" s="146" t="s">
        <v>13</v>
      </c>
      <c r="D139" s="191">
        <f>SUM(D131,D133,D136)</f>
        <v>0</v>
      </c>
      <c r="E139" s="196">
        <v>0</v>
      </c>
      <c r="F139" s="156">
        <f t="shared" ref="F139:P139" si="36">SUM(F131,F133,F136)</f>
        <v>0</v>
      </c>
      <c r="G139" s="58">
        <f t="shared" si="36"/>
        <v>100.31200000000001</v>
      </c>
      <c r="H139" s="58">
        <f t="shared" si="36"/>
        <v>105.926</v>
      </c>
      <c r="I139" s="53">
        <f t="shared" si="36"/>
        <v>0</v>
      </c>
      <c r="J139" s="156">
        <f t="shared" si="36"/>
        <v>105.926</v>
      </c>
      <c r="K139" s="58">
        <f t="shared" si="36"/>
        <v>0</v>
      </c>
      <c r="L139" s="44">
        <f t="shared" si="36"/>
        <v>2766.5610000000001</v>
      </c>
      <c r="M139" s="60">
        <f t="shared" si="36"/>
        <v>0</v>
      </c>
      <c r="N139" s="60">
        <f t="shared" si="36"/>
        <v>0</v>
      </c>
      <c r="O139" s="44">
        <f t="shared" si="36"/>
        <v>0</v>
      </c>
      <c r="P139" s="44">
        <f t="shared" si="36"/>
        <v>0</v>
      </c>
      <c r="Q139" s="151">
        <f>SUM(Q131,Q133,Q136)</f>
        <v>2972.7990000000004</v>
      </c>
      <c r="R139" s="19"/>
    </row>
    <row r="140" spans="1:18">
      <c r="A140" s="19"/>
      <c r="B140" s="20" t="s">
        <v>0</v>
      </c>
      <c r="C140" s="21" t="s">
        <v>11</v>
      </c>
      <c r="D140" s="251">
        <f>SUM(D104,D128,D137)</f>
        <v>430.89570000000003</v>
      </c>
      <c r="E140" s="339">
        <f t="shared" ref="E140:P140" si="37">SUM(E104,E128,E137)</f>
        <v>1173.8325</v>
      </c>
      <c r="F140" s="153">
        <f t="shared" si="37"/>
        <v>1604.7282000000002</v>
      </c>
      <c r="G140" s="79">
        <f t="shared" si="37"/>
        <v>2941.8519999999999</v>
      </c>
      <c r="H140" s="104">
        <f t="shared" si="37"/>
        <v>10224.310999999998</v>
      </c>
      <c r="I140" s="47">
        <f t="shared" si="37"/>
        <v>0</v>
      </c>
      <c r="J140" s="153">
        <f t="shared" si="37"/>
        <v>10224.310999999998</v>
      </c>
      <c r="K140" s="104">
        <f t="shared" si="37"/>
        <v>2795.1875</v>
      </c>
      <c r="L140" s="69">
        <f t="shared" si="37"/>
        <v>331.15820000000002</v>
      </c>
      <c r="M140" s="73">
        <f t="shared" si="37"/>
        <v>21.481320000000004</v>
      </c>
      <c r="N140" s="73">
        <f t="shared" si="37"/>
        <v>166.8261</v>
      </c>
      <c r="O140" s="69">
        <f t="shared" si="37"/>
        <v>16.132100000000001</v>
      </c>
      <c r="P140" s="69">
        <f t="shared" si="37"/>
        <v>93.383099999999999</v>
      </c>
      <c r="Q140" s="129">
        <f>SUM(Q104,Q128,Q137)</f>
        <v>18195.059520000003</v>
      </c>
      <c r="R140" s="19"/>
    </row>
    <row r="141" spans="1:18">
      <c r="A141" s="19"/>
      <c r="B141" s="23" t="s">
        <v>93</v>
      </c>
      <c r="C141" s="24" t="s">
        <v>92</v>
      </c>
      <c r="D141" s="252"/>
      <c r="E141" s="340"/>
      <c r="F141" s="155"/>
      <c r="G141" s="80"/>
      <c r="H141" s="80"/>
      <c r="I141" s="160"/>
      <c r="J141" s="155"/>
      <c r="K141" s="80"/>
      <c r="L141" s="25"/>
      <c r="M141" s="59"/>
      <c r="N141" s="59"/>
      <c r="O141" s="25"/>
      <c r="P141" s="25"/>
      <c r="Q141" s="129"/>
      <c r="R141" s="19"/>
    </row>
    <row r="142" spans="1:18" ht="19.5" thickBot="1">
      <c r="A142" s="26"/>
      <c r="B142" s="27"/>
      <c r="C142" s="28" t="s">
        <v>13</v>
      </c>
      <c r="D142" s="253">
        <f>SUM(D105,D129,D139)</f>
        <v>299601.21299999993</v>
      </c>
      <c r="E142" s="341">
        <f t="shared" ref="E142:Q142" si="38">SUM(E105,E129,E139)</f>
        <v>711350.58699999994</v>
      </c>
      <c r="F142" s="161">
        <f t="shared" si="38"/>
        <v>1010951.8</v>
      </c>
      <c r="G142" s="97">
        <f t="shared" si="38"/>
        <v>844615.15100000007</v>
      </c>
      <c r="H142" s="105">
        <f t="shared" si="38"/>
        <v>2126642.9200000004</v>
      </c>
      <c r="I142" s="48">
        <f t="shared" si="38"/>
        <v>0</v>
      </c>
      <c r="J142" s="161">
        <f t="shared" si="38"/>
        <v>2126642.9200000004</v>
      </c>
      <c r="K142" s="97">
        <f t="shared" si="38"/>
        <v>798839.76500000001</v>
      </c>
      <c r="L142" s="29">
        <f t="shared" si="38"/>
        <v>197193.70200000002</v>
      </c>
      <c r="M142" s="61">
        <f t="shared" si="38"/>
        <v>16658.438999999998</v>
      </c>
      <c r="N142" s="61">
        <f t="shared" si="38"/>
        <v>71534.584000000003</v>
      </c>
      <c r="O142" s="29">
        <f t="shared" si="38"/>
        <v>8726.487000000001</v>
      </c>
      <c r="P142" s="29">
        <f t="shared" si="38"/>
        <v>92024.260000000009</v>
      </c>
      <c r="Q142" s="141">
        <f t="shared" si="38"/>
        <v>5167187.108</v>
      </c>
      <c r="R142" s="19"/>
    </row>
    <row r="143" spans="1:18">
      <c r="Q143" s="162" t="s">
        <v>94</v>
      </c>
    </row>
    <row r="145" spans="7:15">
      <c r="G145" s="173"/>
      <c r="O145" s="37"/>
    </row>
    <row r="146" spans="7:15">
      <c r="G146" s="173"/>
      <c r="M146" s="37"/>
      <c r="O146" s="37"/>
    </row>
    <row r="147" spans="7:15">
      <c r="G147" s="37"/>
      <c r="M147" s="37"/>
      <c r="O147" s="37"/>
    </row>
    <row r="148" spans="7:15">
      <c r="G148" s="37"/>
      <c r="M148" s="37"/>
    </row>
    <row r="149" spans="7:15">
      <c r="M149" s="3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view="pageBreakPreview" zoomScale="60" zoomScaleNormal="40" workbookViewId="0">
      <pane xSplit="3" ySplit="4" topLeftCell="D137" activePane="bottomRight" state="frozen"/>
      <selection activeCell="Y106" sqref="Y106"/>
      <selection pane="topRight" activeCell="Y106" sqref="Y106"/>
      <selection pane="bottomLeft" activeCell="Y106" sqref="Y106"/>
      <selection pane="bottomRight" activeCell="L146" sqref="L146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106</v>
      </c>
      <c r="C3" s="27"/>
      <c r="F3" s="27"/>
      <c r="I3" s="27"/>
      <c r="J3" s="27"/>
      <c r="N3" s="27"/>
    </row>
    <row r="4" spans="1:18">
      <c r="A4" s="120"/>
      <c r="B4" s="121"/>
      <c r="C4" s="166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24" t="s">
        <v>11</v>
      </c>
      <c r="D5" s="254">
        <v>122.9306</v>
      </c>
      <c r="E5" s="342"/>
      <c r="F5" s="127">
        <f>SUM(D5,E5)</f>
        <v>122.9306</v>
      </c>
      <c r="G5" s="160">
        <v>1060.4345000000001</v>
      </c>
      <c r="H5" s="65">
        <v>4836.1931999999997</v>
      </c>
      <c r="I5" s="128"/>
      <c r="J5" s="127">
        <f>SUM(H5:I5)</f>
        <v>4836.1931999999997</v>
      </c>
      <c r="K5" s="65">
        <v>262.39120000000003</v>
      </c>
      <c r="L5" s="25"/>
      <c r="M5" s="25"/>
      <c r="N5" s="25"/>
      <c r="O5" s="25"/>
      <c r="P5" s="25">
        <v>8.3599999999999994E-2</v>
      </c>
      <c r="Q5" s="129">
        <f>SUM(F5,G5,J5,K5,L5,M5,N5,O5,P5)</f>
        <v>6282.0330999999996</v>
      </c>
      <c r="R5" s="37"/>
    </row>
    <row r="6" spans="1:18">
      <c r="A6" s="130" t="s">
        <v>12</v>
      </c>
      <c r="B6" s="528"/>
      <c r="C6" s="146" t="s">
        <v>13</v>
      </c>
      <c r="D6" s="255">
        <v>8550.4670628349104</v>
      </c>
      <c r="E6" s="255"/>
      <c r="F6" s="132">
        <f t="shared" ref="F6:F8" si="0">SUM(D6,E6)</f>
        <v>8550.4670628349104</v>
      </c>
      <c r="G6" s="388">
        <v>73373.457999999999</v>
      </c>
      <c r="H6" s="66">
        <v>294236.54200000002</v>
      </c>
      <c r="I6" s="133"/>
      <c r="J6" s="132">
        <f>SUM(H6:I6)</f>
        <v>294236.54200000002</v>
      </c>
      <c r="K6" s="66">
        <v>14933.648999999999</v>
      </c>
      <c r="L6" s="44"/>
      <c r="M6" s="44"/>
      <c r="N6" s="44"/>
      <c r="O6" s="44"/>
      <c r="P6" s="44">
        <v>22.571999999999999</v>
      </c>
      <c r="Q6" s="134">
        <f t="shared" ref="Q6:Q8" si="1">SUM(F6,G6,J6,K6,L6,M6,N6,O6,P6)</f>
        <v>391116.6880628349</v>
      </c>
      <c r="R6" s="37"/>
    </row>
    <row r="7" spans="1:18">
      <c r="A7" s="130" t="s">
        <v>14</v>
      </c>
      <c r="B7" s="36" t="s">
        <v>15</v>
      </c>
      <c r="C7" s="24" t="s">
        <v>11</v>
      </c>
      <c r="D7" s="256" t="s">
        <v>0</v>
      </c>
      <c r="E7" s="342">
        <v>0.74570000000000003</v>
      </c>
      <c r="F7" s="135">
        <f t="shared" si="0"/>
        <v>0.74570000000000003</v>
      </c>
      <c r="G7" s="389">
        <v>4.1000000000000002E-2</v>
      </c>
      <c r="H7" s="65">
        <v>20.165600000000001</v>
      </c>
      <c r="I7" s="128"/>
      <c r="J7" s="135">
        <f t="shared" ref="J7:J68" si="2">SUM(H7:I7)</f>
        <v>20.165600000000001</v>
      </c>
      <c r="K7" s="65">
        <v>13.839</v>
      </c>
      <c r="L7" s="25"/>
      <c r="M7" s="25"/>
      <c r="N7" s="25"/>
      <c r="O7" s="25"/>
      <c r="P7" s="25"/>
      <c r="Q7" s="129">
        <f t="shared" si="1"/>
        <v>34.7913</v>
      </c>
      <c r="R7" s="37"/>
    </row>
    <row r="8" spans="1:18">
      <c r="A8" s="130" t="s">
        <v>16</v>
      </c>
      <c r="B8" s="131" t="s">
        <v>17</v>
      </c>
      <c r="C8" s="146" t="s">
        <v>13</v>
      </c>
      <c r="D8" s="257" t="s">
        <v>0</v>
      </c>
      <c r="E8" s="343">
        <v>193.97399999999999</v>
      </c>
      <c r="F8" s="132">
        <f t="shared" si="0"/>
        <v>193.97399999999999</v>
      </c>
      <c r="G8" s="388">
        <v>0.313</v>
      </c>
      <c r="H8" s="66">
        <v>851.09500000000003</v>
      </c>
      <c r="I8" s="133"/>
      <c r="J8" s="132">
        <f t="shared" si="2"/>
        <v>851.09500000000003</v>
      </c>
      <c r="K8" s="77">
        <v>629.15200000000004</v>
      </c>
      <c r="L8" s="44"/>
      <c r="M8" s="44"/>
      <c r="N8" s="44"/>
      <c r="O8" s="44"/>
      <c r="P8" s="44"/>
      <c r="Q8" s="134">
        <f t="shared" si="1"/>
        <v>1674.5340000000001</v>
      </c>
      <c r="R8" s="37"/>
    </row>
    <row r="9" spans="1:18">
      <c r="A9" s="130" t="s">
        <v>18</v>
      </c>
      <c r="B9" s="529" t="s">
        <v>19</v>
      </c>
      <c r="C9" s="24" t="s">
        <v>11</v>
      </c>
      <c r="D9" s="258">
        <v>122.9306</v>
      </c>
      <c r="E9" s="8">
        <v>0.74570000000000003</v>
      </c>
      <c r="F9" s="135">
        <f t="shared" ref="F9:P10" si="3">SUM(F5,F7)</f>
        <v>123.6763</v>
      </c>
      <c r="G9" s="40">
        <v>1060.4755</v>
      </c>
      <c r="H9" s="39">
        <v>4856.3588</v>
      </c>
      <c r="I9" s="40">
        <f t="shared" si="3"/>
        <v>0</v>
      </c>
      <c r="J9" s="135">
        <f t="shared" si="3"/>
        <v>4856.3588</v>
      </c>
      <c r="K9" s="39">
        <v>276.23020000000002</v>
      </c>
      <c r="L9" s="25">
        <f t="shared" si="3"/>
        <v>0</v>
      </c>
      <c r="M9" s="25">
        <f t="shared" si="3"/>
        <v>0</v>
      </c>
      <c r="N9" s="25">
        <f t="shared" si="3"/>
        <v>0</v>
      </c>
      <c r="O9" s="25">
        <f t="shared" si="3"/>
        <v>0</v>
      </c>
      <c r="P9" s="25">
        <f t="shared" si="3"/>
        <v>8.3599999999999994E-2</v>
      </c>
      <c r="Q9" s="129">
        <f t="shared" ref="Q9:Q10" si="4">SUM(F9:G9,J9:P9)</f>
        <v>6316.8243999999995</v>
      </c>
      <c r="R9" s="37"/>
    </row>
    <row r="10" spans="1:18">
      <c r="A10" s="137"/>
      <c r="B10" s="530"/>
      <c r="C10" s="146" t="s">
        <v>13</v>
      </c>
      <c r="D10" s="18">
        <v>8550.4670628349104</v>
      </c>
      <c r="E10" s="11">
        <v>193.97399999999999</v>
      </c>
      <c r="F10" s="132">
        <f t="shared" si="3"/>
        <v>8744.4410628349106</v>
      </c>
      <c r="G10" s="53">
        <v>73373.770999999993</v>
      </c>
      <c r="H10" s="58">
        <v>295087.63699999999</v>
      </c>
      <c r="I10" s="53">
        <f t="shared" si="3"/>
        <v>0</v>
      </c>
      <c r="J10" s="132">
        <f t="shared" si="3"/>
        <v>295087.63699999999</v>
      </c>
      <c r="K10" s="58">
        <v>15562.800999999999</v>
      </c>
      <c r="L10" s="44">
        <f t="shared" si="3"/>
        <v>0</v>
      </c>
      <c r="M10" s="44">
        <f t="shared" si="3"/>
        <v>0</v>
      </c>
      <c r="N10" s="44">
        <f t="shared" si="3"/>
        <v>0</v>
      </c>
      <c r="O10" s="44">
        <f t="shared" si="3"/>
        <v>0</v>
      </c>
      <c r="P10" s="44">
        <f t="shared" si="3"/>
        <v>22.571999999999999</v>
      </c>
      <c r="Q10" s="134">
        <f t="shared" si="4"/>
        <v>392791.22206283483</v>
      </c>
      <c r="R10" s="37"/>
    </row>
    <row r="11" spans="1:18">
      <c r="A11" s="531" t="s">
        <v>20</v>
      </c>
      <c r="B11" s="532"/>
      <c r="C11" s="24" t="s">
        <v>11</v>
      </c>
      <c r="D11" s="259">
        <v>47.971899999999998</v>
      </c>
      <c r="E11" s="342">
        <v>4.9943</v>
      </c>
      <c r="F11" s="135">
        <f t="shared" ref="F11:F22" si="5">SUM(D11,E11)</f>
        <v>52.966200000000001</v>
      </c>
      <c r="G11" s="389">
        <v>1347.7070000000001</v>
      </c>
      <c r="H11" s="65">
        <v>906.971</v>
      </c>
      <c r="I11" s="128"/>
      <c r="J11" s="135">
        <f t="shared" si="2"/>
        <v>906.971</v>
      </c>
      <c r="K11" s="65"/>
      <c r="L11" s="25">
        <v>4.6100000000000002E-2</v>
      </c>
      <c r="M11" s="25"/>
      <c r="N11" s="25"/>
      <c r="O11" s="25"/>
      <c r="P11" s="25"/>
      <c r="Q11" s="129">
        <f t="shared" ref="Q11:Q22" si="6">SUM(F11,G11,J11,K11,L11,M11,N11,O11,P11)</f>
        <v>2307.6903000000002</v>
      </c>
      <c r="R11" s="37"/>
    </row>
    <row r="12" spans="1:18">
      <c r="A12" s="533"/>
      <c r="B12" s="534"/>
      <c r="C12" s="146" t="s">
        <v>13</v>
      </c>
      <c r="D12" s="260">
        <v>16724.505519381608</v>
      </c>
      <c r="E12" s="344">
        <v>1776.364</v>
      </c>
      <c r="F12" s="132">
        <f t="shared" si="5"/>
        <v>18500.869519381609</v>
      </c>
      <c r="G12" s="388">
        <v>506394.016</v>
      </c>
      <c r="H12" s="66">
        <v>254766.70600000001</v>
      </c>
      <c r="I12" s="133"/>
      <c r="J12" s="132">
        <f t="shared" si="2"/>
        <v>254766.70600000001</v>
      </c>
      <c r="K12" s="66"/>
      <c r="L12" s="44">
        <v>25.681000000000001</v>
      </c>
      <c r="M12" s="44"/>
      <c r="N12" s="44"/>
      <c r="O12" s="44"/>
      <c r="P12" s="44"/>
      <c r="Q12" s="134">
        <f t="shared" si="6"/>
        <v>779687.2725193816</v>
      </c>
      <c r="R12" s="37"/>
    </row>
    <row r="13" spans="1:18">
      <c r="A13" s="19"/>
      <c r="B13" s="527" t="s">
        <v>21</v>
      </c>
      <c r="C13" s="24" t="s">
        <v>11</v>
      </c>
      <c r="D13" s="254">
        <v>317.08420000000001</v>
      </c>
      <c r="E13" s="254">
        <v>152.70859999999999</v>
      </c>
      <c r="F13" s="135">
        <f t="shared" si="5"/>
        <v>469.7928</v>
      </c>
      <c r="G13" s="389">
        <v>38.727499999999999</v>
      </c>
      <c r="H13" s="65">
        <v>4.077</v>
      </c>
      <c r="I13" s="128"/>
      <c r="J13" s="135">
        <f t="shared" si="2"/>
        <v>4.077</v>
      </c>
      <c r="K13" s="65">
        <v>0.89200000000000002</v>
      </c>
      <c r="L13" s="25">
        <v>3.5799999999999998E-2</v>
      </c>
      <c r="M13" s="25"/>
      <c r="N13" s="25"/>
      <c r="O13" s="25"/>
      <c r="P13" s="25"/>
      <c r="Q13" s="129">
        <f t="shared" si="6"/>
        <v>513.52510000000007</v>
      </c>
      <c r="R13" s="37"/>
    </row>
    <row r="14" spans="1:18">
      <c r="A14" s="126" t="s">
        <v>0</v>
      </c>
      <c r="B14" s="528"/>
      <c r="C14" s="146" t="s">
        <v>13</v>
      </c>
      <c r="D14" s="260">
        <v>330229.38071645697</v>
      </c>
      <c r="E14" s="344">
        <v>141001.69199999998</v>
      </c>
      <c r="F14" s="132">
        <f t="shared" si="5"/>
        <v>471231.07271645695</v>
      </c>
      <c r="G14" s="388">
        <v>49340.569000000003</v>
      </c>
      <c r="H14" s="66">
        <v>11989.076999999999</v>
      </c>
      <c r="I14" s="133"/>
      <c r="J14" s="132">
        <f t="shared" si="2"/>
        <v>11989.076999999999</v>
      </c>
      <c r="K14" s="66">
        <v>2303.4</v>
      </c>
      <c r="L14" s="44">
        <v>117.00700000000001</v>
      </c>
      <c r="M14" s="44"/>
      <c r="N14" s="44"/>
      <c r="O14" s="44"/>
      <c r="P14" s="44"/>
      <c r="Q14" s="134">
        <f t="shared" si="6"/>
        <v>534981.12571645703</v>
      </c>
      <c r="R14" s="37"/>
    </row>
    <row r="15" spans="1:18">
      <c r="A15" s="130" t="s">
        <v>22</v>
      </c>
      <c r="B15" s="527" t="s">
        <v>23</v>
      </c>
      <c r="C15" s="24" t="s">
        <v>11</v>
      </c>
      <c r="D15" s="254">
        <v>2.75</v>
      </c>
      <c r="E15" s="254">
        <v>6.69</v>
      </c>
      <c r="F15" s="135">
        <f t="shared" si="5"/>
        <v>9.4400000000000013</v>
      </c>
      <c r="G15" s="389">
        <v>10.9495</v>
      </c>
      <c r="H15" s="65">
        <v>0.63439999999999996</v>
      </c>
      <c r="I15" s="128"/>
      <c r="J15" s="135">
        <f t="shared" si="2"/>
        <v>0.63439999999999996</v>
      </c>
      <c r="K15" s="65"/>
      <c r="L15" s="25">
        <v>4.7399999999999998E-2</v>
      </c>
      <c r="M15" s="25"/>
      <c r="N15" s="25"/>
      <c r="O15" s="25"/>
      <c r="P15" s="25"/>
      <c r="Q15" s="129">
        <f t="shared" si="6"/>
        <v>21.071300000000001</v>
      </c>
      <c r="R15" s="37"/>
    </row>
    <row r="16" spans="1:18">
      <c r="A16" s="130" t="s">
        <v>0</v>
      </c>
      <c r="B16" s="528"/>
      <c r="C16" s="146" t="s">
        <v>13</v>
      </c>
      <c r="D16" s="260">
        <v>1317.5741020099765</v>
      </c>
      <c r="E16" s="344">
        <v>4086.5039999999999</v>
      </c>
      <c r="F16" s="132">
        <f t="shared" si="5"/>
        <v>5404.0781020099766</v>
      </c>
      <c r="G16" s="388">
        <v>7923.66</v>
      </c>
      <c r="H16" s="66">
        <v>891.67399999999998</v>
      </c>
      <c r="I16" s="133"/>
      <c r="J16" s="132">
        <f t="shared" si="2"/>
        <v>891.67399999999998</v>
      </c>
      <c r="K16" s="66"/>
      <c r="L16" s="44">
        <v>62.854999999999997</v>
      </c>
      <c r="M16" s="44"/>
      <c r="N16" s="44"/>
      <c r="O16" s="44"/>
      <c r="P16" s="44"/>
      <c r="Q16" s="134">
        <f t="shared" si="6"/>
        <v>14282.267102009977</v>
      </c>
      <c r="R16" s="37"/>
    </row>
    <row r="17" spans="1:18">
      <c r="A17" s="130" t="s">
        <v>24</v>
      </c>
      <c r="B17" s="527" t="s">
        <v>25</v>
      </c>
      <c r="C17" s="24" t="s">
        <v>11</v>
      </c>
      <c r="D17" s="254">
        <v>32.3506</v>
      </c>
      <c r="E17" s="254">
        <v>8.6590000000000007</v>
      </c>
      <c r="F17" s="135">
        <f t="shared" si="5"/>
        <v>41.009599999999999</v>
      </c>
      <c r="G17" s="389">
        <v>83.114699999999999</v>
      </c>
      <c r="H17" s="65">
        <v>17.114999999999998</v>
      </c>
      <c r="I17" s="128"/>
      <c r="J17" s="135">
        <f t="shared" si="2"/>
        <v>17.114999999999998</v>
      </c>
      <c r="K17" s="65"/>
      <c r="L17" s="25">
        <v>0.14885000000000001</v>
      </c>
      <c r="M17" s="25"/>
      <c r="N17" s="25"/>
      <c r="O17" s="25"/>
      <c r="P17" s="25"/>
      <c r="Q17" s="129">
        <f t="shared" si="6"/>
        <v>141.38815000000002</v>
      </c>
      <c r="R17" s="37"/>
    </row>
    <row r="18" spans="1:18">
      <c r="A18" s="130"/>
      <c r="B18" s="528"/>
      <c r="C18" s="146" t="s">
        <v>13</v>
      </c>
      <c r="D18" s="260">
        <v>34928.952343485522</v>
      </c>
      <c r="E18" s="344">
        <v>14163.097</v>
      </c>
      <c r="F18" s="132">
        <f t="shared" si="5"/>
        <v>49092.049343485523</v>
      </c>
      <c r="G18" s="388">
        <v>49754.536</v>
      </c>
      <c r="H18" s="66">
        <v>5965.8829999999998</v>
      </c>
      <c r="I18" s="133"/>
      <c r="J18" s="132">
        <f t="shared" si="2"/>
        <v>5965.8829999999998</v>
      </c>
      <c r="K18" s="66"/>
      <c r="L18" s="44">
        <v>239.43700000000001</v>
      </c>
      <c r="M18" s="44"/>
      <c r="N18" s="44"/>
      <c r="O18" s="44"/>
      <c r="P18" s="44"/>
      <c r="Q18" s="134">
        <f t="shared" si="6"/>
        <v>105051.90534348553</v>
      </c>
      <c r="R18" s="37"/>
    </row>
    <row r="19" spans="1:18">
      <c r="A19" s="130" t="s">
        <v>26</v>
      </c>
      <c r="B19" s="36" t="s">
        <v>27</v>
      </c>
      <c r="C19" s="24" t="s">
        <v>11</v>
      </c>
      <c r="D19" s="254">
        <v>9.6533999999999995</v>
      </c>
      <c r="E19" s="254">
        <v>2.3650000000000002</v>
      </c>
      <c r="F19" s="135">
        <f t="shared" si="5"/>
        <v>12.0184</v>
      </c>
      <c r="G19" s="389">
        <v>134.06569999999999</v>
      </c>
      <c r="H19" s="65">
        <v>76.409000000000006</v>
      </c>
      <c r="I19" s="128"/>
      <c r="J19" s="135">
        <f t="shared" si="2"/>
        <v>76.409000000000006</v>
      </c>
      <c r="K19" s="65"/>
      <c r="L19" s="25"/>
      <c r="M19" s="25"/>
      <c r="N19" s="25"/>
      <c r="O19" s="25"/>
      <c r="P19" s="25"/>
      <c r="Q19" s="129">
        <f t="shared" si="6"/>
        <v>222.49309999999997</v>
      </c>
      <c r="R19" s="37"/>
    </row>
    <row r="20" spans="1:18">
      <c r="A20" s="130"/>
      <c r="B20" s="131" t="s">
        <v>28</v>
      </c>
      <c r="C20" s="146" t="s">
        <v>13</v>
      </c>
      <c r="D20" s="260">
        <v>7016.2849172065125</v>
      </c>
      <c r="E20" s="344">
        <v>911.67200000000003</v>
      </c>
      <c r="F20" s="132">
        <f t="shared" si="5"/>
        <v>7927.956917206513</v>
      </c>
      <c r="G20" s="388">
        <v>58278.845999999998</v>
      </c>
      <c r="H20" s="66">
        <v>30722.406999999999</v>
      </c>
      <c r="I20" s="133"/>
      <c r="J20" s="132">
        <f t="shared" si="2"/>
        <v>30722.406999999999</v>
      </c>
      <c r="K20" s="66"/>
      <c r="L20" s="44"/>
      <c r="M20" s="44"/>
      <c r="N20" s="44"/>
      <c r="O20" s="44"/>
      <c r="P20" s="44"/>
      <c r="Q20" s="134">
        <f t="shared" si="6"/>
        <v>96929.209917206521</v>
      </c>
      <c r="R20" s="37"/>
    </row>
    <row r="21" spans="1:18">
      <c r="A21" s="130" t="s">
        <v>18</v>
      </c>
      <c r="B21" s="527" t="s">
        <v>29</v>
      </c>
      <c r="C21" s="24" t="s">
        <v>11</v>
      </c>
      <c r="D21" s="254">
        <v>244.77860000000001</v>
      </c>
      <c r="E21" s="345">
        <v>19.7958</v>
      </c>
      <c r="F21" s="135">
        <f t="shared" si="5"/>
        <v>264.57440000000003</v>
      </c>
      <c r="G21" s="389">
        <v>534.25360000000001</v>
      </c>
      <c r="H21" s="65">
        <v>215.79400000000001</v>
      </c>
      <c r="I21" s="128"/>
      <c r="J21" s="135">
        <f t="shared" si="2"/>
        <v>215.79400000000001</v>
      </c>
      <c r="K21" s="65">
        <v>2.0500000000000001E-2</v>
      </c>
      <c r="L21" s="25"/>
      <c r="M21" s="25"/>
      <c r="N21" s="25"/>
      <c r="O21" s="25"/>
      <c r="P21" s="25"/>
      <c r="Q21" s="129">
        <f t="shared" si="6"/>
        <v>1014.6424999999999</v>
      </c>
      <c r="R21" s="37"/>
    </row>
    <row r="22" spans="1:18">
      <c r="A22" s="19"/>
      <c r="B22" s="528"/>
      <c r="C22" s="146" t="s">
        <v>13</v>
      </c>
      <c r="D22" s="260">
        <v>88308.889595193366</v>
      </c>
      <c r="E22" s="346">
        <v>6232.9579999999996</v>
      </c>
      <c r="F22" s="132">
        <f t="shared" si="5"/>
        <v>94541.847595193365</v>
      </c>
      <c r="G22" s="388">
        <v>182140.565</v>
      </c>
      <c r="H22" s="66">
        <v>63531.972000000002</v>
      </c>
      <c r="I22" s="133"/>
      <c r="J22" s="132">
        <f t="shared" si="2"/>
        <v>63531.972000000002</v>
      </c>
      <c r="K22" s="66">
        <v>4.4279999999999999</v>
      </c>
      <c r="L22" s="44"/>
      <c r="M22" s="44"/>
      <c r="N22" s="44"/>
      <c r="O22" s="44"/>
      <c r="P22" s="44"/>
      <c r="Q22" s="134">
        <f t="shared" si="6"/>
        <v>340218.81259519339</v>
      </c>
      <c r="R22" s="37"/>
    </row>
    <row r="23" spans="1:18">
      <c r="A23" s="19"/>
      <c r="B23" s="529" t="s">
        <v>19</v>
      </c>
      <c r="C23" s="24" t="s">
        <v>11</v>
      </c>
      <c r="D23" s="261">
        <v>606.61680000000001</v>
      </c>
      <c r="E23" s="8">
        <v>190.21839999999997</v>
      </c>
      <c r="F23" s="135">
        <f t="shared" ref="F23:Q24" si="7">SUM(F13,F15,F17,F19,F21)</f>
        <v>796.83519999999999</v>
      </c>
      <c r="G23" s="40">
        <v>801.11099999999999</v>
      </c>
      <c r="H23" s="39">
        <v>314.02940000000001</v>
      </c>
      <c r="I23" s="40">
        <f t="shared" si="7"/>
        <v>0</v>
      </c>
      <c r="J23" s="135">
        <f t="shared" si="7"/>
        <v>314.02940000000001</v>
      </c>
      <c r="K23" s="39">
        <v>0.91249999999999998</v>
      </c>
      <c r="L23" s="25">
        <f t="shared" si="7"/>
        <v>0.23205000000000001</v>
      </c>
      <c r="M23" s="25">
        <f t="shared" si="7"/>
        <v>0</v>
      </c>
      <c r="N23" s="25">
        <f t="shared" si="7"/>
        <v>0</v>
      </c>
      <c r="O23" s="25">
        <f t="shared" si="7"/>
        <v>0</v>
      </c>
      <c r="P23" s="25">
        <f t="shared" si="7"/>
        <v>0</v>
      </c>
      <c r="Q23" s="129">
        <f>SUM(Q13,Q15,Q17,Q19,Q21)</f>
        <v>1913.12015</v>
      </c>
      <c r="R23" s="37"/>
    </row>
    <row r="24" spans="1:18">
      <c r="A24" s="137"/>
      <c r="B24" s="530"/>
      <c r="C24" s="146" t="s">
        <v>13</v>
      </c>
      <c r="D24" s="18">
        <v>461801.08167435235</v>
      </c>
      <c r="E24" s="11">
        <v>166395.92299999998</v>
      </c>
      <c r="F24" s="132">
        <f t="shared" si="7"/>
        <v>628197.00467435224</v>
      </c>
      <c r="G24" s="53">
        <v>347438.17599999998</v>
      </c>
      <c r="H24" s="58">
        <v>113101.01300000001</v>
      </c>
      <c r="I24" s="53">
        <f t="shared" si="7"/>
        <v>0</v>
      </c>
      <c r="J24" s="132">
        <f t="shared" si="7"/>
        <v>113101.01300000001</v>
      </c>
      <c r="K24" s="58">
        <v>2307.828</v>
      </c>
      <c r="L24" s="44">
        <f t="shared" si="7"/>
        <v>419.29899999999998</v>
      </c>
      <c r="M24" s="44">
        <f t="shared" si="7"/>
        <v>0</v>
      </c>
      <c r="N24" s="44">
        <f t="shared" si="7"/>
        <v>0</v>
      </c>
      <c r="O24" s="44">
        <f t="shared" si="7"/>
        <v>0</v>
      </c>
      <c r="P24" s="44">
        <f t="shared" si="7"/>
        <v>0</v>
      </c>
      <c r="Q24" s="134">
        <f t="shared" si="7"/>
        <v>1091463.3206743523</v>
      </c>
      <c r="R24" s="37"/>
    </row>
    <row r="25" spans="1:18">
      <c r="A25" s="126" t="s">
        <v>0</v>
      </c>
      <c r="B25" s="527" t="s">
        <v>30</v>
      </c>
      <c r="C25" s="24" t="s">
        <v>11</v>
      </c>
      <c r="D25" s="259">
        <v>3.0470000000000002</v>
      </c>
      <c r="E25" s="342">
        <v>2.1030000000000002</v>
      </c>
      <c r="F25" s="135">
        <f t="shared" ref="F25:F28" si="8">SUM(D25,E25)</f>
        <v>5.15</v>
      </c>
      <c r="G25" s="389">
        <v>113.83580000000001</v>
      </c>
      <c r="H25" s="65">
        <v>8.8999999999999996E-2</v>
      </c>
      <c r="I25" s="128"/>
      <c r="J25" s="135">
        <f t="shared" si="2"/>
        <v>8.8999999999999996E-2</v>
      </c>
      <c r="K25" s="65"/>
      <c r="L25" s="25"/>
      <c r="M25" s="25"/>
      <c r="N25" s="25"/>
      <c r="O25" s="25"/>
      <c r="P25" s="25"/>
      <c r="Q25" s="129">
        <f t="shared" ref="Q25:Q28" si="9">SUM(F25,G25,J25,K25,L25,M25,N25,O25,P25)</f>
        <v>119.07480000000001</v>
      </c>
      <c r="R25" s="37"/>
    </row>
    <row r="26" spans="1:18">
      <c r="A26" s="130" t="s">
        <v>31</v>
      </c>
      <c r="B26" s="528"/>
      <c r="C26" s="146" t="s">
        <v>13</v>
      </c>
      <c r="D26" s="260">
        <v>2136.9960356983584</v>
      </c>
      <c r="E26" s="344">
        <v>2277.7199999999998</v>
      </c>
      <c r="F26" s="132">
        <f t="shared" si="8"/>
        <v>4414.7160356983586</v>
      </c>
      <c r="G26" s="388">
        <v>141766.74799999999</v>
      </c>
      <c r="H26" s="66">
        <v>124.89100000000001</v>
      </c>
      <c r="I26" s="133"/>
      <c r="J26" s="132">
        <f t="shared" si="2"/>
        <v>124.89100000000001</v>
      </c>
      <c r="K26" s="66"/>
      <c r="L26" s="44"/>
      <c r="M26" s="44"/>
      <c r="N26" s="44"/>
      <c r="O26" s="44"/>
      <c r="P26" s="44"/>
      <c r="Q26" s="134">
        <f t="shared" si="9"/>
        <v>146306.35503569836</v>
      </c>
      <c r="R26" s="37"/>
    </row>
    <row r="27" spans="1:18">
      <c r="A27" s="130" t="s">
        <v>32</v>
      </c>
      <c r="B27" s="36" t="s">
        <v>15</v>
      </c>
      <c r="C27" s="24" t="s">
        <v>11</v>
      </c>
      <c r="D27" s="254">
        <v>6.23</v>
      </c>
      <c r="E27" s="254">
        <v>0.96099999999999997</v>
      </c>
      <c r="F27" s="135">
        <f t="shared" si="8"/>
        <v>7.1910000000000007</v>
      </c>
      <c r="G27" s="389">
        <v>7.7039999999999997</v>
      </c>
      <c r="H27" s="65"/>
      <c r="I27" s="128"/>
      <c r="J27" s="135">
        <f t="shared" si="2"/>
        <v>0</v>
      </c>
      <c r="K27" s="65"/>
      <c r="L27" s="25"/>
      <c r="M27" s="25"/>
      <c r="N27" s="25"/>
      <c r="O27" s="25"/>
      <c r="P27" s="25"/>
      <c r="Q27" s="129">
        <f t="shared" si="9"/>
        <v>14.895</v>
      </c>
      <c r="R27" s="37"/>
    </row>
    <row r="28" spans="1:18">
      <c r="A28" s="130" t="s">
        <v>33</v>
      </c>
      <c r="B28" s="131" t="s">
        <v>34</v>
      </c>
      <c r="C28" s="146" t="s">
        <v>13</v>
      </c>
      <c r="D28" s="262">
        <v>2298.9528384038344</v>
      </c>
      <c r="E28" s="347">
        <v>899.1</v>
      </c>
      <c r="F28" s="132">
        <f t="shared" si="8"/>
        <v>3198.0528384038344</v>
      </c>
      <c r="G28" s="388">
        <v>3319.43</v>
      </c>
      <c r="H28" s="66"/>
      <c r="I28" s="133"/>
      <c r="J28" s="132">
        <f t="shared" si="2"/>
        <v>0</v>
      </c>
      <c r="K28" s="66"/>
      <c r="L28" s="44"/>
      <c r="M28" s="44"/>
      <c r="N28" s="44"/>
      <c r="O28" s="44"/>
      <c r="P28" s="44"/>
      <c r="Q28" s="134">
        <f t="shared" si="9"/>
        <v>6517.4828384038337</v>
      </c>
      <c r="R28" s="37"/>
    </row>
    <row r="29" spans="1:18">
      <c r="A29" s="130" t="s">
        <v>18</v>
      </c>
      <c r="B29" s="529" t="s">
        <v>19</v>
      </c>
      <c r="C29" s="24" t="s">
        <v>11</v>
      </c>
      <c r="D29" s="258">
        <v>9.277000000000001</v>
      </c>
      <c r="E29" s="8">
        <v>3.0640000000000001</v>
      </c>
      <c r="F29" s="135">
        <f t="shared" ref="F29:Q30" si="10">SUM(F25,F27)</f>
        <v>12.341000000000001</v>
      </c>
      <c r="G29" s="40">
        <v>121.5398</v>
      </c>
      <c r="H29" s="39">
        <v>8.8999999999999996E-2</v>
      </c>
      <c r="I29" s="40">
        <f t="shared" si="10"/>
        <v>0</v>
      </c>
      <c r="J29" s="135">
        <f t="shared" si="10"/>
        <v>8.8999999999999996E-2</v>
      </c>
      <c r="K29" s="39">
        <v>0</v>
      </c>
      <c r="L29" s="25">
        <f t="shared" si="10"/>
        <v>0</v>
      </c>
      <c r="M29" s="4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129">
        <f t="shared" si="10"/>
        <v>133.96980000000002</v>
      </c>
      <c r="R29" s="37"/>
    </row>
    <row r="30" spans="1:18">
      <c r="A30" s="137"/>
      <c r="B30" s="530"/>
      <c r="C30" s="146" t="s">
        <v>13</v>
      </c>
      <c r="D30" s="18">
        <v>4435.9488741021923</v>
      </c>
      <c r="E30" s="11">
        <v>3176.8199999999997</v>
      </c>
      <c r="F30" s="132">
        <f t="shared" si="10"/>
        <v>7612.768874102193</v>
      </c>
      <c r="G30" s="53">
        <v>145086.17799999999</v>
      </c>
      <c r="H30" s="58">
        <v>124.89100000000001</v>
      </c>
      <c r="I30" s="53">
        <f t="shared" si="10"/>
        <v>0</v>
      </c>
      <c r="J30" s="132">
        <f t="shared" si="10"/>
        <v>124.89100000000001</v>
      </c>
      <c r="K30" s="58">
        <v>0</v>
      </c>
      <c r="L30" s="44">
        <f t="shared" si="10"/>
        <v>0</v>
      </c>
      <c r="M30" s="58">
        <f t="shared" si="10"/>
        <v>0</v>
      </c>
      <c r="N30" s="44">
        <f t="shared" si="10"/>
        <v>0</v>
      </c>
      <c r="O30" s="44">
        <f t="shared" si="10"/>
        <v>0</v>
      </c>
      <c r="P30" s="44">
        <f t="shared" si="10"/>
        <v>0</v>
      </c>
      <c r="Q30" s="134">
        <f t="shared" si="10"/>
        <v>152823.8378741022</v>
      </c>
      <c r="R30" s="37"/>
    </row>
    <row r="31" spans="1:18">
      <c r="A31" s="126" t="s">
        <v>0</v>
      </c>
      <c r="B31" s="527" t="s">
        <v>35</v>
      </c>
      <c r="C31" s="24" t="s">
        <v>11</v>
      </c>
      <c r="D31" s="259">
        <v>3.4700000000000002E-2</v>
      </c>
      <c r="E31" s="342">
        <v>6.5100000000000005E-2</v>
      </c>
      <c r="F31" s="135">
        <f t="shared" ref="F31:F36" si="11">SUM(D31,E31)</f>
        <v>9.98E-2</v>
      </c>
      <c r="G31" s="389">
        <v>15.500999999999999</v>
      </c>
      <c r="H31" s="65">
        <v>194.0822</v>
      </c>
      <c r="I31" s="128"/>
      <c r="J31" s="135">
        <f t="shared" si="2"/>
        <v>194.0822</v>
      </c>
      <c r="K31" s="65">
        <v>11.2464</v>
      </c>
      <c r="L31" s="25">
        <v>1.41E-2</v>
      </c>
      <c r="M31" s="25"/>
      <c r="N31" s="25"/>
      <c r="O31" s="25"/>
      <c r="P31" s="25">
        <v>1.7299999999999999E-2</v>
      </c>
      <c r="Q31" s="129">
        <f t="shared" ref="Q31:Q36" si="12">SUM(F31,G31,J31,K31,L31,M31,N31,O31,P31)</f>
        <v>220.96080000000001</v>
      </c>
      <c r="R31" s="37"/>
    </row>
    <row r="32" spans="1:18">
      <c r="A32" s="130" t="s">
        <v>36</v>
      </c>
      <c r="B32" s="528"/>
      <c r="C32" s="146" t="s">
        <v>13</v>
      </c>
      <c r="D32" s="260">
        <v>3.9204000654899884</v>
      </c>
      <c r="E32" s="344">
        <v>6.609</v>
      </c>
      <c r="F32" s="132">
        <f t="shared" si="11"/>
        <v>10.529400065489988</v>
      </c>
      <c r="G32" s="388">
        <v>124.381</v>
      </c>
      <c r="H32" s="66">
        <v>65785.141000000003</v>
      </c>
      <c r="I32" s="133"/>
      <c r="J32" s="132">
        <f t="shared" si="2"/>
        <v>65785.141000000003</v>
      </c>
      <c r="K32" s="66">
        <v>3095.761</v>
      </c>
      <c r="L32" s="44">
        <v>3.5049999999999999</v>
      </c>
      <c r="M32" s="44"/>
      <c r="N32" s="44"/>
      <c r="O32" s="44"/>
      <c r="P32" s="44">
        <v>2.7749999999999999</v>
      </c>
      <c r="Q32" s="134">
        <f t="shared" si="12"/>
        <v>69022.092400065492</v>
      </c>
      <c r="R32" s="37"/>
    </row>
    <row r="33" spans="1:18">
      <c r="A33" s="130" t="s">
        <v>0</v>
      </c>
      <c r="B33" s="527" t="s">
        <v>37</v>
      </c>
      <c r="C33" s="24" t="s">
        <v>11</v>
      </c>
      <c r="D33" s="254">
        <v>5.3E-3</v>
      </c>
      <c r="E33" s="254"/>
      <c r="F33" s="135">
        <f t="shared" si="11"/>
        <v>5.3E-3</v>
      </c>
      <c r="G33" s="389"/>
      <c r="H33" s="65">
        <v>27.491199999999999</v>
      </c>
      <c r="I33" s="128"/>
      <c r="J33" s="135">
        <f t="shared" si="2"/>
        <v>27.491199999999999</v>
      </c>
      <c r="K33" s="65">
        <v>3.4108999999999998</v>
      </c>
      <c r="L33" s="25">
        <v>2.1499999999999998E-2</v>
      </c>
      <c r="M33" s="25"/>
      <c r="N33" s="25"/>
      <c r="O33" s="25"/>
      <c r="P33" s="25"/>
      <c r="Q33" s="129">
        <f t="shared" si="12"/>
        <v>30.928899999999995</v>
      </c>
      <c r="R33" s="37"/>
    </row>
    <row r="34" spans="1:18">
      <c r="A34" s="130" t="s">
        <v>38</v>
      </c>
      <c r="B34" s="528"/>
      <c r="C34" s="146" t="s">
        <v>13</v>
      </c>
      <c r="D34" s="263">
        <v>0.76788001282737783</v>
      </c>
      <c r="E34" s="343"/>
      <c r="F34" s="132">
        <f t="shared" si="11"/>
        <v>0.76788001282737783</v>
      </c>
      <c r="G34" s="388"/>
      <c r="H34" s="66">
        <v>2614.3029999999999</v>
      </c>
      <c r="I34" s="133"/>
      <c r="J34" s="132">
        <f t="shared" si="2"/>
        <v>2614.3029999999999</v>
      </c>
      <c r="K34" s="66">
        <v>170.84100000000001</v>
      </c>
      <c r="L34" s="44">
        <v>3.645</v>
      </c>
      <c r="M34" s="44"/>
      <c r="N34" s="44"/>
      <c r="O34" s="44"/>
      <c r="P34" s="44"/>
      <c r="Q34" s="134">
        <f t="shared" si="12"/>
        <v>2789.5568800128272</v>
      </c>
      <c r="R34" s="37"/>
    </row>
    <row r="35" spans="1:18">
      <c r="A35" s="130"/>
      <c r="B35" s="36" t="s">
        <v>15</v>
      </c>
      <c r="C35" s="24" t="s">
        <v>11</v>
      </c>
      <c r="D35" s="256" t="s">
        <v>0</v>
      </c>
      <c r="E35" s="342"/>
      <c r="F35" s="135">
        <f t="shared" si="11"/>
        <v>0</v>
      </c>
      <c r="G35" s="389"/>
      <c r="H35" s="65">
        <v>271.96019999999999</v>
      </c>
      <c r="I35" s="128"/>
      <c r="J35" s="135">
        <f t="shared" si="2"/>
        <v>271.96019999999999</v>
      </c>
      <c r="K35" s="65">
        <v>92.537000000000006</v>
      </c>
      <c r="L35" s="25"/>
      <c r="M35" s="25"/>
      <c r="N35" s="25">
        <v>8.2000000000000003E-2</v>
      </c>
      <c r="O35" s="25"/>
      <c r="P35" s="25"/>
      <c r="Q35" s="129">
        <f t="shared" si="12"/>
        <v>364.57920000000001</v>
      </c>
      <c r="R35" s="37"/>
    </row>
    <row r="36" spans="1:18">
      <c r="A36" s="130" t="s">
        <v>18</v>
      </c>
      <c r="B36" s="131" t="s">
        <v>39</v>
      </c>
      <c r="C36" s="146" t="s">
        <v>13</v>
      </c>
      <c r="D36" s="257" t="s">
        <v>0</v>
      </c>
      <c r="E36" s="343"/>
      <c r="F36" s="132">
        <f t="shared" si="11"/>
        <v>0</v>
      </c>
      <c r="G36" s="388"/>
      <c r="H36" s="66">
        <v>18231.234</v>
      </c>
      <c r="I36" s="133"/>
      <c r="J36" s="132">
        <f t="shared" si="2"/>
        <v>18231.234</v>
      </c>
      <c r="K36" s="66">
        <v>3574.1619999999998</v>
      </c>
      <c r="L36" s="44"/>
      <c r="M36" s="44"/>
      <c r="N36" s="44">
        <v>11.773</v>
      </c>
      <c r="O36" s="44"/>
      <c r="P36" s="44"/>
      <c r="Q36" s="134">
        <f t="shared" si="12"/>
        <v>21817.169000000002</v>
      </c>
      <c r="R36" s="37"/>
    </row>
    <row r="37" spans="1:18">
      <c r="A37" s="19"/>
      <c r="B37" s="529" t="s">
        <v>19</v>
      </c>
      <c r="C37" s="24" t="s">
        <v>11</v>
      </c>
      <c r="D37" s="258">
        <v>0.04</v>
      </c>
      <c r="E37" s="8">
        <v>6.5100000000000005E-2</v>
      </c>
      <c r="F37" s="135">
        <f t="shared" ref="F37:Q38" si="13">SUM(F31,F33,F35)</f>
        <v>0.1051</v>
      </c>
      <c r="G37" s="40">
        <v>15.500999999999999</v>
      </c>
      <c r="H37" s="39">
        <v>493.53359999999998</v>
      </c>
      <c r="I37" s="40">
        <f t="shared" si="13"/>
        <v>0</v>
      </c>
      <c r="J37" s="135">
        <f t="shared" si="13"/>
        <v>493.53359999999998</v>
      </c>
      <c r="K37" s="39">
        <v>107.1943</v>
      </c>
      <c r="L37" s="25">
        <f t="shared" si="13"/>
        <v>3.56E-2</v>
      </c>
      <c r="M37" s="25">
        <f t="shared" si="13"/>
        <v>0</v>
      </c>
      <c r="N37" s="25">
        <f t="shared" si="13"/>
        <v>8.2000000000000003E-2</v>
      </c>
      <c r="O37" s="25">
        <f t="shared" si="13"/>
        <v>0</v>
      </c>
      <c r="P37" s="25">
        <f t="shared" si="13"/>
        <v>1.7299999999999999E-2</v>
      </c>
      <c r="Q37" s="129">
        <f t="shared" si="13"/>
        <v>616.46890000000008</v>
      </c>
      <c r="R37" s="37"/>
    </row>
    <row r="38" spans="1:18">
      <c r="A38" s="137"/>
      <c r="B38" s="530"/>
      <c r="C38" s="146" t="s">
        <v>13</v>
      </c>
      <c r="D38" s="18">
        <v>4.6882800783173666</v>
      </c>
      <c r="E38" s="11">
        <v>6.609</v>
      </c>
      <c r="F38" s="132">
        <f t="shared" si="13"/>
        <v>11.297280078317366</v>
      </c>
      <c r="G38" s="53">
        <v>124.381</v>
      </c>
      <c r="H38" s="58">
        <v>86630.678</v>
      </c>
      <c r="I38" s="53">
        <f t="shared" si="13"/>
        <v>0</v>
      </c>
      <c r="J38" s="132">
        <f t="shared" si="13"/>
        <v>86630.678</v>
      </c>
      <c r="K38" s="58">
        <v>6840.7639999999992</v>
      </c>
      <c r="L38" s="44">
        <f t="shared" si="13"/>
        <v>7.15</v>
      </c>
      <c r="M38" s="44">
        <f t="shared" si="13"/>
        <v>0</v>
      </c>
      <c r="N38" s="44">
        <f t="shared" si="13"/>
        <v>11.773</v>
      </c>
      <c r="O38" s="44">
        <f t="shared" si="13"/>
        <v>0</v>
      </c>
      <c r="P38" s="44">
        <f t="shared" si="13"/>
        <v>2.7749999999999999</v>
      </c>
      <c r="Q38" s="134">
        <f t="shared" si="13"/>
        <v>93628.818280078325</v>
      </c>
      <c r="R38" s="37"/>
    </row>
    <row r="39" spans="1:18">
      <c r="A39" s="531" t="s">
        <v>40</v>
      </c>
      <c r="B39" s="532"/>
      <c r="C39" s="24" t="s">
        <v>11</v>
      </c>
      <c r="D39" s="259">
        <v>0.26790000000000003</v>
      </c>
      <c r="E39" s="342">
        <v>0.20599999999999999</v>
      </c>
      <c r="F39" s="135">
        <f t="shared" ref="F39:F58" si="14">SUM(D39,E39)</f>
        <v>0.47389999999999999</v>
      </c>
      <c r="G39" s="389">
        <v>1.8932</v>
      </c>
      <c r="H39" s="65">
        <v>99.597700000000003</v>
      </c>
      <c r="I39" s="128"/>
      <c r="J39" s="135">
        <f t="shared" si="2"/>
        <v>99.597700000000003</v>
      </c>
      <c r="K39" s="65">
        <v>12.4354</v>
      </c>
      <c r="L39" s="25">
        <v>3.8999999999999998E-3</v>
      </c>
      <c r="M39" s="25"/>
      <c r="N39" s="25">
        <v>2.3699999999999999E-2</v>
      </c>
      <c r="O39" s="25"/>
      <c r="P39" s="25"/>
      <c r="Q39" s="129">
        <f t="shared" ref="Q39:Q58" si="15">SUM(F39,G39,J39,K39,L39,M39,N39,O39,P39)</f>
        <v>114.4278</v>
      </c>
      <c r="R39" s="37"/>
    </row>
    <row r="40" spans="1:18">
      <c r="A40" s="533"/>
      <c r="B40" s="534"/>
      <c r="C40" s="146" t="s">
        <v>13</v>
      </c>
      <c r="D40" s="263">
        <v>84.078001404516698</v>
      </c>
      <c r="E40" s="343">
        <v>49.432000000000002</v>
      </c>
      <c r="F40" s="132">
        <f t="shared" si="14"/>
        <v>133.51000140451669</v>
      </c>
      <c r="G40" s="388">
        <v>383.79500000000002</v>
      </c>
      <c r="H40" s="66">
        <v>25636.471000000001</v>
      </c>
      <c r="I40" s="133"/>
      <c r="J40" s="132">
        <f t="shared" si="2"/>
        <v>25636.471000000001</v>
      </c>
      <c r="K40" s="66">
        <v>4531.4489999999996</v>
      </c>
      <c r="L40" s="44">
        <v>2.3330000000000002</v>
      </c>
      <c r="M40" s="44"/>
      <c r="N40" s="44">
        <v>11.507</v>
      </c>
      <c r="O40" s="44"/>
      <c r="P40" s="44"/>
      <c r="Q40" s="134">
        <f t="shared" si="15"/>
        <v>30699.06500140452</v>
      </c>
      <c r="R40" s="37"/>
    </row>
    <row r="41" spans="1:18">
      <c r="A41" s="531" t="s">
        <v>41</v>
      </c>
      <c r="B41" s="532"/>
      <c r="C41" s="24" t="s">
        <v>11</v>
      </c>
      <c r="D41" s="259">
        <v>0.3236</v>
      </c>
      <c r="E41" s="342">
        <v>1.2E-2</v>
      </c>
      <c r="F41" s="135">
        <f t="shared" si="14"/>
        <v>0.33560000000000001</v>
      </c>
      <c r="G41" s="389">
        <v>94.2774</v>
      </c>
      <c r="H41" s="65">
        <v>222.61349999999999</v>
      </c>
      <c r="I41" s="128"/>
      <c r="J41" s="135">
        <f t="shared" si="2"/>
        <v>222.61349999999999</v>
      </c>
      <c r="K41" s="65">
        <v>64.742999999999995</v>
      </c>
      <c r="L41" s="25">
        <v>2.8172999999999999</v>
      </c>
      <c r="M41" s="25"/>
      <c r="N41" s="25">
        <v>6.2609000000000004</v>
      </c>
      <c r="O41" s="25">
        <v>3.6999999999999998E-2</v>
      </c>
      <c r="P41" s="25">
        <v>0.1201</v>
      </c>
      <c r="Q41" s="129">
        <f t="shared" si="15"/>
        <v>391.20479999999992</v>
      </c>
      <c r="R41" s="37"/>
    </row>
    <row r="42" spans="1:18">
      <c r="A42" s="533"/>
      <c r="B42" s="534"/>
      <c r="C42" s="146" t="s">
        <v>13</v>
      </c>
      <c r="D42" s="260">
        <v>295.11756492991674</v>
      </c>
      <c r="E42" s="344">
        <v>3.694</v>
      </c>
      <c r="F42" s="132">
        <f t="shared" si="14"/>
        <v>298.81156492991676</v>
      </c>
      <c r="G42" s="388">
        <v>22805.151999999998</v>
      </c>
      <c r="H42" s="66">
        <v>62108.192000000003</v>
      </c>
      <c r="I42" s="133"/>
      <c r="J42" s="132">
        <f t="shared" si="2"/>
        <v>62108.192000000003</v>
      </c>
      <c r="K42" s="66">
        <v>15860.698</v>
      </c>
      <c r="L42" s="44">
        <v>311.90300000000002</v>
      </c>
      <c r="M42" s="44"/>
      <c r="N42" s="44">
        <v>1133.029</v>
      </c>
      <c r="O42" s="44">
        <v>2.2160000000000002</v>
      </c>
      <c r="P42" s="44">
        <v>17.003</v>
      </c>
      <c r="Q42" s="134">
        <f t="shared" si="15"/>
        <v>102537.00456492991</v>
      </c>
      <c r="R42" s="37"/>
    </row>
    <row r="43" spans="1:18">
      <c r="A43" s="531" t="s">
        <v>42</v>
      </c>
      <c r="B43" s="532"/>
      <c r="C43" s="24" t="s">
        <v>11</v>
      </c>
      <c r="D43" s="264" t="s">
        <v>0</v>
      </c>
      <c r="E43" s="254"/>
      <c r="F43" s="135">
        <f t="shared" si="14"/>
        <v>0</v>
      </c>
      <c r="G43" s="389"/>
      <c r="H43" s="65"/>
      <c r="I43" s="128"/>
      <c r="J43" s="135">
        <f t="shared" si="2"/>
        <v>0</v>
      </c>
      <c r="K43" s="65"/>
      <c r="L43" s="25"/>
      <c r="M43" s="25"/>
      <c r="N43" s="25"/>
      <c r="O43" s="25"/>
      <c r="P43" s="25"/>
      <c r="Q43" s="129">
        <f t="shared" si="15"/>
        <v>0</v>
      </c>
      <c r="R43" s="37"/>
    </row>
    <row r="44" spans="1:18">
      <c r="A44" s="533"/>
      <c r="B44" s="534"/>
      <c r="C44" s="146" t="s">
        <v>13</v>
      </c>
      <c r="D44" s="257" t="s">
        <v>0</v>
      </c>
      <c r="E44" s="343"/>
      <c r="F44" s="132">
        <f t="shared" si="14"/>
        <v>0</v>
      </c>
      <c r="G44" s="388"/>
      <c r="H44" s="66"/>
      <c r="I44" s="133"/>
      <c r="J44" s="132">
        <f t="shared" si="2"/>
        <v>0</v>
      </c>
      <c r="K44" s="66"/>
      <c r="L44" s="44"/>
      <c r="M44" s="44"/>
      <c r="N44" s="44"/>
      <c r="O44" s="44"/>
      <c r="P44" s="44"/>
      <c r="Q44" s="134">
        <f t="shared" si="15"/>
        <v>0</v>
      </c>
      <c r="R44" s="37"/>
    </row>
    <row r="45" spans="1:18">
      <c r="A45" s="531" t="s">
        <v>43</v>
      </c>
      <c r="B45" s="532"/>
      <c r="C45" s="24" t="s">
        <v>11</v>
      </c>
      <c r="D45" s="256" t="s">
        <v>0</v>
      </c>
      <c r="E45" s="342"/>
      <c r="F45" s="135">
        <f t="shared" si="14"/>
        <v>0</v>
      </c>
      <c r="G45" s="389"/>
      <c r="H45" s="65"/>
      <c r="I45" s="128"/>
      <c r="J45" s="135">
        <f t="shared" si="2"/>
        <v>0</v>
      </c>
      <c r="K45" s="65"/>
      <c r="L45" s="25"/>
      <c r="M45" s="25"/>
      <c r="N45" s="25"/>
      <c r="O45" s="25"/>
      <c r="P45" s="25"/>
      <c r="Q45" s="129">
        <f t="shared" si="15"/>
        <v>0</v>
      </c>
      <c r="R45" s="37"/>
    </row>
    <row r="46" spans="1:18">
      <c r="A46" s="533"/>
      <c r="B46" s="534"/>
      <c r="C46" s="146" t="s">
        <v>13</v>
      </c>
      <c r="D46" s="265" t="s">
        <v>0</v>
      </c>
      <c r="E46" s="344"/>
      <c r="F46" s="132">
        <f t="shared" si="14"/>
        <v>0</v>
      </c>
      <c r="G46" s="388"/>
      <c r="H46" s="66"/>
      <c r="I46" s="133"/>
      <c r="J46" s="132">
        <f t="shared" si="2"/>
        <v>0</v>
      </c>
      <c r="K46" s="66"/>
      <c r="L46" s="44"/>
      <c r="M46" s="44"/>
      <c r="N46" s="44"/>
      <c r="O46" s="44"/>
      <c r="P46" s="44"/>
      <c r="Q46" s="134">
        <f t="shared" si="15"/>
        <v>0</v>
      </c>
      <c r="R46" s="37"/>
    </row>
    <row r="47" spans="1:18">
      <c r="A47" s="531" t="s">
        <v>44</v>
      </c>
      <c r="B47" s="532"/>
      <c r="C47" s="24" t="s">
        <v>11</v>
      </c>
      <c r="D47" s="254" t="s">
        <v>0</v>
      </c>
      <c r="E47" s="254"/>
      <c r="F47" s="135">
        <f t="shared" si="14"/>
        <v>0</v>
      </c>
      <c r="G47" s="390"/>
      <c r="H47" s="65">
        <v>2.5139999999999998</v>
      </c>
      <c r="I47" s="128"/>
      <c r="J47" s="135">
        <f t="shared" si="2"/>
        <v>2.5139999999999998</v>
      </c>
      <c r="K47" s="65">
        <v>2.07E-2</v>
      </c>
      <c r="L47" s="25"/>
      <c r="M47" s="25"/>
      <c r="N47" s="25"/>
      <c r="O47" s="25"/>
      <c r="P47" s="25"/>
      <c r="Q47" s="129">
        <f t="shared" si="15"/>
        <v>2.5347</v>
      </c>
      <c r="R47" s="37"/>
    </row>
    <row r="48" spans="1:18">
      <c r="A48" s="533"/>
      <c r="B48" s="534"/>
      <c r="C48" s="146" t="s">
        <v>13</v>
      </c>
      <c r="D48" s="255" t="s">
        <v>0</v>
      </c>
      <c r="E48" s="255"/>
      <c r="F48" s="132">
        <f t="shared" si="14"/>
        <v>0</v>
      </c>
      <c r="G48" s="388"/>
      <c r="H48" s="66">
        <v>80.989999999999995</v>
      </c>
      <c r="I48" s="133"/>
      <c r="J48" s="132">
        <f t="shared" si="2"/>
        <v>80.989999999999995</v>
      </c>
      <c r="K48" s="66">
        <v>6.4039999999999999</v>
      </c>
      <c r="L48" s="44"/>
      <c r="M48" s="44"/>
      <c r="N48" s="44"/>
      <c r="O48" s="44"/>
      <c r="P48" s="44"/>
      <c r="Q48" s="134">
        <f t="shared" si="15"/>
        <v>87.393999999999991</v>
      </c>
      <c r="R48" s="37"/>
    </row>
    <row r="49" spans="1:18">
      <c r="A49" s="531" t="s">
        <v>45</v>
      </c>
      <c r="B49" s="532"/>
      <c r="C49" s="24" t="s">
        <v>11</v>
      </c>
      <c r="D49" s="259">
        <v>0.22919999999999999</v>
      </c>
      <c r="E49" s="342">
        <v>0.79969999999999997</v>
      </c>
      <c r="F49" s="135">
        <f t="shared" si="14"/>
        <v>1.0288999999999999</v>
      </c>
      <c r="G49" s="389">
        <v>584.27769999999998</v>
      </c>
      <c r="H49" s="65">
        <v>2914.7896000000001</v>
      </c>
      <c r="I49" s="128"/>
      <c r="J49" s="135">
        <f t="shared" si="2"/>
        <v>2914.7896000000001</v>
      </c>
      <c r="K49" s="65">
        <v>1195.9634000000001</v>
      </c>
      <c r="L49" s="25">
        <v>82.785300000000007</v>
      </c>
      <c r="M49" s="25"/>
      <c r="N49" s="25">
        <v>11.4472</v>
      </c>
      <c r="O49" s="25"/>
      <c r="P49" s="25"/>
      <c r="Q49" s="129">
        <f t="shared" si="15"/>
        <v>4790.2920999999997</v>
      </c>
      <c r="R49" s="37"/>
    </row>
    <row r="50" spans="1:18">
      <c r="A50" s="533"/>
      <c r="B50" s="534"/>
      <c r="C50" s="146" t="s">
        <v>13</v>
      </c>
      <c r="D50" s="260">
        <v>41.482800692967068</v>
      </c>
      <c r="E50" s="344">
        <v>48.88</v>
      </c>
      <c r="F50" s="132">
        <f t="shared" si="14"/>
        <v>90.36280069296707</v>
      </c>
      <c r="G50" s="388">
        <v>36891.404000000002</v>
      </c>
      <c r="H50" s="66">
        <v>190087.79500000001</v>
      </c>
      <c r="I50" s="133"/>
      <c r="J50" s="132">
        <f t="shared" si="2"/>
        <v>190087.79500000001</v>
      </c>
      <c r="K50" s="66">
        <v>68788.638000000006</v>
      </c>
      <c r="L50" s="44">
        <v>6394.9319999999998</v>
      </c>
      <c r="M50" s="44"/>
      <c r="N50" s="44">
        <v>1484.8869999999999</v>
      </c>
      <c r="O50" s="44"/>
      <c r="P50" s="44"/>
      <c r="Q50" s="134">
        <f t="shared" si="15"/>
        <v>303738.01880069292</v>
      </c>
      <c r="R50" s="37"/>
    </row>
    <row r="51" spans="1:18">
      <c r="A51" s="531" t="s">
        <v>46</v>
      </c>
      <c r="B51" s="532"/>
      <c r="C51" s="24" t="s">
        <v>11</v>
      </c>
      <c r="D51" s="264" t="s">
        <v>0</v>
      </c>
      <c r="E51" s="254">
        <v>6.5000000000000002E-2</v>
      </c>
      <c r="F51" s="135">
        <f t="shared" si="14"/>
        <v>6.5000000000000002E-2</v>
      </c>
      <c r="G51" s="389"/>
      <c r="H51" s="65"/>
      <c r="I51" s="128"/>
      <c r="J51" s="135">
        <f t="shared" si="2"/>
        <v>0</v>
      </c>
      <c r="K51" s="65"/>
      <c r="L51" s="25"/>
      <c r="M51" s="25"/>
      <c r="N51" s="25"/>
      <c r="O51" s="25"/>
      <c r="P51" s="25"/>
      <c r="Q51" s="129">
        <f t="shared" si="15"/>
        <v>6.5000000000000002E-2</v>
      </c>
      <c r="R51" s="37"/>
    </row>
    <row r="52" spans="1:18">
      <c r="A52" s="533"/>
      <c r="B52" s="534"/>
      <c r="C52" s="146" t="s">
        <v>13</v>
      </c>
      <c r="D52" s="257" t="s">
        <v>0</v>
      </c>
      <c r="E52" s="343">
        <v>57.78</v>
      </c>
      <c r="F52" s="132">
        <f t="shared" si="14"/>
        <v>57.78</v>
      </c>
      <c r="G52" s="388"/>
      <c r="H52" s="66"/>
      <c r="I52" s="133"/>
      <c r="J52" s="132">
        <f t="shared" si="2"/>
        <v>0</v>
      </c>
      <c r="K52" s="66"/>
      <c r="L52" s="44"/>
      <c r="M52" s="44"/>
      <c r="N52" s="44"/>
      <c r="O52" s="44"/>
      <c r="P52" s="44"/>
      <c r="Q52" s="134">
        <f t="shared" si="15"/>
        <v>57.78</v>
      </c>
      <c r="R52" s="37"/>
    </row>
    <row r="53" spans="1:18">
      <c r="A53" s="531" t="s">
        <v>47</v>
      </c>
      <c r="B53" s="532"/>
      <c r="C53" s="24" t="s">
        <v>11</v>
      </c>
      <c r="D53" s="259">
        <v>2.8199999999999999E-2</v>
      </c>
      <c r="E53" s="342"/>
      <c r="F53" s="135">
        <f t="shared" si="14"/>
        <v>2.8199999999999999E-2</v>
      </c>
      <c r="G53" s="389">
        <v>2.2709999999999999</v>
      </c>
      <c r="H53" s="65">
        <v>0.40699999999999997</v>
      </c>
      <c r="I53" s="128"/>
      <c r="J53" s="135">
        <f t="shared" si="2"/>
        <v>0.40699999999999997</v>
      </c>
      <c r="K53" s="65">
        <v>2012.0689</v>
      </c>
      <c r="L53" s="25">
        <v>486.37470000000002</v>
      </c>
      <c r="M53" s="25"/>
      <c r="N53" s="25">
        <v>8.5000000000000006E-3</v>
      </c>
      <c r="O53" s="25">
        <v>2.3999999999999998E-3</v>
      </c>
      <c r="P53" s="25"/>
      <c r="Q53" s="129">
        <f t="shared" si="15"/>
        <v>2501.1606999999999</v>
      </c>
      <c r="R53" s="37"/>
    </row>
    <row r="54" spans="1:18">
      <c r="A54" s="533"/>
      <c r="B54" s="534"/>
      <c r="C54" s="146" t="s">
        <v>13</v>
      </c>
      <c r="D54" s="263">
        <v>15.73560026286202</v>
      </c>
      <c r="E54" s="343"/>
      <c r="F54" s="132">
        <f t="shared" si="14"/>
        <v>15.73560026286202</v>
      </c>
      <c r="G54" s="388">
        <v>2990.1460000000002</v>
      </c>
      <c r="H54" s="66">
        <v>510.20100000000002</v>
      </c>
      <c r="I54" s="133"/>
      <c r="J54" s="132">
        <f t="shared" si="2"/>
        <v>510.20100000000002</v>
      </c>
      <c r="K54" s="66">
        <v>1261119.8670000001</v>
      </c>
      <c r="L54" s="44">
        <v>289646.38400000002</v>
      </c>
      <c r="M54" s="44"/>
      <c r="N54" s="44">
        <v>66.798000000000002</v>
      </c>
      <c r="O54" s="44">
        <v>0.25900000000000001</v>
      </c>
      <c r="P54" s="44"/>
      <c r="Q54" s="134">
        <f t="shared" si="15"/>
        <v>1554349.3906002631</v>
      </c>
      <c r="R54" s="37"/>
    </row>
    <row r="55" spans="1:18">
      <c r="A55" s="126" t="s">
        <v>0</v>
      </c>
      <c r="B55" s="527" t="s">
        <v>48</v>
      </c>
      <c r="C55" s="24" t="s">
        <v>11</v>
      </c>
      <c r="D55" s="259">
        <v>0.59889999999999999</v>
      </c>
      <c r="E55" s="342"/>
      <c r="F55" s="135">
        <f t="shared" si="14"/>
        <v>0.59889999999999999</v>
      </c>
      <c r="G55" s="389">
        <v>0.96630000000000005</v>
      </c>
      <c r="H55" s="65">
        <v>5.5145999999999997</v>
      </c>
      <c r="I55" s="128"/>
      <c r="J55" s="135">
        <f t="shared" si="2"/>
        <v>5.5145999999999997</v>
      </c>
      <c r="K55" s="65">
        <v>0.2545</v>
      </c>
      <c r="L55" s="25">
        <v>5.0700000000000002E-2</v>
      </c>
      <c r="M55" s="25"/>
      <c r="N55" s="25">
        <v>1.3067</v>
      </c>
      <c r="O55" s="25">
        <v>4.4299999999999999E-2</v>
      </c>
      <c r="P55" s="25">
        <v>1.6879999999999999</v>
      </c>
      <c r="Q55" s="129">
        <f t="shared" si="15"/>
        <v>10.423999999999999</v>
      </c>
      <c r="R55" s="37"/>
    </row>
    <row r="56" spans="1:18">
      <c r="A56" s="130" t="s">
        <v>36</v>
      </c>
      <c r="B56" s="528"/>
      <c r="C56" s="146" t="s">
        <v>13</v>
      </c>
      <c r="D56" s="260">
        <v>607.95901015590948</v>
      </c>
      <c r="E56" s="344"/>
      <c r="F56" s="132">
        <f t="shared" si="14"/>
        <v>607.95901015590948</v>
      </c>
      <c r="G56" s="388">
        <v>1051.702</v>
      </c>
      <c r="H56" s="66">
        <v>4802.482</v>
      </c>
      <c r="I56" s="133"/>
      <c r="J56" s="132">
        <f t="shared" si="2"/>
        <v>4802.482</v>
      </c>
      <c r="K56" s="66">
        <v>181.51900000000001</v>
      </c>
      <c r="L56" s="44">
        <v>77.123999999999995</v>
      </c>
      <c r="M56" s="44"/>
      <c r="N56" s="44">
        <v>868.28</v>
      </c>
      <c r="O56" s="44">
        <v>40.003</v>
      </c>
      <c r="P56" s="44">
        <v>1241.742</v>
      </c>
      <c r="Q56" s="134">
        <f t="shared" si="15"/>
        <v>8870.8110101559087</v>
      </c>
      <c r="R56" s="37"/>
    </row>
    <row r="57" spans="1:18">
      <c r="A57" s="130" t="s">
        <v>12</v>
      </c>
      <c r="B57" s="36" t="s">
        <v>15</v>
      </c>
      <c r="C57" s="24" t="s">
        <v>11</v>
      </c>
      <c r="D57" s="266">
        <v>3.1423999999999999</v>
      </c>
      <c r="E57" s="345">
        <v>0.1363</v>
      </c>
      <c r="F57" s="135">
        <f t="shared" si="14"/>
        <v>3.2786999999999997</v>
      </c>
      <c r="G57" s="389">
        <v>7.0199999999999999E-2</v>
      </c>
      <c r="H57" s="65">
        <v>1.2407999999999999</v>
      </c>
      <c r="I57" s="128"/>
      <c r="J57" s="135">
        <f t="shared" si="2"/>
        <v>1.2407999999999999</v>
      </c>
      <c r="K57" s="65">
        <v>0.32279999999999998</v>
      </c>
      <c r="L57" s="25">
        <v>2.5000000000000001E-3</v>
      </c>
      <c r="M57" s="25"/>
      <c r="N57" s="25">
        <v>6.5600000000000006E-2</v>
      </c>
      <c r="O57" s="25">
        <v>1.21E-2</v>
      </c>
      <c r="P57" s="25">
        <v>8.3000000000000001E-3</v>
      </c>
      <c r="Q57" s="129">
        <f t="shared" si="15"/>
        <v>5.0010000000000003</v>
      </c>
      <c r="R57" s="37"/>
    </row>
    <row r="58" spans="1:18">
      <c r="A58" s="130" t="s">
        <v>18</v>
      </c>
      <c r="B58" s="131" t="s">
        <v>49</v>
      </c>
      <c r="C58" s="146" t="s">
        <v>13</v>
      </c>
      <c r="D58" s="267">
        <v>174.46752291446688</v>
      </c>
      <c r="E58" s="346">
        <v>58.811</v>
      </c>
      <c r="F58" s="132">
        <f t="shared" si="14"/>
        <v>233.27852291446689</v>
      </c>
      <c r="G58" s="388">
        <v>67.804000000000002</v>
      </c>
      <c r="H58" s="66">
        <v>682.51099999999997</v>
      </c>
      <c r="I58" s="133"/>
      <c r="J58" s="132">
        <f t="shared" si="2"/>
        <v>682.51099999999997</v>
      </c>
      <c r="K58" s="66">
        <v>133.66200000000001</v>
      </c>
      <c r="L58" s="44">
        <v>3.7370000000000001</v>
      </c>
      <c r="M58" s="44"/>
      <c r="N58" s="44">
        <v>97.944999999999993</v>
      </c>
      <c r="O58" s="44">
        <v>28.533999999999999</v>
      </c>
      <c r="P58" s="44">
        <v>9.1479999999999997</v>
      </c>
      <c r="Q58" s="134">
        <f t="shared" si="15"/>
        <v>1256.6195229144669</v>
      </c>
      <c r="R58" s="37"/>
    </row>
    <row r="59" spans="1:18">
      <c r="A59" s="19"/>
      <c r="B59" s="529" t="s">
        <v>19</v>
      </c>
      <c r="C59" s="24" t="s">
        <v>11</v>
      </c>
      <c r="D59" s="258">
        <v>3.7412999999999998</v>
      </c>
      <c r="E59" s="8">
        <v>0.1363</v>
      </c>
      <c r="F59" s="135">
        <f t="shared" ref="F59:Q60" si="16">SUM(F55,F57)</f>
        <v>3.8775999999999997</v>
      </c>
      <c r="G59" s="40">
        <v>1.0365</v>
      </c>
      <c r="H59" s="39">
        <v>6.7553999999999998</v>
      </c>
      <c r="I59" s="40">
        <f t="shared" si="16"/>
        <v>0</v>
      </c>
      <c r="J59" s="135">
        <f t="shared" si="16"/>
        <v>6.7553999999999998</v>
      </c>
      <c r="K59" s="39">
        <v>0.57729999999999992</v>
      </c>
      <c r="L59" s="25">
        <f t="shared" si="16"/>
        <v>5.3200000000000004E-2</v>
      </c>
      <c r="M59" s="25">
        <f t="shared" si="16"/>
        <v>0</v>
      </c>
      <c r="N59" s="25">
        <f t="shared" si="16"/>
        <v>1.3723000000000001</v>
      </c>
      <c r="O59" s="25">
        <f t="shared" si="16"/>
        <v>5.6399999999999999E-2</v>
      </c>
      <c r="P59" s="25">
        <f t="shared" si="16"/>
        <v>1.6962999999999999</v>
      </c>
      <c r="Q59" s="129">
        <f t="shared" si="16"/>
        <v>15.425000000000001</v>
      </c>
      <c r="R59" s="37"/>
    </row>
    <row r="60" spans="1:18">
      <c r="A60" s="137"/>
      <c r="B60" s="530"/>
      <c r="C60" s="146" t="s">
        <v>13</v>
      </c>
      <c r="D60" s="18">
        <v>782.42653307037631</v>
      </c>
      <c r="E60" s="11">
        <v>58.811</v>
      </c>
      <c r="F60" s="132">
        <f t="shared" si="16"/>
        <v>841.23753307037634</v>
      </c>
      <c r="G60" s="53">
        <v>1119.5060000000001</v>
      </c>
      <c r="H60" s="58">
        <v>5484.9930000000004</v>
      </c>
      <c r="I60" s="53">
        <f t="shared" si="16"/>
        <v>0</v>
      </c>
      <c r="J60" s="132">
        <f t="shared" si="16"/>
        <v>5484.9930000000004</v>
      </c>
      <c r="K60" s="58">
        <v>315.18100000000004</v>
      </c>
      <c r="L60" s="44">
        <f t="shared" si="16"/>
        <v>80.86099999999999</v>
      </c>
      <c r="M60" s="44">
        <f t="shared" si="16"/>
        <v>0</v>
      </c>
      <c r="N60" s="44">
        <f t="shared" si="16"/>
        <v>966.22499999999991</v>
      </c>
      <c r="O60" s="44">
        <f t="shared" si="16"/>
        <v>68.537000000000006</v>
      </c>
      <c r="P60" s="44">
        <f t="shared" si="16"/>
        <v>1250.8899999999999</v>
      </c>
      <c r="Q60" s="134">
        <f t="shared" si="16"/>
        <v>10127.430533070376</v>
      </c>
      <c r="R60" s="37"/>
    </row>
    <row r="61" spans="1:18">
      <c r="A61" s="126" t="s">
        <v>0</v>
      </c>
      <c r="B61" s="527" t="s">
        <v>50</v>
      </c>
      <c r="C61" s="24" t="s">
        <v>11</v>
      </c>
      <c r="D61" s="259">
        <v>1.4E-2</v>
      </c>
      <c r="E61" s="342"/>
      <c r="F61" s="135">
        <f t="shared" ref="F61:F68" si="17">SUM(D61,E61)</f>
        <v>1.4E-2</v>
      </c>
      <c r="G61" s="390"/>
      <c r="H61" s="65">
        <v>0.51700000000000002</v>
      </c>
      <c r="I61" s="128"/>
      <c r="J61" s="135">
        <f t="shared" si="2"/>
        <v>0.51700000000000002</v>
      </c>
      <c r="K61" s="65"/>
      <c r="L61" s="25"/>
      <c r="M61" s="25"/>
      <c r="N61" s="25"/>
      <c r="O61" s="25"/>
      <c r="P61" s="25"/>
      <c r="Q61" s="129">
        <f t="shared" ref="Q61:Q68" si="18">SUM(F61,G61,J61,K61,L61,M61,N61,O61,P61)</f>
        <v>0.53100000000000003</v>
      </c>
      <c r="R61" s="37"/>
    </row>
    <row r="62" spans="1:18">
      <c r="A62" s="130" t="s">
        <v>51</v>
      </c>
      <c r="B62" s="528"/>
      <c r="C62" s="146" t="s">
        <v>13</v>
      </c>
      <c r="D62" s="263">
        <v>0.73440001226809704</v>
      </c>
      <c r="E62" s="343"/>
      <c r="F62" s="132">
        <f t="shared" si="17"/>
        <v>0.73440001226809704</v>
      </c>
      <c r="G62" s="388"/>
      <c r="H62" s="66">
        <v>12.680999999999999</v>
      </c>
      <c r="I62" s="133"/>
      <c r="J62" s="132">
        <f t="shared" si="2"/>
        <v>12.680999999999999</v>
      </c>
      <c r="K62" s="66"/>
      <c r="L62" s="44"/>
      <c r="M62" s="44"/>
      <c r="N62" s="44"/>
      <c r="O62" s="44"/>
      <c r="P62" s="44"/>
      <c r="Q62" s="134">
        <f t="shared" si="18"/>
        <v>13.415400012268096</v>
      </c>
      <c r="R62" s="37"/>
    </row>
    <row r="63" spans="1:18">
      <c r="A63" s="130" t="s">
        <v>0</v>
      </c>
      <c r="B63" s="36" t="s">
        <v>52</v>
      </c>
      <c r="C63" s="24" t="s">
        <v>11</v>
      </c>
      <c r="D63" s="259">
        <v>8.2899999999999991</v>
      </c>
      <c r="E63" s="342">
        <v>8.0299999999999994</v>
      </c>
      <c r="F63" s="135">
        <f t="shared" si="17"/>
        <v>16.32</v>
      </c>
      <c r="G63" s="389">
        <v>1395.175</v>
      </c>
      <c r="H63" s="65"/>
      <c r="I63" s="128"/>
      <c r="J63" s="135">
        <f t="shared" si="2"/>
        <v>0</v>
      </c>
      <c r="K63" s="65"/>
      <c r="L63" s="25"/>
      <c r="M63" s="25"/>
      <c r="N63" s="25"/>
      <c r="O63" s="25"/>
      <c r="P63" s="25"/>
      <c r="Q63" s="129">
        <f t="shared" si="18"/>
        <v>1411.4949999999999</v>
      </c>
      <c r="R63" s="37"/>
    </row>
    <row r="64" spans="1:18">
      <c r="A64" s="130" t="s">
        <v>53</v>
      </c>
      <c r="B64" s="131" t="s">
        <v>54</v>
      </c>
      <c r="C64" s="146" t="s">
        <v>13</v>
      </c>
      <c r="D64" s="260">
        <v>842.83201407944546</v>
      </c>
      <c r="E64" s="344">
        <v>805.03200000000004</v>
      </c>
      <c r="F64" s="132">
        <f t="shared" si="17"/>
        <v>1647.8640140794455</v>
      </c>
      <c r="G64" s="388">
        <v>219399.899</v>
      </c>
      <c r="H64" s="66"/>
      <c r="I64" s="133"/>
      <c r="J64" s="132">
        <f t="shared" si="2"/>
        <v>0</v>
      </c>
      <c r="K64" s="66"/>
      <c r="L64" s="44"/>
      <c r="M64" s="44"/>
      <c r="N64" s="44"/>
      <c r="O64" s="44"/>
      <c r="P64" s="44"/>
      <c r="Q64" s="134">
        <f t="shared" si="18"/>
        <v>221047.76301407945</v>
      </c>
      <c r="R64" s="37"/>
    </row>
    <row r="65" spans="1:18">
      <c r="A65" s="130" t="s">
        <v>0</v>
      </c>
      <c r="B65" s="527" t="s">
        <v>55</v>
      </c>
      <c r="C65" s="24" t="s">
        <v>11</v>
      </c>
      <c r="D65" s="264" t="s">
        <v>0</v>
      </c>
      <c r="E65" s="254"/>
      <c r="F65" s="135">
        <f t="shared" si="17"/>
        <v>0</v>
      </c>
      <c r="G65" s="389">
        <v>483.69799999999998</v>
      </c>
      <c r="H65" s="65">
        <v>0.13800000000000001</v>
      </c>
      <c r="I65" s="128"/>
      <c r="J65" s="135">
        <f t="shared" si="2"/>
        <v>0.13800000000000001</v>
      </c>
      <c r="K65" s="65"/>
      <c r="L65" s="25"/>
      <c r="M65" s="25"/>
      <c r="N65" s="25"/>
      <c r="O65" s="25"/>
      <c r="P65" s="25"/>
      <c r="Q65" s="129">
        <f t="shared" si="18"/>
        <v>483.83599999999996</v>
      </c>
      <c r="R65" s="37"/>
    </row>
    <row r="66" spans="1:18">
      <c r="A66" s="130" t="s">
        <v>18</v>
      </c>
      <c r="B66" s="528"/>
      <c r="C66" s="146" t="s">
        <v>13</v>
      </c>
      <c r="D66" s="257" t="s">
        <v>0</v>
      </c>
      <c r="E66" s="343"/>
      <c r="F66" s="132">
        <f t="shared" si="17"/>
        <v>0</v>
      </c>
      <c r="G66" s="388">
        <v>41902.292999999998</v>
      </c>
      <c r="H66" s="66">
        <v>11.016</v>
      </c>
      <c r="I66" s="133"/>
      <c r="J66" s="132">
        <f t="shared" si="2"/>
        <v>11.016</v>
      </c>
      <c r="K66" s="66"/>
      <c r="L66" s="44"/>
      <c r="M66" s="44"/>
      <c r="N66" s="44"/>
      <c r="O66" s="44"/>
      <c r="P66" s="44"/>
      <c r="Q66" s="134">
        <f t="shared" si="18"/>
        <v>41913.309000000001</v>
      </c>
      <c r="R66" s="37"/>
    </row>
    <row r="67" spans="1:18">
      <c r="A67" s="19"/>
      <c r="B67" s="36" t="s">
        <v>15</v>
      </c>
      <c r="C67" s="24" t="s">
        <v>11</v>
      </c>
      <c r="D67" s="259">
        <v>0.34100000000000003</v>
      </c>
      <c r="E67" s="342">
        <v>0.127</v>
      </c>
      <c r="F67" s="135">
        <f t="shared" si="17"/>
        <v>0.46800000000000003</v>
      </c>
      <c r="G67" s="389">
        <v>219.3596</v>
      </c>
      <c r="H67" s="65"/>
      <c r="I67" s="128"/>
      <c r="J67" s="135">
        <f t="shared" si="2"/>
        <v>0</v>
      </c>
      <c r="K67" s="65">
        <v>2.1999999999999999E-2</v>
      </c>
      <c r="L67" s="25"/>
      <c r="M67" s="25"/>
      <c r="N67" s="25"/>
      <c r="O67" s="25"/>
      <c r="P67" s="25"/>
      <c r="Q67" s="129">
        <f t="shared" si="18"/>
        <v>219.84959999999998</v>
      </c>
      <c r="R67" s="37"/>
    </row>
    <row r="68" spans="1:18" ht="19.5" thickBot="1">
      <c r="A68" s="138" t="s">
        <v>0</v>
      </c>
      <c r="B68" s="41" t="s">
        <v>54</v>
      </c>
      <c r="C68" s="28" t="s">
        <v>13</v>
      </c>
      <c r="D68" s="268">
        <v>16.297200272243504</v>
      </c>
      <c r="E68" s="344">
        <v>3.8879999999999999</v>
      </c>
      <c r="F68" s="139">
        <f t="shared" si="17"/>
        <v>20.185200272243506</v>
      </c>
      <c r="G68" s="391">
        <v>25683.482</v>
      </c>
      <c r="H68" s="78"/>
      <c r="I68" s="140"/>
      <c r="J68" s="139">
        <f t="shared" si="2"/>
        <v>0</v>
      </c>
      <c r="K68" s="78">
        <v>1.49</v>
      </c>
      <c r="L68" s="29"/>
      <c r="M68" s="29"/>
      <c r="N68" s="29"/>
      <c r="O68" s="29"/>
      <c r="P68" s="29"/>
      <c r="Q68" s="141">
        <f t="shared" si="18"/>
        <v>25705.157200272246</v>
      </c>
      <c r="R68" s="37"/>
    </row>
    <row r="69" spans="1:18">
      <c r="A69" s="157"/>
      <c r="B69" s="152"/>
      <c r="C69" s="152"/>
      <c r="D69" s="489"/>
      <c r="E69" s="496"/>
      <c r="F69" s="91"/>
      <c r="G69" s="478"/>
      <c r="H69" s="154"/>
      <c r="I69" s="154"/>
      <c r="J69" s="91"/>
      <c r="K69" s="154"/>
      <c r="L69" s="37"/>
      <c r="M69" s="37"/>
      <c r="N69" s="37"/>
      <c r="O69" s="37"/>
      <c r="P69" s="37"/>
      <c r="Q69" s="37"/>
      <c r="R69" s="37"/>
    </row>
    <row r="70" spans="1:18">
      <c r="A70" s="157"/>
      <c r="B70" s="152"/>
      <c r="C70" s="152"/>
      <c r="D70" s="489"/>
      <c r="E70" s="344"/>
      <c r="F70" s="91"/>
      <c r="G70" s="478"/>
      <c r="H70" s="154"/>
      <c r="I70" s="154"/>
      <c r="J70" s="91"/>
      <c r="K70" s="154"/>
      <c r="L70" s="37"/>
      <c r="M70" s="37"/>
      <c r="N70" s="37"/>
      <c r="O70" s="37"/>
      <c r="P70" s="37"/>
      <c r="Q70" s="37"/>
      <c r="R70" s="37"/>
    </row>
    <row r="71" spans="1:18">
      <c r="A71" s="157"/>
      <c r="B71" s="152"/>
      <c r="C71" s="152"/>
      <c r="D71" s="489"/>
      <c r="E71" s="344"/>
      <c r="F71" s="91"/>
      <c r="G71" s="478"/>
      <c r="H71" s="154"/>
      <c r="I71" s="154"/>
      <c r="J71" s="91"/>
      <c r="K71" s="154"/>
      <c r="L71" s="37"/>
      <c r="M71" s="37"/>
      <c r="N71" s="37"/>
      <c r="O71" s="37"/>
      <c r="P71" s="37"/>
      <c r="Q71" s="37"/>
      <c r="R71" s="37"/>
    </row>
    <row r="72" spans="1:18">
      <c r="A72" s="157"/>
      <c r="B72" s="152"/>
      <c r="C72" s="152"/>
      <c r="D72" s="489"/>
      <c r="E72" s="489"/>
      <c r="F72" s="91"/>
      <c r="G72" s="478"/>
      <c r="H72" s="154"/>
      <c r="I72" s="154"/>
      <c r="J72" s="91"/>
      <c r="K72" s="154"/>
      <c r="L72" s="37"/>
      <c r="M72" s="37"/>
      <c r="N72" s="37"/>
      <c r="O72" s="37"/>
      <c r="P72" s="37"/>
      <c r="Q72" s="37"/>
      <c r="R72" s="37"/>
    </row>
    <row r="73" spans="1:18">
      <c r="D73" s="208"/>
      <c r="E73" s="208"/>
      <c r="F73" s="91"/>
      <c r="G73" s="54"/>
      <c r="H73" s="99"/>
      <c r="I73" s="54"/>
      <c r="J73" s="91"/>
      <c r="K73" s="99"/>
      <c r="Q73" s="57"/>
    </row>
    <row r="74" spans="1:18" ht="19.5" thickBot="1">
      <c r="A74" s="27"/>
      <c r="B74" s="118" t="s">
        <v>106</v>
      </c>
      <c r="C74" s="27"/>
      <c r="D74" s="209"/>
      <c r="E74" s="209"/>
      <c r="F74" s="142"/>
      <c r="G74" s="55"/>
      <c r="H74" s="100"/>
      <c r="I74" s="55"/>
      <c r="J74" s="142"/>
      <c r="K74" s="56"/>
      <c r="L74" s="27"/>
      <c r="M74" s="27"/>
      <c r="N74" s="27"/>
      <c r="O74" s="27"/>
      <c r="P74" s="27"/>
      <c r="Q74" s="27"/>
    </row>
    <row r="75" spans="1:18">
      <c r="A75" s="137"/>
      <c r="B75" s="53"/>
      <c r="C75" s="144"/>
      <c r="D75" s="210" t="s">
        <v>1</v>
      </c>
      <c r="E75" s="81" t="s">
        <v>97</v>
      </c>
      <c r="F75" s="123" t="s">
        <v>2</v>
      </c>
      <c r="G75" s="81" t="s">
        <v>98</v>
      </c>
      <c r="H75" s="124" t="s">
        <v>3</v>
      </c>
      <c r="I75" s="124" t="s">
        <v>4</v>
      </c>
      <c r="J75" s="122" t="s">
        <v>99</v>
      </c>
      <c r="K75" s="124" t="s">
        <v>121</v>
      </c>
      <c r="L75" s="122" t="s">
        <v>121</v>
      </c>
      <c r="M75" s="122" t="s">
        <v>121</v>
      </c>
      <c r="N75" s="122" t="s">
        <v>134</v>
      </c>
      <c r="O75" s="122" t="s">
        <v>121</v>
      </c>
      <c r="P75" s="81" t="s">
        <v>121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258">
        <f t="shared" ref="D76:Q76" si="19">SUM(D61,D63,D65,D67)</f>
        <v>8.6449999999999978</v>
      </c>
      <c r="E76" s="8">
        <f t="shared" si="19"/>
        <v>8.157</v>
      </c>
      <c r="F76" s="145">
        <f t="shared" si="19"/>
        <v>16.802</v>
      </c>
      <c r="G76" s="40">
        <f t="shared" si="19"/>
        <v>2098.2326000000003</v>
      </c>
      <c r="H76" s="39">
        <f t="shared" si="19"/>
        <v>0.65500000000000003</v>
      </c>
      <c r="I76" s="40">
        <f t="shared" si="19"/>
        <v>0</v>
      </c>
      <c r="J76" s="145">
        <f t="shared" si="19"/>
        <v>0.65500000000000003</v>
      </c>
      <c r="K76" s="39">
        <f t="shared" si="19"/>
        <v>2.1999999999999999E-2</v>
      </c>
      <c r="L76" s="25">
        <f t="shared" si="19"/>
        <v>0</v>
      </c>
      <c r="M76" s="25">
        <f t="shared" si="19"/>
        <v>0</v>
      </c>
      <c r="N76" s="25">
        <f t="shared" si="19"/>
        <v>0</v>
      </c>
      <c r="O76" s="25">
        <f t="shared" si="19"/>
        <v>0</v>
      </c>
      <c r="P76" s="25">
        <f t="shared" si="19"/>
        <v>0</v>
      </c>
      <c r="Q76" s="129">
        <f t="shared" si="19"/>
        <v>2115.7115999999996</v>
      </c>
      <c r="R76" s="19"/>
    </row>
    <row r="77" spans="1:18">
      <c r="A77" s="120" t="s">
        <v>53</v>
      </c>
      <c r="B77" s="530"/>
      <c r="C77" s="146" t="s">
        <v>13</v>
      </c>
      <c r="D77" s="18">
        <f t="shared" ref="D77:Q77" si="20">SUM(D62,D64,D66,D68)</f>
        <v>859.86361436395703</v>
      </c>
      <c r="E77" s="11">
        <f t="shared" si="20"/>
        <v>808.92000000000007</v>
      </c>
      <c r="F77" s="147">
        <f t="shared" si="20"/>
        <v>1668.783614363957</v>
      </c>
      <c r="G77" s="53">
        <f t="shared" si="20"/>
        <v>286985.674</v>
      </c>
      <c r="H77" s="58">
        <f t="shared" si="20"/>
        <v>23.696999999999999</v>
      </c>
      <c r="I77" s="53">
        <f t="shared" si="20"/>
        <v>0</v>
      </c>
      <c r="J77" s="147">
        <f t="shared" si="20"/>
        <v>23.696999999999999</v>
      </c>
      <c r="K77" s="58">
        <f t="shared" si="20"/>
        <v>1.49</v>
      </c>
      <c r="L77" s="44">
        <f t="shared" si="20"/>
        <v>0</v>
      </c>
      <c r="M77" s="44">
        <f t="shared" si="20"/>
        <v>0</v>
      </c>
      <c r="N77" s="44">
        <f t="shared" si="20"/>
        <v>0</v>
      </c>
      <c r="O77" s="44">
        <f t="shared" si="20"/>
        <v>0</v>
      </c>
      <c r="P77" s="44">
        <f t="shared" si="20"/>
        <v>0</v>
      </c>
      <c r="Q77" s="134">
        <f t="shared" si="20"/>
        <v>288679.64461436396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259">
        <v>15.9148</v>
      </c>
      <c r="E78" s="342">
        <v>14.447100000000001</v>
      </c>
      <c r="F78" s="145">
        <f t="shared" ref="F78:F87" si="21">SUM(D78,E78)</f>
        <v>30.361899999999999</v>
      </c>
      <c r="G78" s="389">
        <v>4.0919999999999996</v>
      </c>
      <c r="H78" s="65">
        <v>192.06829999999999</v>
      </c>
      <c r="I78" s="128"/>
      <c r="J78" s="145">
        <f t="shared" ref="J78:J133" si="22">SUM(H78:I78)</f>
        <v>192.06829999999999</v>
      </c>
      <c r="K78" s="65">
        <v>2.9971000000000001</v>
      </c>
      <c r="L78" s="25">
        <v>2.2050999999999998</v>
      </c>
      <c r="M78" s="25">
        <v>0.49540000000000001</v>
      </c>
      <c r="N78" s="25">
        <v>56.905299999999997</v>
      </c>
      <c r="O78" s="25">
        <v>19.092300000000002</v>
      </c>
      <c r="P78" s="25">
        <v>53.23986</v>
      </c>
      <c r="Q78" s="129">
        <f t="shared" ref="Q78:Q87" si="23">SUM(F78,G78,J78,K78,L78,M78,N78,O78,P78)</f>
        <v>361.45726000000002</v>
      </c>
      <c r="R78" s="19"/>
    </row>
    <row r="79" spans="1:18">
      <c r="A79" s="130" t="s">
        <v>31</v>
      </c>
      <c r="B79" s="528"/>
      <c r="C79" s="146" t="s">
        <v>13</v>
      </c>
      <c r="D79" s="255">
        <v>11160.495546435239</v>
      </c>
      <c r="E79" s="255">
        <v>9892.3080000000009</v>
      </c>
      <c r="F79" s="147">
        <f t="shared" si="21"/>
        <v>21052.80354643524</v>
      </c>
      <c r="G79" s="388">
        <v>3262.9059999999999</v>
      </c>
      <c r="H79" s="66">
        <v>114328.121</v>
      </c>
      <c r="I79" s="133"/>
      <c r="J79" s="147">
        <f t="shared" si="22"/>
        <v>114328.121</v>
      </c>
      <c r="K79" s="66">
        <v>1531.03</v>
      </c>
      <c r="L79" s="44">
        <v>1368.33</v>
      </c>
      <c r="M79" s="44">
        <v>241.17400000000001</v>
      </c>
      <c r="N79" s="44">
        <v>35612.292000000001</v>
      </c>
      <c r="O79" s="44">
        <v>9848.83</v>
      </c>
      <c r="P79" s="44">
        <v>30675.634999999998</v>
      </c>
      <c r="Q79" s="134">
        <f t="shared" si="23"/>
        <v>217921.1215464352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256" t="s">
        <v>0</v>
      </c>
      <c r="E80" s="342">
        <v>1.35E-2</v>
      </c>
      <c r="F80" s="145">
        <f t="shared" si="21"/>
        <v>1.35E-2</v>
      </c>
      <c r="G80" s="389"/>
      <c r="H80" s="65">
        <v>2.5541</v>
      </c>
      <c r="I80" s="128"/>
      <c r="J80" s="145">
        <f t="shared" si="22"/>
        <v>2.5541</v>
      </c>
      <c r="K80" s="65">
        <v>4.5999999999999999E-2</v>
      </c>
      <c r="L80" s="25"/>
      <c r="M80" s="25"/>
      <c r="N80" s="25"/>
      <c r="O80" s="25"/>
      <c r="P80" s="25"/>
      <c r="Q80" s="129">
        <f t="shared" si="23"/>
        <v>2.6135999999999999</v>
      </c>
      <c r="R80" s="19"/>
    </row>
    <row r="81" spans="1:18">
      <c r="A81" s="130" t="s">
        <v>0</v>
      </c>
      <c r="B81" s="528"/>
      <c r="C81" s="146" t="s">
        <v>13</v>
      </c>
      <c r="D81" s="257" t="s">
        <v>0</v>
      </c>
      <c r="E81" s="343">
        <v>1.458</v>
      </c>
      <c r="F81" s="147">
        <f t="shared" si="21"/>
        <v>1.458</v>
      </c>
      <c r="G81" s="388"/>
      <c r="H81" s="66">
        <v>569.68100000000004</v>
      </c>
      <c r="I81" s="133"/>
      <c r="J81" s="147">
        <f t="shared" si="22"/>
        <v>569.68100000000004</v>
      </c>
      <c r="K81" s="66">
        <v>0.99399999999999999</v>
      </c>
      <c r="L81" s="44"/>
      <c r="M81" s="44"/>
      <c r="N81" s="44"/>
      <c r="O81" s="44"/>
      <c r="P81" s="44"/>
      <c r="Q81" s="134">
        <f t="shared" si="23"/>
        <v>572.13300000000004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256" t="s">
        <v>0</v>
      </c>
      <c r="E82" s="342"/>
      <c r="F82" s="145">
        <f t="shared" si="21"/>
        <v>0</v>
      </c>
      <c r="G82" s="389"/>
      <c r="H82" s="65"/>
      <c r="I82" s="128"/>
      <c r="J82" s="145">
        <f t="shared" si="22"/>
        <v>0</v>
      </c>
      <c r="K82" s="65">
        <v>0.25900000000000001</v>
      </c>
      <c r="L82" s="25"/>
      <c r="M82" s="25"/>
      <c r="N82" s="25"/>
      <c r="O82" s="25"/>
      <c r="P82" s="25"/>
      <c r="Q82" s="129">
        <f t="shared" si="23"/>
        <v>0.25900000000000001</v>
      </c>
      <c r="R82" s="19"/>
    </row>
    <row r="83" spans="1:18">
      <c r="A83" s="130"/>
      <c r="B83" s="131" t="s">
        <v>61</v>
      </c>
      <c r="C83" s="146" t="s">
        <v>13</v>
      </c>
      <c r="D83" s="265" t="s">
        <v>0</v>
      </c>
      <c r="E83" s="344"/>
      <c r="F83" s="147">
        <f t="shared" si="21"/>
        <v>0</v>
      </c>
      <c r="G83" s="388"/>
      <c r="H83" s="66"/>
      <c r="I83" s="133"/>
      <c r="J83" s="147">
        <f t="shared" si="22"/>
        <v>0</v>
      </c>
      <c r="K83" s="66">
        <v>256.05599999999998</v>
      </c>
      <c r="L83" s="44"/>
      <c r="M83" s="44"/>
      <c r="N83" s="44"/>
      <c r="O83" s="44"/>
      <c r="P83" s="44"/>
      <c r="Q83" s="134">
        <f t="shared" si="23"/>
        <v>256.05599999999998</v>
      </c>
      <c r="R83" s="19"/>
    </row>
    <row r="84" spans="1:18">
      <c r="A84" s="130"/>
      <c r="B84" s="527" t="s">
        <v>62</v>
      </c>
      <c r="C84" s="24" t="s">
        <v>11</v>
      </c>
      <c r="D84" s="264" t="s">
        <v>0</v>
      </c>
      <c r="E84" s="254"/>
      <c r="F84" s="145">
        <f t="shared" si="21"/>
        <v>0</v>
      </c>
      <c r="G84" s="389"/>
      <c r="H84" s="65">
        <v>6.4000000000000003E-3</v>
      </c>
      <c r="I84" s="128"/>
      <c r="J84" s="145">
        <f t="shared" si="22"/>
        <v>6.4000000000000003E-3</v>
      </c>
      <c r="K84" s="65"/>
      <c r="L84" s="25"/>
      <c r="M84" s="25"/>
      <c r="N84" s="25"/>
      <c r="O84" s="25"/>
      <c r="P84" s="25"/>
      <c r="Q84" s="129">
        <f t="shared" si="23"/>
        <v>6.4000000000000003E-3</v>
      </c>
      <c r="R84" s="19"/>
    </row>
    <row r="85" spans="1:18">
      <c r="A85" s="130" t="s">
        <v>12</v>
      </c>
      <c r="B85" s="528"/>
      <c r="C85" s="146" t="s">
        <v>13</v>
      </c>
      <c r="D85" s="257" t="s">
        <v>0</v>
      </c>
      <c r="E85" s="348"/>
      <c r="F85" s="147">
        <f t="shared" si="21"/>
        <v>0</v>
      </c>
      <c r="G85" s="388"/>
      <c r="H85" s="66">
        <v>4.8380000000000001</v>
      </c>
      <c r="I85" s="133"/>
      <c r="J85" s="147">
        <f t="shared" si="22"/>
        <v>4.8380000000000001</v>
      </c>
      <c r="K85" s="66"/>
      <c r="L85" s="44"/>
      <c r="M85" s="44"/>
      <c r="N85" s="44"/>
      <c r="O85" s="44"/>
      <c r="P85" s="44"/>
      <c r="Q85" s="134">
        <f t="shared" si="23"/>
        <v>4.8380000000000001</v>
      </c>
      <c r="R85" s="19"/>
    </row>
    <row r="86" spans="1:18">
      <c r="A86" s="130"/>
      <c r="B86" s="36" t="s">
        <v>15</v>
      </c>
      <c r="C86" s="24" t="s">
        <v>11</v>
      </c>
      <c r="D86" s="269">
        <v>2.7799</v>
      </c>
      <c r="E86" s="272">
        <v>5.4569000000000001</v>
      </c>
      <c r="F86" s="145">
        <f t="shared" si="21"/>
        <v>8.2368000000000006</v>
      </c>
      <c r="G86" s="389">
        <v>1.8742000000000001</v>
      </c>
      <c r="H86" s="65">
        <v>106.78879999999999</v>
      </c>
      <c r="I86" s="128"/>
      <c r="J86" s="145">
        <f t="shared" si="22"/>
        <v>106.78879999999999</v>
      </c>
      <c r="K86" s="65">
        <v>2.0165000000000002</v>
      </c>
      <c r="L86" s="25">
        <v>5.2521000000000004</v>
      </c>
      <c r="M86" s="25">
        <v>0.23350000000000001</v>
      </c>
      <c r="N86" s="25">
        <v>24.802600000000002</v>
      </c>
      <c r="O86" s="25">
        <v>3.0499000000000001</v>
      </c>
      <c r="P86" s="25">
        <v>13.2227</v>
      </c>
      <c r="Q86" s="129">
        <f t="shared" si="23"/>
        <v>165.47710000000001</v>
      </c>
      <c r="R86" s="19"/>
    </row>
    <row r="87" spans="1:18">
      <c r="A87" s="130"/>
      <c r="B87" s="131" t="s">
        <v>63</v>
      </c>
      <c r="C87" s="146" t="s">
        <v>13</v>
      </c>
      <c r="D87" s="270">
        <v>3702.0985818432787</v>
      </c>
      <c r="E87" s="267">
        <v>3585.1210000000001</v>
      </c>
      <c r="F87" s="147">
        <f t="shared" si="21"/>
        <v>7287.2195818432792</v>
      </c>
      <c r="G87" s="388">
        <v>1978.4960000000001</v>
      </c>
      <c r="H87" s="66">
        <v>29450.618999999999</v>
      </c>
      <c r="I87" s="133"/>
      <c r="J87" s="147">
        <f t="shared" si="22"/>
        <v>29450.618999999999</v>
      </c>
      <c r="K87" s="66">
        <v>451.62799999999999</v>
      </c>
      <c r="L87" s="44">
        <v>3033.15</v>
      </c>
      <c r="M87" s="44">
        <v>68.236000000000004</v>
      </c>
      <c r="N87" s="44">
        <v>14305.571</v>
      </c>
      <c r="O87" s="44">
        <v>2298.1669999999999</v>
      </c>
      <c r="P87" s="44">
        <v>13519.937</v>
      </c>
      <c r="Q87" s="134">
        <f t="shared" si="23"/>
        <v>72393.023581843285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258">
        <v>18.694700000000001</v>
      </c>
      <c r="E88" s="8">
        <v>19.9175</v>
      </c>
      <c r="F88" s="145">
        <f t="shared" ref="F88:Q89" si="24">SUM(F78,F80,F82,F84,F86)</f>
        <v>38.612200000000001</v>
      </c>
      <c r="G88" s="40">
        <v>5.9661999999999997</v>
      </c>
      <c r="H88" s="39">
        <v>301.41759999999999</v>
      </c>
      <c r="I88" s="40">
        <f t="shared" si="24"/>
        <v>0</v>
      </c>
      <c r="J88" s="145">
        <f t="shared" si="24"/>
        <v>301.41759999999999</v>
      </c>
      <c r="K88" s="39">
        <v>5.3186</v>
      </c>
      <c r="L88" s="25">
        <f t="shared" si="24"/>
        <v>7.4572000000000003</v>
      </c>
      <c r="M88" s="25">
        <f t="shared" si="24"/>
        <v>0.72889999999999999</v>
      </c>
      <c r="N88" s="25">
        <f t="shared" si="24"/>
        <v>81.707899999999995</v>
      </c>
      <c r="O88" s="25">
        <f t="shared" si="24"/>
        <v>22.142200000000003</v>
      </c>
      <c r="P88" s="25">
        <f t="shared" si="24"/>
        <v>66.462559999999996</v>
      </c>
      <c r="Q88" s="129">
        <f t="shared" si="24"/>
        <v>529.8133600000001</v>
      </c>
      <c r="R88" s="19"/>
    </row>
    <row r="89" spans="1:18">
      <c r="A89" s="137"/>
      <c r="B89" s="530"/>
      <c r="C89" s="146" t="s">
        <v>13</v>
      </c>
      <c r="D89" s="18">
        <v>14862.594128278517</v>
      </c>
      <c r="E89" s="11">
        <v>13478.887000000002</v>
      </c>
      <c r="F89" s="147">
        <f t="shared" si="24"/>
        <v>28341.481128278516</v>
      </c>
      <c r="G89" s="53">
        <v>5241.402</v>
      </c>
      <c r="H89" s="58">
        <v>144353.25899999999</v>
      </c>
      <c r="I89" s="53">
        <f t="shared" si="24"/>
        <v>0</v>
      </c>
      <c r="J89" s="147">
        <f t="shared" si="24"/>
        <v>144353.25899999999</v>
      </c>
      <c r="K89" s="58">
        <v>2239.7080000000001</v>
      </c>
      <c r="L89" s="44">
        <f t="shared" si="24"/>
        <v>4401.4799999999996</v>
      </c>
      <c r="M89" s="44">
        <f t="shared" si="24"/>
        <v>309.41000000000003</v>
      </c>
      <c r="N89" s="44">
        <f t="shared" si="24"/>
        <v>49917.862999999998</v>
      </c>
      <c r="O89" s="44">
        <f t="shared" si="24"/>
        <v>12146.996999999999</v>
      </c>
      <c r="P89" s="44">
        <f t="shared" si="24"/>
        <v>44195.572</v>
      </c>
      <c r="Q89" s="134">
        <f t="shared" si="24"/>
        <v>291147.17212827847</v>
      </c>
      <c r="R89" s="19"/>
    </row>
    <row r="90" spans="1:18">
      <c r="A90" s="531" t="s">
        <v>64</v>
      </c>
      <c r="B90" s="532"/>
      <c r="C90" s="24" t="s">
        <v>11</v>
      </c>
      <c r="D90" s="259">
        <v>0.50849999999999995</v>
      </c>
      <c r="E90" s="272">
        <v>2.1423000000000001</v>
      </c>
      <c r="F90" s="145">
        <f t="shared" ref="F90:F103" si="25">SUM(D90,E90)</f>
        <v>2.6508000000000003</v>
      </c>
      <c r="G90" s="389">
        <v>5.2529000000000003</v>
      </c>
      <c r="H90" s="65">
        <v>30.828399999999998</v>
      </c>
      <c r="I90" s="128"/>
      <c r="J90" s="145">
        <f t="shared" si="22"/>
        <v>30.828399999999998</v>
      </c>
      <c r="K90" s="65">
        <v>0.90159999999999996</v>
      </c>
      <c r="L90" s="25">
        <v>2.8763999999999998</v>
      </c>
      <c r="M90" s="25"/>
      <c r="N90" s="25">
        <v>0.16689999999999999</v>
      </c>
      <c r="O90" s="25">
        <v>9.1000000000000004E-3</v>
      </c>
      <c r="P90" s="25">
        <v>0.55920000000000003</v>
      </c>
      <c r="Q90" s="129">
        <f t="shared" ref="Q90:Q103" si="26">SUM(F90,G90,J90,K90,L90,M90,N90,O90,P90)</f>
        <v>43.245299999999993</v>
      </c>
      <c r="R90" s="19"/>
    </row>
    <row r="91" spans="1:18">
      <c r="A91" s="533"/>
      <c r="B91" s="534"/>
      <c r="C91" s="146" t="s">
        <v>13</v>
      </c>
      <c r="D91" s="263">
        <v>808.65001350843772</v>
      </c>
      <c r="E91" s="349">
        <v>2537.4830000000002</v>
      </c>
      <c r="F91" s="147">
        <f t="shared" si="25"/>
        <v>3346.1330135084381</v>
      </c>
      <c r="G91" s="388">
        <v>7395.04</v>
      </c>
      <c r="H91" s="66">
        <v>31984.025000000001</v>
      </c>
      <c r="I91" s="133"/>
      <c r="J91" s="147">
        <f t="shared" si="22"/>
        <v>31984.025000000001</v>
      </c>
      <c r="K91" s="66">
        <v>961.42100000000005</v>
      </c>
      <c r="L91" s="44">
        <v>3988.3020000000001</v>
      </c>
      <c r="M91" s="44"/>
      <c r="N91" s="44">
        <v>276.90100000000001</v>
      </c>
      <c r="O91" s="44">
        <v>5.8</v>
      </c>
      <c r="P91" s="44">
        <v>684.851</v>
      </c>
      <c r="Q91" s="134">
        <f t="shared" si="26"/>
        <v>48642.473013508446</v>
      </c>
      <c r="R91" s="19"/>
    </row>
    <row r="92" spans="1:18">
      <c r="A92" s="531" t="s">
        <v>65</v>
      </c>
      <c r="B92" s="532"/>
      <c r="C92" s="24" t="s">
        <v>11</v>
      </c>
      <c r="D92" s="256" t="s">
        <v>0</v>
      </c>
      <c r="E92" s="350"/>
      <c r="F92" s="145">
        <f t="shared" si="25"/>
        <v>0</v>
      </c>
      <c r="G92" s="389">
        <v>9.6440000000000001</v>
      </c>
      <c r="H92" s="65">
        <v>0.253</v>
      </c>
      <c r="I92" s="128"/>
      <c r="J92" s="145">
        <f t="shared" si="22"/>
        <v>0.253</v>
      </c>
      <c r="K92" s="65">
        <v>56.247</v>
      </c>
      <c r="L92" s="25">
        <v>0.78049999999999997</v>
      </c>
      <c r="M92" s="25"/>
      <c r="N92" s="25"/>
      <c r="O92" s="25">
        <v>8.1690000000000005</v>
      </c>
      <c r="P92" s="25"/>
      <c r="Q92" s="129">
        <f t="shared" si="26"/>
        <v>75.093500000000006</v>
      </c>
      <c r="R92" s="19"/>
    </row>
    <row r="93" spans="1:18">
      <c r="A93" s="533"/>
      <c r="B93" s="534"/>
      <c r="C93" s="146" t="s">
        <v>13</v>
      </c>
      <c r="D93" s="257" t="s">
        <v>0</v>
      </c>
      <c r="E93" s="349"/>
      <c r="F93" s="147">
        <f t="shared" si="25"/>
        <v>0</v>
      </c>
      <c r="G93" s="388">
        <v>623.61300000000006</v>
      </c>
      <c r="H93" s="66">
        <v>11.848000000000001</v>
      </c>
      <c r="I93" s="133"/>
      <c r="J93" s="147">
        <f t="shared" si="22"/>
        <v>11.848000000000001</v>
      </c>
      <c r="K93" s="66">
        <v>10508.81</v>
      </c>
      <c r="L93" s="44">
        <v>723.524</v>
      </c>
      <c r="M93" s="44"/>
      <c r="N93" s="44"/>
      <c r="O93" s="44">
        <v>1015.5119999999999</v>
      </c>
      <c r="P93" s="44"/>
      <c r="Q93" s="134">
        <f t="shared" si="26"/>
        <v>12883.306999999999</v>
      </c>
      <c r="R93" s="19"/>
    </row>
    <row r="94" spans="1:18">
      <c r="A94" s="531" t="s">
        <v>66</v>
      </c>
      <c r="B94" s="532"/>
      <c r="C94" s="24" t="s">
        <v>11</v>
      </c>
      <c r="D94" s="256" t="s">
        <v>0</v>
      </c>
      <c r="E94" s="350">
        <v>0.66300000000000003</v>
      </c>
      <c r="F94" s="145">
        <f t="shared" si="25"/>
        <v>0.66300000000000003</v>
      </c>
      <c r="G94" s="389"/>
      <c r="H94" s="65">
        <v>1.5800000000000002E-2</v>
      </c>
      <c r="I94" s="128"/>
      <c r="J94" s="145">
        <f t="shared" si="22"/>
        <v>1.5800000000000002E-2</v>
      </c>
      <c r="K94" s="65"/>
      <c r="L94" s="25"/>
      <c r="M94" s="25"/>
      <c r="N94" s="25"/>
      <c r="O94" s="25"/>
      <c r="P94" s="25"/>
      <c r="Q94" s="129">
        <f t="shared" si="26"/>
        <v>0.67880000000000007</v>
      </c>
      <c r="R94" s="19"/>
    </row>
    <row r="95" spans="1:18">
      <c r="A95" s="533"/>
      <c r="B95" s="534"/>
      <c r="C95" s="146" t="s">
        <v>13</v>
      </c>
      <c r="D95" s="257" t="s">
        <v>0</v>
      </c>
      <c r="E95" s="349">
        <v>200.56700000000001</v>
      </c>
      <c r="F95" s="147">
        <f t="shared" si="25"/>
        <v>200.56700000000001</v>
      </c>
      <c r="G95" s="388"/>
      <c r="H95" s="66">
        <v>28.88</v>
      </c>
      <c r="I95" s="133"/>
      <c r="J95" s="147">
        <f t="shared" si="22"/>
        <v>28.88</v>
      </c>
      <c r="K95" s="66"/>
      <c r="L95" s="44"/>
      <c r="M95" s="44"/>
      <c r="N95" s="44"/>
      <c r="O95" s="44"/>
      <c r="P95" s="44"/>
      <c r="Q95" s="134">
        <f t="shared" si="26"/>
        <v>229.447</v>
      </c>
      <c r="R95" s="19"/>
    </row>
    <row r="96" spans="1:18">
      <c r="A96" s="531" t="s">
        <v>67</v>
      </c>
      <c r="B96" s="532"/>
      <c r="C96" s="24" t="s">
        <v>11</v>
      </c>
      <c r="D96" s="256" t="s">
        <v>0</v>
      </c>
      <c r="E96" s="350">
        <v>0.27760000000000001</v>
      </c>
      <c r="F96" s="145">
        <f t="shared" si="25"/>
        <v>0.27760000000000001</v>
      </c>
      <c r="G96" s="389"/>
      <c r="H96" s="65">
        <v>7.1241000000000003</v>
      </c>
      <c r="I96" s="128"/>
      <c r="J96" s="145">
        <f t="shared" si="22"/>
        <v>7.1241000000000003</v>
      </c>
      <c r="K96" s="65">
        <v>9.7900000000000001E-2</v>
      </c>
      <c r="L96" s="25"/>
      <c r="M96" s="25"/>
      <c r="N96" s="25"/>
      <c r="O96" s="25"/>
      <c r="P96" s="25"/>
      <c r="Q96" s="129">
        <f t="shared" si="26"/>
        <v>7.4996</v>
      </c>
      <c r="R96" s="19"/>
    </row>
    <row r="97" spans="1:18">
      <c r="A97" s="533"/>
      <c r="B97" s="534"/>
      <c r="C97" s="146" t="s">
        <v>13</v>
      </c>
      <c r="D97" s="271" t="s">
        <v>0</v>
      </c>
      <c r="E97" s="349">
        <v>330.48</v>
      </c>
      <c r="F97" s="147">
        <f t="shared" si="25"/>
        <v>330.48</v>
      </c>
      <c r="G97" s="388"/>
      <c r="H97" s="66">
        <v>10283.790999999999</v>
      </c>
      <c r="I97" s="133"/>
      <c r="J97" s="147">
        <f t="shared" si="22"/>
        <v>10283.790999999999</v>
      </c>
      <c r="K97" s="66">
        <v>65.27</v>
      </c>
      <c r="L97" s="44"/>
      <c r="M97" s="44"/>
      <c r="N97" s="44"/>
      <c r="O97" s="44"/>
      <c r="P97" s="44"/>
      <c r="Q97" s="134">
        <f t="shared" si="26"/>
        <v>10679.540999999999</v>
      </c>
      <c r="R97" s="19"/>
    </row>
    <row r="98" spans="1:18">
      <c r="A98" s="531" t="s">
        <v>68</v>
      </c>
      <c r="B98" s="532"/>
      <c r="C98" s="24" t="s">
        <v>11</v>
      </c>
      <c r="D98" s="256" t="s">
        <v>0</v>
      </c>
      <c r="E98" s="350"/>
      <c r="F98" s="145">
        <f t="shared" si="25"/>
        <v>0</v>
      </c>
      <c r="G98" s="389"/>
      <c r="H98" s="65">
        <v>2.2000000000000001E-3</v>
      </c>
      <c r="I98" s="128"/>
      <c r="J98" s="145">
        <f t="shared" si="22"/>
        <v>2.2000000000000001E-3</v>
      </c>
      <c r="K98" s="65"/>
      <c r="L98" s="25"/>
      <c r="M98" s="25"/>
      <c r="N98" s="25"/>
      <c r="O98" s="25"/>
      <c r="P98" s="25"/>
      <c r="Q98" s="129">
        <f t="shared" si="26"/>
        <v>2.2000000000000001E-3</v>
      </c>
      <c r="R98" s="19"/>
    </row>
    <row r="99" spans="1:18">
      <c r="A99" s="533"/>
      <c r="B99" s="534"/>
      <c r="C99" s="146" t="s">
        <v>13</v>
      </c>
      <c r="D99" s="265" t="s">
        <v>0</v>
      </c>
      <c r="E99" s="351"/>
      <c r="F99" s="147">
        <f t="shared" si="25"/>
        <v>0</v>
      </c>
      <c r="G99" s="388"/>
      <c r="H99" s="66">
        <v>1.857</v>
      </c>
      <c r="I99" s="133"/>
      <c r="J99" s="147">
        <f t="shared" si="22"/>
        <v>1.857</v>
      </c>
      <c r="K99" s="66"/>
      <c r="L99" s="44"/>
      <c r="M99" s="44"/>
      <c r="N99" s="44"/>
      <c r="O99" s="44"/>
      <c r="P99" s="44"/>
      <c r="Q99" s="134">
        <f t="shared" si="26"/>
        <v>1.857</v>
      </c>
      <c r="R99" s="19"/>
    </row>
    <row r="100" spans="1:18">
      <c r="A100" s="531" t="s">
        <v>69</v>
      </c>
      <c r="B100" s="532"/>
      <c r="C100" s="24" t="s">
        <v>11</v>
      </c>
      <c r="D100" s="254">
        <v>0.14230000000000001</v>
      </c>
      <c r="E100" s="352">
        <v>0.48089999999999999</v>
      </c>
      <c r="F100" s="145">
        <f t="shared" si="25"/>
        <v>0.62319999999999998</v>
      </c>
      <c r="G100" s="389">
        <v>2.3957000000000002</v>
      </c>
      <c r="H100" s="65">
        <v>12.6851</v>
      </c>
      <c r="I100" s="128"/>
      <c r="J100" s="145">
        <f t="shared" si="22"/>
        <v>12.6851</v>
      </c>
      <c r="K100" s="65">
        <v>0.42580000000000001</v>
      </c>
      <c r="L100" s="25">
        <v>0.4133</v>
      </c>
      <c r="M100" s="25">
        <v>1.0999999999999999E-2</v>
      </c>
      <c r="N100" s="25">
        <v>2.548</v>
      </c>
      <c r="O100" s="25">
        <v>0.28149999999999997</v>
      </c>
      <c r="P100" s="25">
        <v>4.8638000000000003</v>
      </c>
      <c r="Q100" s="129">
        <f t="shared" si="26"/>
        <v>24.247400000000003</v>
      </c>
      <c r="R100" s="19"/>
    </row>
    <row r="101" spans="1:18">
      <c r="A101" s="533"/>
      <c r="B101" s="534"/>
      <c r="C101" s="146" t="s">
        <v>13</v>
      </c>
      <c r="D101" s="260">
        <v>117.38520196091098</v>
      </c>
      <c r="E101" s="351">
        <v>445.73099999999999</v>
      </c>
      <c r="F101" s="147">
        <f t="shared" si="25"/>
        <v>563.11620196091098</v>
      </c>
      <c r="G101" s="388">
        <v>3235.1509999999998</v>
      </c>
      <c r="H101" s="66">
        <v>15190.204</v>
      </c>
      <c r="I101" s="133"/>
      <c r="J101" s="147">
        <f t="shared" si="22"/>
        <v>15190.204</v>
      </c>
      <c r="K101" s="66">
        <v>455.584</v>
      </c>
      <c r="L101" s="44">
        <v>331.12099999999998</v>
      </c>
      <c r="M101" s="44">
        <v>6.1440000000000001</v>
      </c>
      <c r="N101" s="44">
        <v>1484.511</v>
      </c>
      <c r="O101" s="44">
        <v>298.81099999999998</v>
      </c>
      <c r="P101" s="44">
        <v>4078.2530000000002</v>
      </c>
      <c r="Q101" s="134">
        <f t="shared" si="26"/>
        <v>25642.89520196091</v>
      </c>
      <c r="R101" s="19"/>
    </row>
    <row r="102" spans="1:18">
      <c r="A102" s="531" t="s">
        <v>70</v>
      </c>
      <c r="B102" s="532"/>
      <c r="C102" s="24" t="s">
        <v>11</v>
      </c>
      <c r="D102" s="254">
        <v>2.8412000000000002</v>
      </c>
      <c r="E102" s="272">
        <v>938.42359999999996</v>
      </c>
      <c r="F102" s="145">
        <f t="shared" si="25"/>
        <v>941.26479999999992</v>
      </c>
      <c r="G102" s="389">
        <v>24.495699999999999</v>
      </c>
      <c r="H102" s="65">
        <v>2377.3027999999999</v>
      </c>
      <c r="I102" s="128"/>
      <c r="J102" s="145">
        <f t="shared" si="22"/>
        <v>2377.3027999999999</v>
      </c>
      <c r="K102" s="65">
        <v>8.4827999999999992</v>
      </c>
      <c r="L102" s="25">
        <v>7.3624999999999998</v>
      </c>
      <c r="M102" s="25">
        <v>0.66579999999999995</v>
      </c>
      <c r="N102" s="25">
        <v>37.845700000000001</v>
      </c>
      <c r="O102" s="25">
        <v>3.6076999999999999</v>
      </c>
      <c r="P102" s="25">
        <v>2.9049999999999998</v>
      </c>
      <c r="Q102" s="129">
        <f t="shared" si="26"/>
        <v>3403.9328000000005</v>
      </c>
      <c r="R102" s="19"/>
    </row>
    <row r="103" spans="1:18">
      <c r="A103" s="533"/>
      <c r="B103" s="534"/>
      <c r="C103" s="146" t="s">
        <v>13</v>
      </c>
      <c r="D103" s="262">
        <v>4180.6746698378565</v>
      </c>
      <c r="E103" s="267">
        <v>414710.69400000002</v>
      </c>
      <c r="F103" s="147">
        <f t="shared" si="25"/>
        <v>418891.36866983789</v>
      </c>
      <c r="G103" s="388">
        <v>12604.815000000001</v>
      </c>
      <c r="H103" s="66">
        <v>1321960.648</v>
      </c>
      <c r="I103" s="133"/>
      <c r="J103" s="147">
        <f t="shared" si="22"/>
        <v>1321960.648</v>
      </c>
      <c r="K103" s="66">
        <v>2283.826</v>
      </c>
      <c r="L103" s="44">
        <v>3564.3820000000001</v>
      </c>
      <c r="M103" s="44">
        <v>131.429</v>
      </c>
      <c r="N103" s="44">
        <v>16387.266</v>
      </c>
      <c r="O103" s="44">
        <v>1618.4929999999999</v>
      </c>
      <c r="P103" s="44">
        <v>1809.3119999999999</v>
      </c>
      <c r="Q103" s="134">
        <f t="shared" si="26"/>
        <v>1779251.5396698378</v>
      </c>
      <c r="R103" s="19"/>
    </row>
    <row r="104" spans="1:18">
      <c r="A104" s="535" t="s">
        <v>71</v>
      </c>
      <c r="B104" s="536"/>
      <c r="C104" s="24" t="s">
        <v>11</v>
      </c>
      <c r="D104" s="258">
        <v>822.2582000000001</v>
      </c>
      <c r="E104" s="8">
        <v>1170.3683999999998</v>
      </c>
      <c r="F104" s="145">
        <f t="shared" ref="F104:Q104" si="27">SUM(F9,F11,F23,F29,F37,F39,F41,F43,F45,F47,F49,F51,F53,F59,F76,F88,F90,F92,F94,F96,F98,F100,F102)</f>
        <v>1992.6265999999996</v>
      </c>
      <c r="G104" s="40">
        <v>6176.0772000000015</v>
      </c>
      <c r="H104" s="39">
        <v>12547.943000000003</v>
      </c>
      <c r="I104" s="40">
        <f t="shared" si="27"/>
        <v>0</v>
      </c>
      <c r="J104" s="145">
        <f t="shared" si="27"/>
        <v>12547.943000000003</v>
      </c>
      <c r="K104" s="39">
        <v>3741.6414000000004</v>
      </c>
      <c r="L104" s="25">
        <f t="shared" si="27"/>
        <v>591.23804999999982</v>
      </c>
      <c r="M104" s="25">
        <f t="shared" si="27"/>
        <v>1.4056999999999999</v>
      </c>
      <c r="N104" s="25">
        <f t="shared" si="27"/>
        <v>141.4631</v>
      </c>
      <c r="O104" s="25">
        <f t="shared" si="27"/>
        <v>34.305300000000003</v>
      </c>
      <c r="P104" s="25">
        <f t="shared" si="27"/>
        <v>76.707859999999997</v>
      </c>
      <c r="Q104" s="129">
        <f t="shared" si="27"/>
        <v>25303.408209999994</v>
      </c>
      <c r="R104" s="19"/>
    </row>
    <row r="105" spans="1:18">
      <c r="A105" s="537"/>
      <c r="B105" s="538"/>
      <c r="C105" s="146" t="s">
        <v>13</v>
      </c>
      <c r="D105" s="18">
        <v>513564.69953905977</v>
      </c>
      <c r="E105" s="11">
        <v>604281.049</v>
      </c>
      <c r="F105" s="147">
        <f t="shared" ref="F105:Q105" si="28">SUM(F10,F12,F24,F30,F38,F40,F42,F44,F46,F48,F50,F52,F54,F60,F77,F89,F91,F93,F95,F97,F99,F101,F103)</f>
        <v>1117845.7485390597</v>
      </c>
      <c r="G105" s="53">
        <v>1452692.22</v>
      </c>
      <c r="H105" s="58">
        <v>2557457.7759999996</v>
      </c>
      <c r="I105" s="53">
        <f t="shared" si="28"/>
        <v>0</v>
      </c>
      <c r="J105" s="147">
        <f t="shared" si="28"/>
        <v>2557457.7759999996</v>
      </c>
      <c r="K105" s="58">
        <v>1391849.7390000003</v>
      </c>
      <c r="L105" s="44">
        <f t="shared" si="28"/>
        <v>309897.35199999996</v>
      </c>
      <c r="M105" s="44">
        <f t="shared" si="28"/>
        <v>446.98300000000006</v>
      </c>
      <c r="N105" s="44">
        <f t="shared" si="28"/>
        <v>71740.759999999995</v>
      </c>
      <c r="O105" s="44">
        <f t="shared" si="28"/>
        <v>15156.625</v>
      </c>
      <c r="P105" s="44">
        <f t="shared" si="28"/>
        <v>52061.227999999996</v>
      </c>
      <c r="Q105" s="134">
        <f t="shared" si="28"/>
        <v>6969148.4315390587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256" t="s">
        <v>0</v>
      </c>
      <c r="E106" s="350"/>
      <c r="F106" s="145">
        <f t="shared" ref="F106:F127" si="29">SUM(D106,E106)</f>
        <v>0</v>
      </c>
      <c r="G106" s="389"/>
      <c r="H106" s="65">
        <v>1.2778</v>
      </c>
      <c r="I106" s="128"/>
      <c r="J106" s="145">
        <f t="shared" si="22"/>
        <v>1.2778</v>
      </c>
      <c r="K106" s="65">
        <v>4.0899999999999999E-2</v>
      </c>
      <c r="L106" s="25"/>
      <c r="M106" s="25"/>
      <c r="N106" s="25"/>
      <c r="O106" s="25"/>
      <c r="P106" s="25"/>
      <c r="Q106" s="129">
        <f t="shared" ref="Q106:Q127" si="30">SUM(F106,G106,J106,K106,L106,M106,N106,O106,P106)</f>
        <v>1.3187</v>
      </c>
      <c r="R106" s="19"/>
    </row>
    <row r="107" spans="1:18">
      <c r="A107" s="126" t="s">
        <v>0</v>
      </c>
      <c r="B107" s="528"/>
      <c r="C107" s="146" t="s">
        <v>13</v>
      </c>
      <c r="D107" s="257" t="s">
        <v>0</v>
      </c>
      <c r="E107" s="353"/>
      <c r="F107" s="147">
        <f t="shared" si="29"/>
        <v>0</v>
      </c>
      <c r="G107" s="388"/>
      <c r="H107" s="66">
        <v>3119.549</v>
      </c>
      <c r="I107" s="133"/>
      <c r="J107" s="147">
        <f t="shared" si="22"/>
        <v>3119.549</v>
      </c>
      <c r="K107" s="66">
        <v>155.46600000000001</v>
      </c>
      <c r="L107" s="44"/>
      <c r="M107" s="44"/>
      <c r="N107" s="44"/>
      <c r="O107" s="44">
        <v>996.50400000000002</v>
      </c>
      <c r="P107" s="44"/>
      <c r="Q107" s="134">
        <f t="shared" si="30"/>
        <v>4271.5190000000002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259">
        <v>3.9085000000000001</v>
      </c>
      <c r="E108" s="342">
        <v>0.71340000000000003</v>
      </c>
      <c r="F108" s="145">
        <f t="shared" si="29"/>
        <v>4.6219000000000001</v>
      </c>
      <c r="G108" s="389">
        <v>18.095700000000001</v>
      </c>
      <c r="H108" s="65">
        <v>72.456900000000005</v>
      </c>
      <c r="I108" s="128"/>
      <c r="J108" s="145">
        <f t="shared" si="22"/>
        <v>72.456900000000005</v>
      </c>
      <c r="K108" s="65">
        <v>5.0274000000000001</v>
      </c>
      <c r="L108" s="25">
        <v>26.7972</v>
      </c>
      <c r="M108" s="25"/>
      <c r="N108" s="25">
        <v>0.23119999999999999</v>
      </c>
      <c r="O108" s="25">
        <v>1.6544000000000001</v>
      </c>
      <c r="P108" s="25">
        <v>0.13469999999999999</v>
      </c>
      <c r="Q108" s="129">
        <f t="shared" si="30"/>
        <v>129.01940000000002</v>
      </c>
      <c r="R108" s="19"/>
    </row>
    <row r="109" spans="1:18">
      <c r="A109" s="130" t="s">
        <v>0</v>
      </c>
      <c r="B109" s="528"/>
      <c r="C109" s="146" t="s">
        <v>13</v>
      </c>
      <c r="D109" s="260">
        <v>2099.1917150668396</v>
      </c>
      <c r="E109" s="344">
        <v>621.40499999999997</v>
      </c>
      <c r="F109" s="147">
        <f t="shared" si="29"/>
        <v>2720.5967150668394</v>
      </c>
      <c r="G109" s="388">
        <v>9946.8590000000004</v>
      </c>
      <c r="H109" s="66">
        <v>27666.080000000002</v>
      </c>
      <c r="I109" s="133"/>
      <c r="J109" s="147">
        <f t="shared" si="22"/>
        <v>27666.080000000002</v>
      </c>
      <c r="K109" s="66">
        <v>2629.2550000000001</v>
      </c>
      <c r="L109" s="44">
        <v>14388.599</v>
      </c>
      <c r="M109" s="44"/>
      <c r="N109" s="44">
        <v>81.849000000000004</v>
      </c>
      <c r="O109" s="44">
        <v>668.54</v>
      </c>
      <c r="P109" s="44">
        <v>77.305999999999997</v>
      </c>
      <c r="Q109" s="134">
        <f t="shared" si="30"/>
        <v>58179.084715066841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254">
        <v>0.63400000000000001</v>
      </c>
      <c r="E110" s="254">
        <v>3.8E-3</v>
      </c>
      <c r="F110" s="145">
        <f t="shared" si="29"/>
        <v>0.63780000000000003</v>
      </c>
      <c r="G110" s="389">
        <v>2.1240999999999999</v>
      </c>
      <c r="H110" s="65">
        <v>363.79149999999998</v>
      </c>
      <c r="I110" s="128"/>
      <c r="J110" s="145">
        <f t="shared" si="22"/>
        <v>363.79149999999998</v>
      </c>
      <c r="K110" s="65">
        <v>28.195399999999999</v>
      </c>
      <c r="L110" s="25">
        <v>0.7994</v>
      </c>
      <c r="M110" s="25"/>
      <c r="N110" s="25">
        <v>0.2132</v>
      </c>
      <c r="O110" s="25"/>
      <c r="P110" s="25"/>
      <c r="Q110" s="129">
        <f t="shared" si="30"/>
        <v>395.76139999999998</v>
      </c>
      <c r="R110" s="19"/>
    </row>
    <row r="111" spans="1:18">
      <c r="A111" s="130"/>
      <c r="B111" s="528"/>
      <c r="C111" s="146" t="s">
        <v>13</v>
      </c>
      <c r="D111" s="260">
        <v>322.42860538614565</v>
      </c>
      <c r="E111" s="344">
        <v>6.2640000000000002</v>
      </c>
      <c r="F111" s="147">
        <f t="shared" si="29"/>
        <v>328.69260538614566</v>
      </c>
      <c r="G111" s="388">
        <v>1073.732</v>
      </c>
      <c r="H111" s="66">
        <v>134688.823</v>
      </c>
      <c r="I111" s="133"/>
      <c r="J111" s="147">
        <f t="shared" si="22"/>
        <v>134688.823</v>
      </c>
      <c r="K111" s="66">
        <v>9562.9120000000003</v>
      </c>
      <c r="L111" s="44">
        <v>229.89</v>
      </c>
      <c r="M111" s="44"/>
      <c r="N111" s="44">
        <v>74.724999999999994</v>
      </c>
      <c r="O111" s="44"/>
      <c r="P111" s="44"/>
      <c r="Q111" s="134">
        <f t="shared" si="30"/>
        <v>145958.77460538619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254" t="s">
        <v>0</v>
      </c>
      <c r="E112" s="254">
        <v>0.1027</v>
      </c>
      <c r="F112" s="145">
        <f t="shared" si="29"/>
        <v>0.1027</v>
      </c>
      <c r="G112" s="389">
        <v>6.3200000000000006E-2</v>
      </c>
      <c r="H112" s="65">
        <v>8.6119000000000003</v>
      </c>
      <c r="I112" s="128"/>
      <c r="J112" s="145">
        <f t="shared" si="22"/>
        <v>8.6119000000000003</v>
      </c>
      <c r="K112" s="65">
        <v>8.3000000000000001E-3</v>
      </c>
      <c r="L112" s="25">
        <v>2.0299999999999999E-2</v>
      </c>
      <c r="M112" s="25">
        <v>8.8000000000000005E-3</v>
      </c>
      <c r="N112" s="25"/>
      <c r="O112" s="25"/>
      <c r="P112" s="25">
        <v>8.0199999999999994E-2</v>
      </c>
      <c r="Q112" s="129">
        <f t="shared" si="30"/>
        <v>8.8954000000000022</v>
      </c>
      <c r="R112" s="19"/>
    </row>
    <row r="113" spans="1:18">
      <c r="A113" s="130"/>
      <c r="B113" s="528"/>
      <c r="C113" s="146" t="s">
        <v>13</v>
      </c>
      <c r="D113" s="263" t="s">
        <v>0</v>
      </c>
      <c r="E113" s="343">
        <v>380.79700000000003</v>
      </c>
      <c r="F113" s="147">
        <f t="shared" si="29"/>
        <v>380.79700000000003</v>
      </c>
      <c r="G113" s="388">
        <v>199.49</v>
      </c>
      <c r="H113" s="66">
        <v>21419.995999999999</v>
      </c>
      <c r="I113" s="133"/>
      <c r="J113" s="147">
        <f t="shared" si="22"/>
        <v>21419.995999999999</v>
      </c>
      <c r="K113" s="66">
        <v>16.805</v>
      </c>
      <c r="L113" s="44">
        <v>20.759</v>
      </c>
      <c r="M113" s="44">
        <v>6.6029999999999998</v>
      </c>
      <c r="N113" s="44"/>
      <c r="O113" s="44"/>
      <c r="P113" s="44">
        <v>193.35300000000001</v>
      </c>
      <c r="Q113" s="134">
        <f t="shared" si="30"/>
        <v>22237.802999999996</v>
      </c>
      <c r="R113" s="19"/>
    </row>
    <row r="114" spans="1:18">
      <c r="A114" s="130"/>
      <c r="B114" s="527" t="s">
        <v>78</v>
      </c>
      <c r="C114" s="24" t="s">
        <v>11</v>
      </c>
      <c r="D114" s="259">
        <v>3.3698000000000001</v>
      </c>
      <c r="E114" s="342">
        <v>5.44</v>
      </c>
      <c r="F114" s="145">
        <f t="shared" si="29"/>
        <v>8.809800000000001</v>
      </c>
      <c r="G114" s="389">
        <v>0.37819999999999998</v>
      </c>
      <c r="H114" s="65">
        <v>14.4335</v>
      </c>
      <c r="I114" s="128"/>
      <c r="J114" s="145">
        <f t="shared" si="22"/>
        <v>14.4335</v>
      </c>
      <c r="K114" s="65">
        <v>8.9599999999999999E-2</v>
      </c>
      <c r="L114" s="25">
        <v>0.1575</v>
      </c>
      <c r="M114" s="25">
        <v>1.4475</v>
      </c>
      <c r="N114" s="25">
        <v>12.2561</v>
      </c>
      <c r="O114" s="25"/>
      <c r="P114" s="25">
        <v>26.08961</v>
      </c>
      <c r="Q114" s="129">
        <f t="shared" si="30"/>
        <v>63.661810000000003</v>
      </c>
      <c r="R114" s="19"/>
    </row>
    <row r="115" spans="1:18">
      <c r="A115" s="130"/>
      <c r="B115" s="528"/>
      <c r="C115" s="146" t="s">
        <v>13</v>
      </c>
      <c r="D115" s="260">
        <v>2834.5788473514267</v>
      </c>
      <c r="E115" s="344">
        <v>3622.404</v>
      </c>
      <c r="F115" s="147">
        <f t="shared" si="29"/>
        <v>6456.9828473514262</v>
      </c>
      <c r="G115" s="388">
        <v>591.08799999999997</v>
      </c>
      <c r="H115" s="66">
        <v>12454.706</v>
      </c>
      <c r="I115" s="133"/>
      <c r="J115" s="147">
        <f t="shared" si="22"/>
        <v>12454.706</v>
      </c>
      <c r="K115" s="66">
        <v>68.807000000000002</v>
      </c>
      <c r="L115" s="44">
        <v>103.10899999999999</v>
      </c>
      <c r="M115" s="44">
        <v>815.79399999999998</v>
      </c>
      <c r="N115" s="44">
        <v>7914.7830000000004</v>
      </c>
      <c r="O115" s="44"/>
      <c r="P115" s="44">
        <v>19261.421999999999</v>
      </c>
      <c r="Q115" s="134">
        <f t="shared" si="30"/>
        <v>47666.691847351423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264" t="s">
        <v>0</v>
      </c>
      <c r="E116" s="254"/>
      <c r="F116" s="145">
        <f t="shared" si="29"/>
        <v>0</v>
      </c>
      <c r="G116" s="389"/>
      <c r="H116" s="65"/>
      <c r="I116" s="128"/>
      <c r="J116" s="145">
        <f t="shared" si="22"/>
        <v>0</v>
      </c>
      <c r="K116" s="65">
        <v>54.27</v>
      </c>
      <c r="L116" s="25"/>
      <c r="M116" s="25"/>
      <c r="N116" s="25"/>
      <c r="O116" s="25"/>
      <c r="P116" s="25"/>
      <c r="Q116" s="129">
        <f t="shared" si="30"/>
        <v>54.27</v>
      </c>
      <c r="R116" s="19"/>
    </row>
    <row r="117" spans="1:18">
      <c r="A117" s="130"/>
      <c r="B117" s="528"/>
      <c r="C117" s="146" t="s">
        <v>13</v>
      </c>
      <c r="D117" s="257" t="s">
        <v>0</v>
      </c>
      <c r="E117" s="343"/>
      <c r="F117" s="147">
        <f t="shared" si="29"/>
        <v>0</v>
      </c>
      <c r="G117" s="388"/>
      <c r="H117" s="66"/>
      <c r="I117" s="133"/>
      <c r="J117" s="147">
        <f t="shared" si="22"/>
        <v>0</v>
      </c>
      <c r="K117" s="66">
        <v>8205.6239999999998</v>
      </c>
      <c r="L117" s="44"/>
      <c r="M117" s="44"/>
      <c r="N117" s="44"/>
      <c r="O117" s="44"/>
      <c r="P117" s="44"/>
      <c r="Q117" s="134">
        <f t="shared" si="30"/>
        <v>8205.6239999999998</v>
      </c>
      <c r="R117" s="19"/>
    </row>
    <row r="118" spans="1:18">
      <c r="A118" s="130"/>
      <c r="B118" s="527" t="s">
        <v>81</v>
      </c>
      <c r="C118" s="24" t="s">
        <v>11</v>
      </c>
      <c r="D118" s="259">
        <v>0.01</v>
      </c>
      <c r="E118" s="342">
        <v>1.6899999999999998E-2</v>
      </c>
      <c r="F118" s="145">
        <f t="shared" si="29"/>
        <v>2.69E-2</v>
      </c>
      <c r="G118" s="389">
        <v>5.5999999999999999E-3</v>
      </c>
      <c r="H118" s="65"/>
      <c r="I118" s="128"/>
      <c r="J118" s="145">
        <f t="shared" si="22"/>
        <v>0</v>
      </c>
      <c r="K118" s="65"/>
      <c r="L118" s="25"/>
      <c r="M118" s="25"/>
      <c r="N118" s="25"/>
      <c r="O118" s="25"/>
      <c r="P118" s="25"/>
      <c r="Q118" s="129">
        <f t="shared" si="30"/>
        <v>3.2500000000000001E-2</v>
      </c>
      <c r="R118" s="19"/>
    </row>
    <row r="119" spans="1:18">
      <c r="A119" s="130"/>
      <c r="B119" s="528"/>
      <c r="C119" s="146" t="s">
        <v>13</v>
      </c>
      <c r="D119" s="260">
        <v>4.1040000685570126</v>
      </c>
      <c r="E119" s="344">
        <v>9.6329999999999991</v>
      </c>
      <c r="F119" s="147">
        <f t="shared" si="29"/>
        <v>13.737000068557013</v>
      </c>
      <c r="G119" s="388">
        <v>5.4589999999999996</v>
      </c>
      <c r="H119" s="66"/>
      <c r="I119" s="133"/>
      <c r="J119" s="147">
        <f t="shared" si="22"/>
        <v>0</v>
      </c>
      <c r="K119" s="66"/>
      <c r="L119" s="44"/>
      <c r="M119" s="44"/>
      <c r="N119" s="44"/>
      <c r="O119" s="44"/>
      <c r="P119" s="44"/>
      <c r="Q119" s="134">
        <f t="shared" si="30"/>
        <v>19.196000068557012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254">
        <v>0.92800000000000005</v>
      </c>
      <c r="E120" s="254">
        <v>0.48520000000000002</v>
      </c>
      <c r="F120" s="145">
        <f t="shared" si="29"/>
        <v>1.4132</v>
      </c>
      <c r="G120" s="389">
        <v>0</v>
      </c>
      <c r="H120" s="65">
        <v>4.2000000000000003E-2</v>
      </c>
      <c r="I120" s="128"/>
      <c r="J120" s="145">
        <f t="shared" si="22"/>
        <v>4.2000000000000003E-2</v>
      </c>
      <c r="K120" s="65"/>
      <c r="L120" s="25"/>
      <c r="M120" s="25"/>
      <c r="N120" s="25"/>
      <c r="O120" s="25"/>
      <c r="P120" s="25"/>
      <c r="Q120" s="129">
        <f t="shared" si="30"/>
        <v>1.4552</v>
      </c>
      <c r="R120" s="19"/>
    </row>
    <row r="121" spans="1:18">
      <c r="A121" s="130"/>
      <c r="B121" s="528"/>
      <c r="C121" s="146" t="s">
        <v>13</v>
      </c>
      <c r="D121" s="260">
        <v>558.80280933475888</v>
      </c>
      <c r="E121" s="344">
        <v>221.4</v>
      </c>
      <c r="F121" s="147">
        <f t="shared" si="29"/>
        <v>780.20280933475885</v>
      </c>
      <c r="G121" s="388">
        <v>24.731999999999999</v>
      </c>
      <c r="H121" s="66">
        <v>11.34</v>
      </c>
      <c r="I121" s="133"/>
      <c r="J121" s="147">
        <f t="shared" si="22"/>
        <v>11.34</v>
      </c>
      <c r="K121" s="66"/>
      <c r="L121" s="44"/>
      <c r="M121" s="44"/>
      <c r="N121" s="44"/>
      <c r="O121" s="44"/>
      <c r="P121" s="44"/>
      <c r="Q121" s="134">
        <f t="shared" si="30"/>
        <v>816.27480933475886</v>
      </c>
      <c r="R121" s="19"/>
    </row>
    <row r="122" spans="1:18">
      <c r="A122" s="130"/>
      <c r="B122" s="527" t="s">
        <v>84</v>
      </c>
      <c r="C122" s="24" t="s">
        <v>11</v>
      </c>
      <c r="D122" s="254">
        <v>4.4352</v>
      </c>
      <c r="E122" s="254">
        <v>0.29139999999999999</v>
      </c>
      <c r="F122" s="145">
        <f t="shared" si="29"/>
        <v>4.7266000000000004</v>
      </c>
      <c r="G122" s="389">
        <v>1.6982999999999999</v>
      </c>
      <c r="H122" s="65">
        <v>6.1429099999999996</v>
      </c>
      <c r="I122" s="128"/>
      <c r="J122" s="145">
        <f t="shared" si="22"/>
        <v>6.1429099999999996</v>
      </c>
      <c r="K122" s="65"/>
      <c r="L122" s="25">
        <v>1.4430000000000001</v>
      </c>
      <c r="M122" s="25">
        <v>5.1253000000000002</v>
      </c>
      <c r="N122" s="25">
        <v>0.86480000000000001</v>
      </c>
      <c r="O122" s="25"/>
      <c r="P122" s="25">
        <v>0.15229999999999999</v>
      </c>
      <c r="Q122" s="129">
        <f t="shared" si="30"/>
        <v>20.153209999999998</v>
      </c>
      <c r="R122" s="19"/>
    </row>
    <row r="123" spans="1:18">
      <c r="A123" s="130"/>
      <c r="B123" s="528"/>
      <c r="C123" s="146" t="s">
        <v>13</v>
      </c>
      <c r="D123" s="260">
        <v>3378.1374564315329</v>
      </c>
      <c r="E123" s="344">
        <v>196.54900000000001</v>
      </c>
      <c r="F123" s="147">
        <f t="shared" si="29"/>
        <v>3574.6864564315329</v>
      </c>
      <c r="G123" s="388">
        <v>2264.6860000000001</v>
      </c>
      <c r="H123" s="66">
        <v>7687.7629999999999</v>
      </c>
      <c r="I123" s="133"/>
      <c r="J123" s="147">
        <f t="shared" si="22"/>
        <v>7687.7629999999999</v>
      </c>
      <c r="K123" s="66"/>
      <c r="L123" s="44">
        <v>1867.029</v>
      </c>
      <c r="M123" s="44">
        <v>11697.07</v>
      </c>
      <c r="N123" s="44">
        <v>1878.9929999999999</v>
      </c>
      <c r="O123" s="44"/>
      <c r="P123" s="44">
        <v>94.802000000000007</v>
      </c>
      <c r="Q123" s="134">
        <f t="shared" si="30"/>
        <v>29065.029456431534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254">
        <v>0.4264</v>
      </c>
      <c r="E124" s="254">
        <v>0.49690000000000001</v>
      </c>
      <c r="F124" s="145">
        <f t="shared" si="29"/>
        <v>0.92330000000000001</v>
      </c>
      <c r="G124" s="389">
        <v>0.49630000000000002</v>
      </c>
      <c r="H124" s="65">
        <v>5.1757</v>
      </c>
      <c r="I124" s="128"/>
      <c r="J124" s="145">
        <f t="shared" si="22"/>
        <v>5.1757</v>
      </c>
      <c r="K124" s="65">
        <v>0.87860000000000005</v>
      </c>
      <c r="L124" s="25">
        <v>0.70479999999999998</v>
      </c>
      <c r="M124" s="25">
        <v>5.57E-2</v>
      </c>
      <c r="N124" s="25">
        <v>4.2500000000000003E-2</v>
      </c>
      <c r="O124" s="25">
        <v>5.6000000000000001E-2</v>
      </c>
      <c r="P124" s="25">
        <v>2.5819000000000001</v>
      </c>
      <c r="Q124" s="129">
        <f t="shared" si="30"/>
        <v>10.9148</v>
      </c>
      <c r="R124" s="19"/>
    </row>
    <row r="125" spans="1:18">
      <c r="A125" s="19"/>
      <c r="B125" s="528"/>
      <c r="C125" s="146" t="s">
        <v>13</v>
      </c>
      <c r="D125" s="260">
        <v>1055.8620176380957</v>
      </c>
      <c r="E125" s="344">
        <v>329.19200000000001</v>
      </c>
      <c r="F125" s="147">
        <f t="shared" si="29"/>
        <v>1385.0540176380957</v>
      </c>
      <c r="G125" s="388">
        <v>240.172</v>
      </c>
      <c r="H125" s="66">
        <v>6793.3890000000001</v>
      </c>
      <c r="I125" s="133"/>
      <c r="J125" s="147">
        <f t="shared" si="22"/>
        <v>6793.3890000000001</v>
      </c>
      <c r="K125" s="66">
        <v>370.92599999999999</v>
      </c>
      <c r="L125" s="44">
        <v>359.34699999999998</v>
      </c>
      <c r="M125" s="44">
        <v>26.015000000000001</v>
      </c>
      <c r="N125" s="44">
        <v>14.522</v>
      </c>
      <c r="O125" s="44">
        <v>6.048</v>
      </c>
      <c r="P125" s="44">
        <v>23288.453000000001</v>
      </c>
      <c r="Q125" s="134">
        <f t="shared" si="30"/>
        <v>32483.926017638099</v>
      </c>
      <c r="R125" s="19"/>
    </row>
    <row r="126" spans="1:18">
      <c r="A126" s="19"/>
      <c r="B126" s="36" t="s">
        <v>15</v>
      </c>
      <c r="C126" s="24" t="s">
        <v>11</v>
      </c>
      <c r="D126" s="272">
        <v>1.1346000000000001</v>
      </c>
      <c r="E126" s="254">
        <v>0.67359999999999998</v>
      </c>
      <c r="F126" s="145">
        <f t="shared" si="29"/>
        <v>1.8082</v>
      </c>
      <c r="G126" s="389">
        <v>14.41</v>
      </c>
      <c r="H126" s="65">
        <v>4.4335000000000004</v>
      </c>
      <c r="I126" s="128"/>
      <c r="J126" s="145">
        <f t="shared" si="22"/>
        <v>4.4335000000000004</v>
      </c>
      <c r="K126" s="65"/>
      <c r="L126" s="25">
        <v>3.3679999999999999</v>
      </c>
      <c r="M126" s="25"/>
      <c r="N126" s="25"/>
      <c r="O126" s="25"/>
      <c r="P126" s="25">
        <v>2.4035000000000002</v>
      </c>
      <c r="Q126" s="129">
        <f t="shared" si="30"/>
        <v>26.423199999999998</v>
      </c>
      <c r="R126" s="19"/>
    </row>
    <row r="127" spans="1:18">
      <c r="A127" s="19"/>
      <c r="B127" s="131" t="s">
        <v>86</v>
      </c>
      <c r="C127" s="146" t="s">
        <v>13</v>
      </c>
      <c r="D127" s="267">
        <v>578.44800966293053</v>
      </c>
      <c r="E127" s="344">
        <v>360.92500000000001</v>
      </c>
      <c r="F127" s="147">
        <f t="shared" si="29"/>
        <v>939.3730096629306</v>
      </c>
      <c r="G127" s="388">
        <v>2595.498</v>
      </c>
      <c r="H127" s="66">
        <v>4784.0820000000003</v>
      </c>
      <c r="I127" s="133"/>
      <c r="J127" s="147">
        <f t="shared" si="22"/>
        <v>4784.0820000000003</v>
      </c>
      <c r="K127" s="66"/>
      <c r="L127" s="44">
        <v>548.21900000000005</v>
      </c>
      <c r="M127" s="44"/>
      <c r="N127" s="44"/>
      <c r="O127" s="44"/>
      <c r="P127" s="44">
        <v>4103.6099999999997</v>
      </c>
      <c r="Q127" s="134">
        <f t="shared" si="30"/>
        <v>12970.782009662933</v>
      </c>
      <c r="R127" s="19"/>
    </row>
    <row r="128" spans="1:18">
      <c r="A128" s="19"/>
      <c r="B128" s="529" t="s">
        <v>19</v>
      </c>
      <c r="C128" s="24" t="s">
        <v>11</v>
      </c>
      <c r="D128" s="258">
        <v>14.846500000000001</v>
      </c>
      <c r="E128" s="261">
        <v>8.2239000000000004</v>
      </c>
      <c r="F128" s="145">
        <f t="shared" ref="F128:Q129" si="31">SUM(F106,F108,F110,F112,F114,F116,F118,F120,F122,F124,F126)</f>
        <v>23.070399999999999</v>
      </c>
      <c r="G128" s="40">
        <v>37.2714</v>
      </c>
      <c r="H128" s="39">
        <v>476.36570999999992</v>
      </c>
      <c r="I128" s="40">
        <f t="shared" si="31"/>
        <v>0</v>
      </c>
      <c r="J128" s="145">
        <f t="shared" si="31"/>
        <v>476.36570999999992</v>
      </c>
      <c r="K128" s="39">
        <v>88.510199999999998</v>
      </c>
      <c r="L128" s="25">
        <f t="shared" si="31"/>
        <v>33.290199999999999</v>
      </c>
      <c r="M128" s="25">
        <f t="shared" si="31"/>
        <v>6.6372999999999998</v>
      </c>
      <c r="N128" s="25">
        <f t="shared" si="31"/>
        <v>13.607800000000001</v>
      </c>
      <c r="O128" s="25">
        <f t="shared" si="31"/>
        <v>1.7104000000000001</v>
      </c>
      <c r="P128" s="25">
        <f t="shared" si="31"/>
        <v>31.442210000000003</v>
      </c>
      <c r="Q128" s="129">
        <f t="shared" si="31"/>
        <v>711.90561999999989</v>
      </c>
      <c r="R128" s="19"/>
    </row>
    <row r="129" spans="1:18">
      <c r="A129" s="137"/>
      <c r="B129" s="530"/>
      <c r="C129" s="146" t="s">
        <v>13</v>
      </c>
      <c r="D129" s="18">
        <v>10831.553460940288</v>
      </c>
      <c r="E129" s="300">
        <v>5748.5689999999995</v>
      </c>
      <c r="F129" s="147">
        <f t="shared" si="31"/>
        <v>16580.122460940285</v>
      </c>
      <c r="G129" s="53">
        <v>16941.716</v>
      </c>
      <c r="H129" s="58">
        <v>218625.72799999997</v>
      </c>
      <c r="I129" s="53">
        <f t="shared" si="31"/>
        <v>0</v>
      </c>
      <c r="J129" s="147">
        <f t="shared" si="31"/>
        <v>218625.72799999997</v>
      </c>
      <c r="K129" s="58">
        <v>21009.794999999998</v>
      </c>
      <c r="L129" s="44">
        <f t="shared" si="31"/>
        <v>17516.952000000001</v>
      </c>
      <c r="M129" s="44">
        <f t="shared" si="31"/>
        <v>12545.482</v>
      </c>
      <c r="N129" s="44">
        <f t="shared" si="31"/>
        <v>9964.8720000000012</v>
      </c>
      <c r="O129" s="44">
        <f t="shared" si="31"/>
        <v>1671.0919999999999</v>
      </c>
      <c r="P129" s="44">
        <f t="shared" si="31"/>
        <v>47018.945999999996</v>
      </c>
      <c r="Q129" s="134">
        <f t="shared" si="31"/>
        <v>361874.70546094037</v>
      </c>
      <c r="R129" s="19"/>
    </row>
    <row r="130" spans="1:18">
      <c r="A130" s="126" t="s">
        <v>0</v>
      </c>
      <c r="B130" s="527" t="s">
        <v>87</v>
      </c>
      <c r="C130" s="24" t="s">
        <v>11</v>
      </c>
      <c r="D130" s="256">
        <v>0</v>
      </c>
      <c r="E130" s="342"/>
      <c r="F130" s="145">
        <f t="shared" ref="F130:F136" si="32">SUM(D130,E130)</f>
        <v>0</v>
      </c>
      <c r="G130" s="389"/>
      <c r="H130" s="65"/>
      <c r="I130" s="128"/>
      <c r="J130" s="145">
        <f t="shared" si="22"/>
        <v>0</v>
      </c>
      <c r="K130" s="65"/>
      <c r="L130" s="25">
        <v>0.70899999999999996</v>
      </c>
      <c r="M130" s="25"/>
      <c r="N130" s="25"/>
      <c r="O130" s="25"/>
      <c r="P130" s="25"/>
      <c r="Q130" s="129">
        <f t="shared" ref="Q130:Q136" si="33">SUM(F130,G130,J130,K130,L130,M130,N130,O130,P130)</f>
        <v>0.70899999999999996</v>
      </c>
      <c r="R130" s="19"/>
    </row>
    <row r="131" spans="1:18">
      <c r="A131" s="126" t="s">
        <v>0</v>
      </c>
      <c r="B131" s="528"/>
      <c r="C131" s="146" t="s">
        <v>13</v>
      </c>
      <c r="D131" s="257">
        <v>0</v>
      </c>
      <c r="E131" s="343"/>
      <c r="F131" s="147">
        <f t="shared" si="32"/>
        <v>0</v>
      </c>
      <c r="G131" s="388"/>
      <c r="H131" s="66"/>
      <c r="I131" s="133"/>
      <c r="J131" s="147">
        <f t="shared" si="22"/>
        <v>0</v>
      </c>
      <c r="K131" s="66"/>
      <c r="L131" s="44">
        <v>361.584</v>
      </c>
      <c r="M131" s="44"/>
      <c r="N131" s="44"/>
      <c r="O131" s="44"/>
      <c r="P131" s="44"/>
      <c r="Q131" s="134">
        <f t="shared" si="33"/>
        <v>361.584</v>
      </c>
      <c r="R131" s="19"/>
    </row>
    <row r="132" spans="1:18">
      <c r="A132" s="130" t="s">
        <v>88</v>
      </c>
      <c r="B132" s="527" t="s">
        <v>89</v>
      </c>
      <c r="C132" s="24" t="s">
        <v>11</v>
      </c>
      <c r="D132" s="256">
        <v>0</v>
      </c>
      <c r="E132" s="342"/>
      <c r="F132" s="145">
        <f t="shared" si="32"/>
        <v>0</v>
      </c>
      <c r="G132" s="390">
        <v>0</v>
      </c>
      <c r="H132" s="65"/>
      <c r="I132" s="128"/>
      <c r="J132" s="145">
        <f t="shared" si="22"/>
        <v>0</v>
      </c>
      <c r="K132" s="65"/>
      <c r="L132" s="25"/>
      <c r="M132" s="25"/>
      <c r="N132" s="25"/>
      <c r="O132" s="25"/>
      <c r="P132" s="25"/>
      <c r="Q132" s="129">
        <f t="shared" si="33"/>
        <v>0</v>
      </c>
      <c r="R132" s="19"/>
    </row>
    <row r="133" spans="1:18">
      <c r="A133" s="130"/>
      <c r="B133" s="528"/>
      <c r="C133" s="146" t="s">
        <v>13</v>
      </c>
      <c r="D133" s="273">
        <v>0</v>
      </c>
      <c r="E133" s="343"/>
      <c r="F133" s="147">
        <f t="shared" si="32"/>
        <v>0</v>
      </c>
      <c r="G133" s="388">
        <v>27.972000000000001</v>
      </c>
      <c r="H133" s="66"/>
      <c r="I133" s="133"/>
      <c r="J133" s="147">
        <f t="shared" si="22"/>
        <v>0</v>
      </c>
      <c r="K133" s="66"/>
      <c r="L133" s="44"/>
      <c r="M133" s="44"/>
      <c r="N133" s="44"/>
      <c r="O133" s="44"/>
      <c r="P133" s="44"/>
      <c r="Q133" s="151">
        <f t="shared" si="33"/>
        <v>27.972000000000001</v>
      </c>
      <c r="R133" s="19"/>
    </row>
    <row r="134" spans="1:18">
      <c r="A134" s="130" t="s">
        <v>90</v>
      </c>
      <c r="B134" s="36" t="s">
        <v>15</v>
      </c>
      <c r="C134" s="21" t="s">
        <v>11</v>
      </c>
      <c r="D134" s="274">
        <v>0</v>
      </c>
      <c r="E134" s="354"/>
      <c r="F134" s="153">
        <f t="shared" si="32"/>
        <v>0</v>
      </c>
      <c r="G134" s="392">
        <v>0</v>
      </c>
      <c r="H134" s="93">
        <v>0.02</v>
      </c>
      <c r="I134" s="154"/>
      <c r="J134" s="153">
        <f t="shared" ref="J134:J136" si="34">SUM(H134:I134)</f>
        <v>0.02</v>
      </c>
      <c r="K134" s="93"/>
      <c r="L134" s="69"/>
      <c r="M134" s="69"/>
      <c r="N134" s="69"/>
      <c r="O134" s="69"/>
      <c r="P134" s="69"/>
      <c r="Q134" s="129">
        <f t="shared" si="33"/>
        <v>0.02</v>
      </c>
      <c r="R134" s="19"/>
    </row>
    <row r="135" spans="1:18">
      <c r="A135" s="130"/>
      <c r="B135" s="36" t="s">
        <v>91</v>
      </c>
      <c r="C135" s="24" t="s">
        <v>92</v>
      </c>
      <c r="D135" s="275">
        <v>0</v>
      </c>
      <c r="E135" s="342"/>
      <c r="F135" s="155">
        <f t="shared" si="32"/>
        <v>0</v>
      </c>
      <c r="G135" s="389"/>
      <c r="H135" s="65"/>
      <c r="I135" s="128"/>
      <c r="J135" s="155">
        <f t="shared" si="34"/>
        <v>0</v>
      </c>
      <c r="K135" s="65"/>
      <c r="L135" s="25"/>
      <c r="M135" s="39"/>
      <c r="N135" s="115"/>
      <c r="O135" s="25"/>
      <c r="P135" s="115"/>
      <c r="Q135" s="129">
        <f t="shared" si="33"/>
        <v>0</v>
      </c>
      <c r="R135" s="19"/>
    </row>
    <row r="136" spans="1:18">
      <c r="A136" s="130" t="s">
        <v>18</v>
      </c>
      <c r="B136" s="44"/>
      <c r="C136" s="146" t="s">
        <v>13</v>
      </c>
      <c r="D136" s="276">
        <v>0</v>
      </c>
      <c r="E136" s="344"/>
      <c r="F136" s="156">
        <f t="shared" si="32"/>
        <v>0</v>
      </c>
      <c r="G136" s="388">
        <v>31.105</v>
      </c>
      <c r="H136" s="77">
        <v>32.4</v>
      </c>
      <c r="I136" s="133"/>
      <c r="J136" s="156">
        <f t="shared" si="34"/>
        <v>32.4</v>
      </c>
      <c r="K136" s="77"/>
      <c r="L136" s="44"/>
      <c r="M136" s="68"/>
      <c r="N136" s="44"/>
      <c r="O136" s="44"/>
      <c r="P136" s="44"/>
      <c r="Q136" s="151">
        <f t="shared" si="33"/>
        <v>63.504999999999995</v>
      </c>
      <c r="R136" s="19"/>
    </row>
    <row r="137" spans="1:18">
      <c r="A137" s="19"/>
      <c r="B137" s="164" t="s">
        <v>0</v>
      </c>
      <c r="C137" s="21" t="s">
        <v>11</v>
      </c>
      <c r="D137" s="277">
        <f>SUM(D130,D132,D134)</f>
        <v>0</v>
      </c>
      <c r="E137" s="277">
        <f t="shared" ref="E137:P137" si="35">SUM(E130,E132,E134)</f>
        <v>0</v>
      </c>
      <c r="F137" s="153">
        <f t="shared" si="35"/>
        <v>0</v>
      </c>
      <c r="G137" s="393">
        <f t="shared" si="35"/>
        <v>0</v>
      </c>
      <c r="H137" s="39">
        <f t="shared" si="35"/>
        <v>0.02</v>
      </c>
      <c r="I137" s="37">
        <f t="shared" si="35"/>
        <v>0</v>
      </c>
      <c r="J137" s="153">
        <f t="shared" si="35"/>
        <v>0.02</v>
      </c>
      <c r="K137" s="39">
        <f t="shared" si="35"/>
        <v>0</v>
      </c>
      <c r="L137" s="25">
        <f t="shared" si="35"/>
        <v>0.70899999999999996</v>
      </c>
      <c r="M137" s="73">
        <f t="shared" si="35"/>
        <v>0</v>
      </c>
      <c r="N137" s="114">
        <f t="shared" si="35"/>
        <v>0</v>
      </c>
      <c r="O137" s="69">
        <f t="shared" si="35"/>
        <v>0</v>
      </c>
      <c r="P137" s="69">
        <f t="shared" si="35"/>
        <v>0</v>
      </c>
      <c r="Q137" s="129">
        <f>SUM(Q130,Q132,Q134)</f>
        <v>0.72899999999999998</v>
      </c>
      <c r="R137" s="19"/>
    </row>
    <row r="138" spans="1:18">
      <c r="A138" s="19"/>
      <c r="B138" s="165" t="s">
        <v>19</v>
      </c>
      <c r="C138" s="24" t="s">
        <v>92</v>
      </c>
      <c r="D138" s="278"/>
      <c r="E138" s="278"/>
      <c r="F138" s="155"/>
      <c r="G138" s="70"/>
      <c r="H138" s="39"/>
      <c r="I138" s="40"/>
      <c r="J138" s="155"/>
      <c r="K138" s="39"/>
      <c r="L138" s="25"/>
      <c r="M138" s="59"/>
      <c r="N138" s="59"/>
      <c r="O138" s="25"/>
      <c r="P138" s="25"/>
      <c r="Q138" s="129"/>
      <c r="R138" s="19"/>
    </row>
    <row r="139" spans="1:18">
      <c r="A139" s="137"/>
      <c r="B139" s="44"/>
      <c r="C139" s="146" t="s">
        <v>13</v>
      </c>
      <c r="D139" s="279">
        <f>SUM(D131,D133,D136)</f>
        <v>0</v>
      </c>
      <c r="E139" s="279">
        <f t="shared" ref="E139:P139" si="36">SUM(E131,E133,E136)</f>
        <v>0</v>
      </c>
      <c r="F139" s="156">
        <f t="shared" si="36"/>
        <v>0</v>
      </c>
      <c r="G139" s="53">
        <f t="shared" si="36"/>
        <v>59.076999999999998</v>
      </c>
      <c r="H139" s="58">
        <f t="shared" si="36"/>
        <v>32.4</v>
      </c>
      <c r="I139" s="53">
        <f t="shared" si="36"/>
        <v>0</v>
      </c>
      <c r="J139" s="156">
        <f t="shared" si="36"/>
        <v>32.4</v>
      </c>
      <c r="K139" s="58">
        <f t="shared" si="36"/>
        <v>0</v>
      </c>
      <c r="L139" s="44">
        <f t="shared" si="36"/>
        <v>361.584</v>
      </c>
      <c r="M139" s="60">
        <f t="shared" si="36"/>
        <v>0</v>
      </c>
      <c r="N139" s="60">
        <f t="shared" si="36"/>
        <v>0</v>
      </c>
      <c r="O139" s="44">
        <f t="shared" si="36"/>
        <v>0</v>
      </c>
      <c r="P139" s="44">
        <f t="shared" si="36"/>
        <v>0</v>
      </c>
      <c r="Q139" s="151">
        <f>SUM(Q131,Q133,Q136)</f>
        <v>453.06099999999998</v>
      </c>
      <c r="R139" s="19"/>
    </row>
    <row r="140" spans="1:18">
      <c r="A140" s="19"/>
      <c r="B140" s="20" t="s">
        <v>0</v>
      </c>
      <c r="C140" s="21" t="s">
        <v>11</v>
      </c>
      <c r="D140" s="280">
        <f>SUM(D104,D128,D137)</f>
        <v>837.10470000000009</v>
      </c>
      <c r="E140" s="327">
        <f t="shared" ref="E140:P140" si="37">SUM(E104,E128,E137)</f>
        <v>1178.5922999999998</v>
      </c>
      <c r="F140" s="153">
        <f t="shared" si="37"/>
        <v>2015.6969999999997</v>
      </c>
      <c r="G140" s="394">
        <f t="shared" si="37"/>
        <v>6213.3486000000012</v>
      </c>
      <c r="H140" s="106">
        <f t="shared" si="37"/>
        <v>13024.328710000003</v>
      </c>
      <c r="I140" s="47">
        <f t="shared" si="37"/>
        <v>0</v>
      </c>
      <c r="J140" s="153">
        <f t="shared" si="37"/>
        <v>13024.328710000003</v>
      </c>
      <c r="K140" s="109">
        <f t="shared" si="37"/>
        <v>3830.1516000000006</v>
      </c>
      <c r="L140" s="69">
        <f t="shared" si="37"/>
        <v>625.23724999999979</v>
      </c>
      <c r="M140" s="73">
        <f t="shared" si="37"/>
        <v>8.0429999999999993</v>
      </c>
      <c r="N140" s="73">
        <f t="shared" si="37"/>
        <v>155.07089999999999</v>
      </c>
      <c r="O140" s="69">
        <f t="shared" si="37"/>
        <v>36.015700000000002</v>
      </c>
      <c r="P140" s="69">
        <f t="shared" si="37"/>
        <v>108.15007</v>
      </c>
      <c r="Q140" s="129">
        <f>SUM(Q104,Q128,Q137)</f>
        <v>26016.042829999995</v>
      </c>
      <c r="R140" s="19"/>
    </row>
    <row r="141" spans="1:18">
      <c r="A141" s="19"/>
      <c r="B141" s="23" t="s">
        <v>93</v>
      </c>
      <c r="C141" s="24" t="s">
        <v>92</v>
      </c>
      <c r="D141" s="281"/>
      <c r="E141" s="216"/>
      <c r="F141" s="155"/>
      <c r="G141" s="395"/>
      <c r="H141" s="98"/>
      <c r="I141" s="160"/>
      <c r="J141" s="155"/>
      <c r="K141" s="102"/>
      <c r="L141" s="25"/>
      <c r="M141" s="59"/>
      <c r="N141" s="59"/>
      <c r="O141" s="25"/>
      <c r="P141" s="25"/>
      <c r="Q141" s="129"/>
      <c r="R141" s="19"/>
    </row>
    <row r="142" spans="1:18" ht="19.5" thickBot="1">
      <c r="A142" s="26"/>
      <c r="B142" s="27"/>
      <c r="C142" s="28" t="s">
        <v>13</v>
      </c>
      <c r="D142" s="217">
        <f>SUM(D105,D129,D139)</f>
        <v>524396.25300000003</v>
      </c>
      <c r="E142" s="217">
        <f t="shared" ref="E142:Q142" si="38">SUM(E105,E129,E139)</f>
        <v>610029.61800000002</v>
      </c>
      <c r="F142" s="161">
        <f t="shared" si="38"/>
        <v>1134425.871</v>
      </c>
      <c r="G142" s="387">
        <f t="shared" si="38"/>
        <v>1469693.013</v>
      </c>
      <c r="H142" s="107">
        <f t="shared" si="38"/>
        <v>2776115.9039999996</v>
      </c>
      <c r="I142" s="48">
        <f t="shared" si="38"/>
        <v>0</v>
      </c>
      <c r="J142" s="161">
        <f t="shared" si="38"/>
        <v>2776115.9039999996</v>
      </c>
      <c r="K142" s="90">
        <f t="shared" si="38"/>
        <v>1412859.5340000002</v>
      </c>
      <c r="L142" s="29">
        <f t="shared" si="38"/>
        <v>327775.88799999992</v>
      </c>
      <c r="M142" s="61">
        <f t="shared" si="38"/>
        <v>12992.465</v>
      </c>
      <c r="N142" s="61">
        <f t="shared" si="38"/>
        <v>81705.631999999998</v>
      </c>
      <c r="O142" s="29">
        <f t="shared" si="38"/>
        <v>16827.717000000001</v>
      </c>
      <c r="P142" s="29">
        <f t="shared" si="38"/>
        <v>99080.173999999999</v>
      </c>
      <c r="Q142" s="141">
        <f t="shared" si="38"/>
        <v>7331476.1979999989</v>
      </c>
      <c r="R142" s="19"/>
    </row>
    <row r="143" spans="1:18">
      <c r="Q143" s="162" t="s">
        <v>94</v>
      </c>
    </row>
    <row r="144" spans="1:18">
      <c r="P144" s="37"/>
    </row>
    <row r="145" spans="7:14">
      <c r="G145" s="37"/>
      <c r="N145" s="37"/>
    </row>
    <row r="146" spans="7:14">
      <c r="G146" s="37"/>
      <c r="M146" s="37"/>
      <c r="N146" s="37"/>
    </row>
    <row r="147" spans="7:14">
      <c r="G147" s="37"/>
      <c r="M147" s="37"/>
    </row>
    <row r="148" spans="7:14">
      <c r="G148" s="37"/>
      <c r="M148" s="37"/>
    </row>
    <row r="149" spans="7:14">
      <c r="M149" s="3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view="pageBreakPreview" zoomScale="70" zoomScaleNormal="40" zoomScaleSheetLayoutView="70" workbookViewId="0">
      <pane xSplit="3" ySplit="4" topLeftCell="H131" activePane="bottomRight" state="frozen"/>
      <selection pane="topRight" activeCell="D1" sqref="D1"/>
      <selection pane="bottomLeft" activeCell="A5" sqref="A5"/>
      <selection pane="bottomRight" activeCell="L141" sqref="L141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107</v>
      </c>
      <c r="C3" s="27"/>
      <c r="F3" s="27"/>
      <c r="I3" s="27"/>
      <c r="J3" s="27"/>
      <c r="N3" s="27"/>
    </row>
    <row r="4" spans="1:18">
      <c r="A4" s="120"/>
      <c r="B4" s="121"/>
      <c r="C4" s="121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38" t="s">
        <v>11</v>
      </c>
      <c r="D5" s="282">
        <v>285.93</v>
      </c>
      <c r="E5" s="282"/>
      <c r="F5" s="127">
        <f>SUM(D5,E5)</f>
        <v>285.93</v>
      </c>
      <c r="G5" s="65">
        <v>1081.0930000000001</v>
      </c>
      <c r="H5" s="65">
        <v>6557.0138999999999</v>
      </c>
      <c r="I5" s="128"/>
      <c r="J5" s="127">
        <f>SUM(H5:I5)</f>
        <v>6557.0138999999999</v>
      </c>
      <c r="K5" s="65">
        <v>105.836</v>
      </c>
      <c r="L5" s="25">
        <v>4.5999999999999999E-2</v>
      </c>
      <c r="M5" s="25"/>
      <c r="N5" s="25"/>
      <c r="O5" s="25"/>
      <c r="P5" s="25"/>
      <c r="Q5" s="129">
        <f>SUM(F5,G5,J5,K5,L5,M5,N5,O5,P5)</f>
        <v>8029.9189000000006</v>
      </c>
      <c r="R5" s="37"/>
    </row>
    <row r="6" spans="1:18">
      <c r="A6" s="130" t="s">
        <v>12</v>
      </c>
      <c r="B6" s="528"/>
      <c r="C6" s="131" t="s">
        <v>13</v>
      </c>
      <c r="D6" s="283">
        <v>14679.155294700346</v>
      </c>
      <c r="E6" s="317"/>
      <c r="F6" s="132">
        <f t="shared" ref="F6:F8" si="0">SUM(D6,E6)</f>
        <v>14679.155294700346</v>
      </c>
      <c r="G6" s="66">
        <v>44203.396999999997</v>
      </c>
      <c r="H6" s="66">
        <v>289556.201</v>
      </c>
      <c r="I6" s="133"/>
      <c r="J6" s="132">
        <f>SUM(H6:I6)</f>
        <v>289556.201</v>
      </c>
      <c r="K6" s="66">
        <v>5711.7370000000001</v>
      </c>
      <c r="L6" s="44">
        <v>4.968</v>
      </c>
      <c r="M6" s="44"/>
      <c r="N6" s="44"/>
      <c r="O6" s="44"/>
      <c r="P6" s="44"/>
      <c r="Q6" s="134">
        <f t="shared" ref="Q6:Q8" si="1">SUM(F6,G6,J6,K6,L6,M6,N6,O6,P6)</f>
        <v>354155.45829470037</v>
      </c>
      <c r="R6" s="37"/>
    </row>
    <row r="7" spans="1:18">
      <c r="A7" s="130" t="s">
        <v>14</v>
      </c>
      <c r="B7" s="36" t="s">
        <v>15</v>
      </c>
      <c r="C7" s="38" t="s">
        <v>11</v>
      </c>
      <c r="D7" s="284" t="s">
        <v>0</v>
      </c>
      <c r="E7" s="282">
        <v>0.154</v>
      </c>
      <c r="F7" s="135">
        <f t="shared" si="0"/>
        <v>0.154</v>
      </c>
      <c r="G7" s="65">
        <v>4.2000000000000003E-2</v>
      </c>
      <c r="H7" s="65">
        <v>118.845</v>
      </c>
      <c r="I7" s="128"/>
      <c r="J7" s="135">
        <f t="shared" ref="J7:J68" si="2">SUM(H7:I7)</f>
        <v>118.845</v>
      </c>
      <c r="K7" s="65">
        <v>45.478999999999999</v>
      </c>
      <c r="L7" s="25"/>
      <c r="M7" s="25">
        <v>0.375</v>
      </c>
      <c r="N7" s="25"/>
      <c r="O7" s="25"/>
      <c r="P7" s="25"/>
      <c r="Q7" s="129">
        <f t="shared" si="1"/>
        <v>164.89499999999998</v>
      </c>
      <c r="R7" s="37"/>
    </row>
    <row r="8" spans="1:18">
      <c r="A8" s="130" t="s">
        <v>16</v>
      </c>
      <c r="B8" s="131" t="s">
        <v>17</v>
      </c>
      <c r="C8" s="131" t="s">
        <v>13</v>
      </c>
      <c r="D8" s="285" t="s">
        <v>0</v>
      </c>
      <c r="E8" s="317">
        <v>51.246000000000002</v>
      </c>
      <c r="F8" s="132">
        <f t="shared" si="0"/>
        <v>51.246000000000002</v>
      </c>
      <c r="G8" s="66">
        <v>0.20100000000000001</v>
      </c>
      <c r="H8" s="66">
        <v>3819.5630000000001</v>
      </c>
      <c r="I8" s="133"/>
      <c r="J8" s="132">
        <f t="shared" si="2"/>
        <v>3819.5630000000001</v>
      </c>
      <c r="K8" s="77">
        <v>2012.473</v>
      </c>
      <c r="L8" s="44"/>
      <c r="M8" s="44">
        <v>372.26499999999999</v>
      </c>
      <c r="N8" s="44"/>
      <c r="O8" s="44"/>
      <c r="P8" s="44"/>
      <c r="Q8" s="134">
        <f t="shared" si="1"/>
        <v>6255.7480000000005</v>
      </c>
      <c r="R8" s="37"/>
    </row>
    <row r="9" spans="1:18">
      <c r="A9" s="130" t="s">
        <v>18</v>
      </c>
      <c r="B9" s="529" t="s">
        <v>19</v>
      </c>
      <c r="C9" s="38" t="s">
        <v>11</v>
      </c>
      <c r="D9" s="8">
        <v>285.93</v>
      </c>
      <c r="E9" s="8">
        <v>0.154</v>
      </c>
      <c r="F9" s="135">
        <f t="shared" ref="F9:P10" si="3">SUM(F5,F7)</f>
        <v>286.084</v>
      </c>
      <c r="G9" s="39">
        <v>1081.135</v>
      </c>
      <c r="H9" s="39">
        <v>6675.8589000000002</v>
      </c>
      <c r="I9" s="40">
        <f t="shared" si="3"/>
        <v>0</v>
      </c>
      <c r="J9" s="135">
        <f t="shared" si="3"/>
        <v>6675.8589000000002</v>
      </c>
      <c r="K9" s="39">
        <v>151.315</v>
      </c>
      <c r="L9" s="25">
        <f t="shared" si="3"/>
        <v>4.5999999999999999E-2</v>
      </c>
      <c r="M9" s="25">
        <f t="shared" si="3"/>
        <v>0.375</v>
      </c>
      <c r="N9" s="25">
        <f t="shared" si="3"/>
        <v>0</v>
      </c>
      <c r="O9" s="25">
        <f t="shared" si="3"/>
        <v>0</v>
      </c>
      <c r="P9" s="25">
        <f t="shared" si="3"/>
        <v>0</v>
      </c>
      <c r="Q9" s="129">
        <f t="shared" ref="Q9:Q10" si="4">SUM(F9:G9,J9:P9)</f>
        <v>8194.813900000001</v>
      </c>
      <c r="R9" s="37"/>
    </row>
    <row r="10" spans="1:18">
      <c r="A10" s="137"/>
      <c r="B10" s="530"/>
      <c r="C10" s="131" t="s">
        <v>13</v>
      </c>
      <c r="D10" s="11">
        <v>14679.155294700346</v>
      </c>
      <c r="E10" s="11">
        <v>51.246000000000002</v>
      </c>
      <c r="F10" s="132">
        <f t="shared" si="3"/>
        <v>14730.401294700345</v>
      </c>
      <c r="G10" s="58">
        <v>44203.597999999998</v>
      </c>
      <c r="H10" s="58">
        <v>293375.76400000002</v>
      </c>
      <c r="I10" s="53">
        <f t="shared" si="3"/>
        <v>0</v>
      </c>
      <c r="J10" s="132">
        <f t="shared" si="3"/>
        <v>293375.76400000002</v>
      </c>
      <c r="K10" s="58">
        <v>7724.21</v>
      </c>
      <c r="L10" s="44">
        <f t="shared" si="3"/>
        <v>4.968</v>
      </c>
      <c r="M10" s="44">
        <f t="shared" si="3"/>
        <v>372.26499999999999</v>
      </c>
      <c r="N10" s="44">
        <f t="shared" si="3"/>
        <v>0</v>
      </c>
      <c r="O10" s="44">
        <f t="shared" si="3"/>
        <v>0</v>
      </c>
      <c r="P10" s="44">
        <f t="shared" si="3"/>
        <v>0</v>
      </c>
      <c r="Q10" s="134">
        <f t="shared" si="4"/>
        <v>360411.20629470039</v>
      </c>
      <c r="R10" s="37"/>
    </row>
    <row r="11" spans="1:18">
      <c r="A11" s="531" t="s">
        <v>20</v>
      </c>
      <c r="B11" s="532"/>
      <c r="C11" s="38" t="s">
        <v>11</v>
      </c>
      <c r="D11" s="282">
        <v>7.1925999999999997</v>
      </c>
      <c r="E11" s="282">
        <v>0.2452</v>
      </c>
      <c r="F11" s="135">
        <f t="shared" ref="F11:F22" si="5">SUM(D11,E11)</f>
        <v>7.4377999999999993</v>
      </c>
      <c r="G11" s="65">
        <v>8309.0485000000008</v>
      </c>
      <c r="H11" s="65">
        <v>4304.5919999999996</v>
      </c>
      <c r="I11" s="128"/>
      <c r="J11" s="135">
        <f t="shared" si="2"/>
        <v>4304.5919999999996</v>
      </c>
      <c r="K11" s="65">
        <v>403.91199999999998</v>
      </c>
      <c r="L11" s="25">
        <v>0.22450000000000001</v>
      </c>
      <c r="M11" s="25"/>
      <c r="N11" s="25"/>
      <c r="O11" s="25"/>
      <c r="P11" s="25"/>
      <c r="Q11" s="129">
        <f t="shared" ref="Q11:Q22" si="6">SUM(F11,G11,J11,K11,L11,M11,N11,O11,P11)</f>
        <v>13025.214800000002</v>
      </c>
      <c r="R11" s="37"/>
    </row>
    <row r="12" spans="1:18">
      <c r="A12" s="533"/>
      <c r="B12" s="534"/>
      <c r="C12" s="131" t="s">
        <v>13</v>
      </c>
      <c r="D12" s="283">
        <v>2848.8476464083451</v>
      </c>
      <c r="E12" s="317">
        <v>155.09100000000001</v>
      </c>
      <c r="F12" s="132">
        <f t="shared" si="5"/>
        <v>3003.938646408345</v>
      </c>
      <c r="G12" s="66">
        <v>2435409.5389999999</v>
      </c>
      <c r="H12" s="66">
        <v>1171525.327</v>
      </c>
      <c r="I12" s="133"/>
      <c r="J12" s="132">
        <f t="shared" si="2"/>
        <v>1171525.327</v>
      </c>
      <c r="K12" s="66">
        <v>109908.333</v>
      </c>
      <c r="L12" s="44">
        <v>135.42699999999999</v>
      </c>
      <c r="M12" s="44"/>
      <c r="N12" s="44"/>
      <c r="O12" s="44"/>
      <c r="P12" s="44"/>
      <c r="Q12" s="134">
        <f t="shared" si="6"/>
        <v>3719982.5646464084</v>
      </c>
      <c r="R12" s="37"/>
    </row>
    <row r="13" spans="1:18">
      <c r="A13" s="19"/>
      <c r="B13" s="527" t="s">
        <v>21</v>
      </c>
      <c r="C13" s="38" t="s">
        <v>11</v>
      </c>
      <c r="D13" s="282">
        <v>4.3394000000000004</v>
      </c>
      <c r="E13" s="282">
        <v>47.983899999999998</v>
      </c>
      <c r="F13" s="135">
        <f t="shared" si="5"/>
        <v>52.323299999999996</v>
      </c>
      <c r="G13" s="65">
        <v>5.7438000000000002</v>
      </c>
      <c r="H13" s="65">
        <v>0.27700000000000002</v>
      </c>
      <c r="I13" s="128"/>
      <c r="J13" s="135">
        <f t="shared" si="2"/>
        <v>0.27700000000000002</v>
      </c>
      <c r="K13" s="65">
        <v>0.17150000000000001</v>
      </c>
      <c r="L13" s="25">
        <v>6.7999999999999996E-3</v>
      </c>
      <c r="M13" s="25"/>
      <c r="N13" s="25"/>
      <c r="O13" s="25"/>
      <c r="P13" s="25"/>
      <c r="Q13" s="129">
        <f t="shared" si="6"/>
        <v>58.522399999999998</v>
      </c>
      <c r="R13" s="37"/>
    </row>
    <row r="14" spans="1:18">
      <c r="A14" s="126" t="s">
        <v>0</v>
      </c>
      <c r="B14" s="528"/>
      <c r="C14" s="131" t="s">
        <v>13</v>
      </c>
      <c r="D14" s="283">
        <v>7794.7862891997111</v>
      </c>
      <c r="E14" s="317">
        <v>78071.717000000004</v>
      </c>
      <c r="F14" s="132">
        <f t="shared" si="5"/>
        <v>85866.503289199711</v>
      </c>
      <c r="G14" s="66">
        <v>7986.3459999999995</v>
      </c>
      <c r="H14" s="66">
        <v>502.01600000000002</v>
      </c>
      <c r="I14" s="133"/>
      <c r="J14" s="132">
        <f t="shared" si="2"/>
        <v>502.01600000000002</v>
      </c>
      <c r="K14" s="66">
        <v>403.08300000000003</v>
      </c>
      <c r="L14" s="44">
        <v>19.829000000000001</v>
      </c>
      <c r="M14" s="44"/>
      <c r="N14" s="44"/>
      <c r="O14" s="44"/>
      <c r="P14" s="44"/>
      <c r="Q14" s="134">
        <f t="shared" si="6"/>
        <v>94777.777289199716</v>
      </c>
      <c r="R14" s="37"/>
    </row>
    <row r="15" spans="1:18">
      <c r="A15" s="130" t="s">
        <v>22</v>
      </c>
      <c r="B15" s="527" t="s">
        <v>23</v>
      </c>
      <c r="C15" s="38" t="s">
        <v>11</v>
      </c>
      <c r="D15" s="282">
        <v>4.2058</v>
      </c>
      <c r="E15" s="282">
        <v>29.303999999999998</v>
      </c>
      <c r="F15" s="135">
        <f t="shared" si="5"/>
        <v>33.509799999999998</v>
      </c>
      <c r="G15" s="65">
        <v>35.843200000000003</v>
      </c>
      <c r="H15" s="65">
        <v>1.1366000000000001</v>
      </c>
      <c r="I15" s="128"/>
      <c r="J15" s="135">
        <f t="shared" si="2"/>
        <v>1.1366000000000001</v>
      </c>
      <c r="K15" s="65">
        <v>2.5265</v>
      </c>
      <c r="L15" s="25">
        <v>1.1589</v>
      </c>
      <c r="M15" s="25"/>
      <c r="N15" s="25"/>
      <c r="O15" s="25"/>
      <c r="P15" s="25"/>
      <c r="Q15" s="129">
        <f t="shared" si="6"/>
        <v>74.175000000000011</v>
      </c>
      <c r="R15" s="37"/>
    </row>
    <row r="16" spans="1:18">
      <c r="A16" s="130" t="s">
        <v>0</v>
      </c>
      <c r="B16" s="528"/>
      <c r="C16" s="131" t="s">
        <v>13</v>
      </c>
      <c r="D16" s="283">
        <v>2145.3011144607458</v>
      </c>
      <c r="E16" s="317">
        <v>29064.593000000001</v>
      </c>
      <c r="F16" s="132">
        <f t="shared" si="5"/>
        <v>31209.894114460745</v>
      </c>
      <c r="G16" s="66">
        <v>23991.641</v>
      </c>
      <c r="H16" s="66">
        <v>1136.2280000000001</v>
      </c>
      <c r="I16" s="133"/>
      <c r="J16" s="132">
        <f t="shared" si="2"/>
        <v>1136.2280000000001</v>
      </c>
      <c r="K16" s="66">
        <v>2421.9299999999998</v>
      </c>
      <c r="L16" s="44">
        <v>982.31399999999996</v>
      </c>
      <c r="M16" s="44"/>
      <c r="N16" s="44"/>
      <c r="O16" s="44"/>
      <c r="P16" s="44"/>
      <c r="Q16" s="134">
        <f t="shared" si="6"/>
        <v>59742.007114460743</v>
      </c>
      <c r="R16" s="37"/>
    </row>
    <row r="17" spans="1:18">
      <c r="A17" s="130" t="s">
        <v>24</v>
      </c>
      <c r="B17" s="527" t="s">
        <v>25</v>
      </c>
      <c r="C17" s="38" t="s">
        <v>11</v>
      </c>
      <c r="D17" s="282">
        <v>26.041399999999999</v>
      </c>
      <c r="E17" s="282">
        <v>6.5457999999999998</v>
      </c>
      <c r="F17" s="135">
        <f t="shared" si="5"/>
        <v>32.587199999999996</v>
      </c>
      <c r="G17" s="65">
        <v>68.3643</v>
      </c>
      <c r="H17" s="65">
        <v>9.4499999999999993</v>
      </c>
      <c r="I17" s="128"/>
      <c r="J17" s="135">
        <f t="shared" si="2"/>
        <v>9.4499999999999993</v>
      </c>
      <c r="K17" s="65">
        <v>0.42799999999999999</v>
      </c>
      <c r="L17" s="25">
        <v>5.6500000000000002E-2</v>
      </c>
      <c r="M17" s="25"/>
      <c r="N17" s="25"/>
      <c r="O17" s="25"/>
      <c r="P17" s="25"/>
      <c r="Q17" s="129">
        <f t="shared" si="6"/>
        <v>110.886</v>
      </c>
      <c r="R17" s="37"/>
    </row>
    <row r="18" spans="1:18">
      <c r="A18" s="130"/>
      <c r="B18" s="528"/>
      <c r="C18" s="131" t="s">
        <v>13</v>
      </c>
      <c r="D18" s="283">
        <v>37822.181691922087</v>
      </c>
      <c r="E18" s="317">
        <v>15348.66</v>
      </c>
      <c r="F18" s="132">
        <f t="shared" si="5"/>
        <v>53170.841691922091</v>
      </c>
      <c r="G18" s="66">
        <v>45427.690999999999</v>
      </c>
      <c r="H18" s="66">
        <v>2750.6779999999999</v>
      </c>
      <c r="I18" s="133"/>
      <c r="J18" s="132">
        <f t="shared" si="2"/>
        <v>2750.6779999999999</v>
      </c>
      <c r="K18" s="66">
        <v>78.581000000000003</v>
      </c>
      <c r="L18" s="44">
        <v>118.876</v>
      </c>
      <c r="M18" s="44"/>
      <c r="N18" s="44"/>
      <c r="O18" s="44"/>
      <c r="P18" s="44"/>
      <c r="Q18" s="134">
        <f t="shared" si="6"/>
        <v>101546.66769192211</v>
      </c>
      <c r="R18" s="37"/>
    </row>
    <row r="19" spans="1:18">
      <c r="A19" s="130" t="s">
        <v>26</v>
      </c>
      <c r="B19" s="36" t="s">
        <v>27</v>
      </c>
      <c r="C19" s="38" t="s">
        <v>11</v>
      </c>
      <c r="D19" s="282">
        <v>24.160399999999999</v>
      </c>
      <c r="E19" s="282">
        <v>18.925799999999999</v>
      </c>
      <c r="F19" s="135">
        <f t="shared" si="5"/>
        <v>43.086199999999998</v>
      </c>
      <c r="G19" s="65">
        <v>25.146000000000001</v>
      </c>
      <c r="H19" s="65">
        <v>25.169</v>
      </c>
      <c r="I19" s="128"/>
      <c r="J19" s="135">
        <f t="shared" si="2"/>
        <v>25.169</v>
      </c>
      <c r="K19" s="65">
        <v>0.4335</v>
      </c>
      <c r="L19" s="25">
        <v>1.8749999999999999E-2</v>
      </c>
      <c r="M19" s="25"/>
      <c r="N19" s="25"/>
      <c r="O19" s="25"/>
      <c r="P19" s="25"/>
      <c r="Q19" s="129">
        <f t="shared" si="6"/>
        <v>93.853449999999995</v>
      </c>
      <c r="R19" s="37"/>
    </row>
    <row r="20" spans="1:18">
      <c r="A20" s="130"/>
      <c r="B20" s="131" t="s">
        <v>28</v>
      </c>
      <c r="C20" s="131" t="s">
        <v>13</v>
      </c>
      <c r="D20" s="283">
        <v>20300.391990565658</v>
      </c>
      <c r="E20" s="317">
        <v>16490.055</v>
      </c>
      <c r="F20" s="132">
        <f t="shared" si="5"/>
        <v>36790.446990565659</v>
      </c>
      <c r="G20" s="66">
        <v>12108.713</v>
      </c>
      <c r="H20" s="66">
        <v>11782.163</v>
      </c>
      <c r="I20" s="133"/>
      <c r="J20" s="132">
        <f t="shared" si="2"/>
        <v>11782.163</v>
      </c>
      <c r="K20" s="66">
        <v>109.02500000000001</v>
      </c>
      <c r="L20" s="44">
        <v>43.322000000000003</v>
      </c>
      <c r="M20" s="44"/>
      <c r="N20" s="44"/>
      <c r="O20" s="44"/>
      <c r="P20" s="44"/>
      <c r="Q20" s="134">
        <f t="shared" si="6"/>
        <v>60833.669990565664</v>
      </c>
      <c r="R20" s="37"/>
    </row>
    <row r="21" spans="1:18">
      <c r="A21" s="130" t="s">
        <v>18</v>
      </c>
      <c r="B21" s="527" t="s">
        <v>29</v>
      </c>
      <c r="C21" s="38" t="s">
        <v>11</v>
      </c>
      <c r="D21" s="282">
        <v>19.183399999999999</v>
      </c>
      <c r="E21" s="282">
        <v>29.272200000000002</v>
      </c>
      <c r="F21" s="135">
        <f t="shared" si="5"/>
        <v>48.455600000000004</v>
      </c>
      <c r="G21" s="65">
        <v>2734.4962999999998</v>
      </c>
      <c r="H21" s="65">
        <v>8.1969999999999992</v>
      </c>
      <c r="I21" s="128"/>
      <c r="J21" s="135">
        <f t="shared" si="2"/>
        <v>8.1969999999999992</v>
      </c>
      <c r="K21" s="65">
        <v>6.6859999999999999</v>
      </c>
      <c r="L21" s="25"/>
      <c r="M21" s="25"/>
      <c r="N21" s="25"/>
      <c r="O21" s="25"/>
      <c r="P21" s="25"/>
      <c r="Q21" s="129">
        <f t="shared" si="6"/>
        <v>2797.8349000000003</v>
      </c>
      <c r="R21" s="37"/>
    </row>
    <row r="22" spans="1:18">
      <c r="A22" s="19"/>
      <c r="B22" s="528"/>
      <c r="C22" s="131" t="s">
        <v>13</v>
      </c>
      <c r="D22" s="283">
        <v>8109.4691166524117</v>
      </c>
      <c r="E22" s="317">
        <v>11551.084000000001</v>
      </c>
      <c r="F22" s="132">
        <f t="shared" si="5"/>
        <v>19660.553116652412</v>
      </c>
      <c r="G22" s="66">
        <v>914385.23</v>
      </c>
      <c r="H22" s="66">
        <v>2439.7640000000001</v>
      </c>
      <c r="I22" s="133"/>
      <c r="J22" s="132">
        <f t="shared" si="2"/>
        <v>2439.7640000000001</v>
      </c>
      <c r="K22" s="66">
        <v>2021.846</v>
      </c>
      <c r="L22" s="44"/>
      <c r="M22" s="44"/>
      <c r="N22" s="44"/>
      <c r="O22" s="44"/>
      <c r="P22" s="44"/>
      <c r="Q22" s="134">
        <f t="shared" si="6"/>
        <v>938507.39311665238</v>
      </c>
      <c r="R22" s="37"/>
    </row>
    <row r="23" spans="1:18">
      <c r="A23" s="19"/>
      <c r="B23" s="529" t="s">
        <v>19</v>
      </c>
      <c r="C23" s="38" t="s">
        <v>11</v>
      </c>
      <c r="D23" s="8">
        <v>77.930399999999992</v>
      </c>
      <c r="E23" s="8">
        <v>132.0317</v>
      </c>
      <c r="F23" s="135">
        <f t="shared" ref="F23:Q24" si="7">SUM(F13,F15,F17,F19,F21)</f>
        <v>209.96209999999999</v>
      </c>
      <c r="G23" s="39">
        <v>2869.5935999999997</v>
      </c>
      <c r="H23" s="39">
        <v>44.229600000000005</v>
      </c>
      <c r="I23" s="40">
        <f t="shared" si="7"/>
        <v>0</v>
      </c>
      <c r="J23" s="135">
        <f t="shared" si="7"/>
        <v>44.229600000000005</v>
      </c>
      <c r="K23" s="39">
        <v>10.2455</v>
      </c>
      <c r="L23" s="25">
        <f t="shared" si="7"/>
        <v>1.24095</v>
      </c>
      <c r="M23" s="25">
        <f t="shared" si="7"/>
        <v>0</v>
      </c>
      <c r="N23" s="25">
        <f t="shared" si="7"/>
        <v>0</v>
      </c>
      <c r="O23" s="25">
        <f t="shared" si="7"/>
        <v>0</v>
      </c>
      <c r="P23" s="25">
        <f t="shared" si="7"/>
        <v>0</v>
      </c>
      <c r="Q23" s="129">
        <f>SUM(Q13,Q15,Q17,Q19,Q21)</f>
        <v>3135.2717500000003</v>
      </c>
      <c r="R23" s="37"/>
    </row>
    <row r="24" spans="1:18">
      <c r="A24" s="137"/>
      <c r="B24" s="530"/>
      <c r="C24" s="131" t="s">
        <v>13</v>
      </c>
      <c r="D24" s="11">
        <v>76172.130202800618</v>
      </c>
      <c r="E24" s="11">
        <v>150526.109</v>
      </c>
      <c r="F24" s="132">
        <f t="shared" si="7"/>
        <v>226698.23920280064</v>
      </c>
      <c r="G24" s="58">
        <v>1003899.621</v>
      </c>
      <c r="H24" s="58">
        <v>18610.849000000002</v>
      </c>
      <c r="I24" s="53">
        <f t="shared" si="7"/>
        <v>0</v>
      </c>
      <c r="J24" s="132">
        <f t="shared" si="7"/>
        <v>18610.849000000002</v>
      </c>
      <c r="K24" s="58">
        <v>5034.4650000000001</v>
      </c>
      <c r="L24" s="44">
        <f t="shared" si="7"/>
        <v>1164.3409999999999</v>
      </c>
      <c r="M24" s="44">
        <f t="shared" si="7"/>
        <v>0</v>
      </c>
      <c r="N24" s="44">
        <f t="shared" si="7"/>
        <v>0</v>
      </c>
      <c r="O24" s="44">
        <f t="shared" si="7"/>
        <v>0</v>
      </c>
      <c r="P24" s="44">
        <f t="shared" si="7"/>
        <v>0</v>
      </c>
      <c r="Q24" s="134">
        <f t="shared" si="7"/>
        <v>1255407.5152028007</v>
      </c>
      <c r="R24" s="37"/>
    </row>
    <row r="25" spans="1:18">
      <c r="A25" s="126" t="s">
        <v>0</v>
      </c>
      <c r="B25" s="527" t="s">
        <v>30</v>
      </c>
      <c r="C25" s="38" t="s">
        <v>11</v>
      </c>
      <c r="D25" s="282">
        <v>4.6870000000000003</v>
      </c>
      <c r="E25" s="282"/>
      <c r="F25" s="135">
        <f t="shared" ref="F25:F28" si="8">SUM(D25,E25)</f>
        <v>4.6870000000000003</v>
      </c>
      <c r="G25" s="65">
        <v>258.10520000000002</v>
      </c>
      <c r="H25" s="65">
        <v>0.20860000000000001</v>
      </c>
      <c r="I25" s="128"/>
      <c r="J25" s="135">
        <f t="shared" si="2"/>
        <v>0.20860000000000001</v>
      </c>
      <c r="K25" s="65"/>
      <c r="L25" s="25">
        <v>0.31</v>
      </c>
      <c r="M25" s="25"/>
      <c r="N25" s="25"/>
      <c r="O25" s="25"/>
      <c r="P25" s="25"/>
      <c r="Q25" s="129">
        <f t="shared" ref="Q25:Q28" si="9">SUM(F25,G25,J25,K25,L25,M25,N25,O25,P25)</f>
        <v>263.31080000000003</v>
      </c>
      <c r="R25" s="37"/>
    </row>
    <row r="26" spans="1:18">
      <c r="A26" s="130" t="s">
        <v>31</v>
      </c>
      <c r="B26" s="528"/>
      <c r="C26" s="131" t="s">
        <v>13</v>
      </c>
      <c r="D26" s="283">
        <v>3404.2678642621622</v>
      </c>
      <c r="E26" s="317"/>
      <c r="F26" s="132">
        <f t="shared" si="8"/>
        <v>3404.2678642621622</v>
      </c>
      <c r="G26" s="66">
        <v>251962.68700000001</v>
      </c>
      <c r="H26" s="66">
        <v>194.03299999999999</v>
      </c>
      <c r="I26" s="133"/>
      <c r="J26" s="132">
        <f t="shared" si="2"/>
        <v>194.03299999999999</v>
      </c>
      <c r="K26" s="66"/>
      <c r="L26" s="44">
        <v>363.08600000000001</v>
      </c>
      <c r="M26" s="44"/>
      <c r="N26" s="44"/>
      <c r="O26" s="44"/>
      <c r="P26" s="44"/>
      <c r="Q26" s="134">
        <f t="shared" si="9"/>
        <v>255924.07386426217</v>
      </c>
      <c r="R26" s="37"/>
    </row>
    <row r="27" spans="1:18">
      <c r="A27" s="130" t="s">
        <v>32</v>
      </c>
      <c r="B27" s="36" t="s">
        <v>15</v>
      </c>
      <c r="C27" s="38" t="s">
        <v>11</v>
      </c>
      <c r="D27" s="282">
        <v>3.2360000000000002</v>
      </c>
      <c r="E27" s="282">
        <v>0.40500000000000003</v>
      </c>
      <c r="F27" s="135">
        <f t="shared" si="8"/>
        <v>3.641</v>
      </c>
      <c r="G27" s="65">
        <v>28.854900000000001</v>
      </c>
      <c r="H27" s="65">
        <v>0.56100000000000005</v>
      </c>
      <c r="I27" s="128"/>
      <c r="J27" s="135">
        <f t="shared" si="2"/>
        <v>0.56100000000000005</v>
      </c>
      <c r="K27" s="65"/>
      <c r="L27" s="25"/>
      <c r="M27" s="25"/>
      <c r="N27" s="25"/>
      <c r="O27" s="25"/>
      <c r="P27" s="25"/>
      <c r="Q27" s="129">
        <f t="shared" si="9"/>
        <v>33.056899999999999</v>
      </c>
      <c r="R27" s="37"/>
    </row>
    <row r="28" spans="1:18">
      <c r="A28" s="130" t="s">
        <v>33</v>
      </c>
      <c r="B28" s="131" t="s">
        <v>34</v>
      </c>
      <c r="C28" s="131" t="s">
        <v>13</v>
      </c>
      <c r="D28" s="283">
        <v>1205.5067519330187</v>
      </c>
      <c r="E28" s="317">
        <v>119.124</v>
      </c>
      <c r="F28" s="132">
        <f t="shared" si="8"/>
        <v>1324.6307519330187</v>
      </c>
      <c r="G28" s="66">
        <v>11964.194</v>
      </c>
      <c r="H28" s="66">
        <v>44.712000000000003</v>
      </c>
      <c r="I28" s="133"/>
      <c r="J28" s="132">
        <f t="shared" si="2"/>
        <v>44.712000000000003</v>
      </c>
      <c r="K28" s="77"/>
      <c r="L28" s="44"/>
      <c r="M28" s="44"/>
      <c r="N28" s="44"/>
      <c r="O28" s="44"/>
      <c r="P28" s="44"/>
      <c r="Q28" s="134">
        <f t="shared" si="9"/>
        <v>13333.536751933018</v>
      </c>
      <c r="R28" s="37"/>
    </row>
    <row r="29" spans="1:18">
      <c r="A29" s="130" t="s">
        <v>18</v>
      </c>
      <c r="B29" s="529" t="s">
        <v>19</v>
      </c>
      <c r="C29" s="38" t="s">
        <v>11</v>
      </c>
      <c r="D29" s="8">
        <v>7.923</v>
      </c>
      <c r="E29" s="8">
        <v>0.40500000000000003</v>
      </c>
      <c r="F29" s="135">
        <f t="shared" ref="F29:Q30" si="10">SUM(F25,F27)</f>
        <v>8.3279999999999994</v>
      </c>
      <c r="G29" s="39">
        <v>286.96010000000001</v>
      </c>
      <c r="H29" s="39">
        <v>0.76960000000000006</v>
      </c>
      <c r="I29" s="40">
        <f t="shared" si="10"/>
        <v>0</v>
      </c>
      <c r="J29" s="135">
        <f t="shared" si="10"/>
        <v>0.76960000000000006</v>
      </c>
      <c r="K29" s="39">
        <v>0</v>
      </c>
      <c r="L29" s="25">
        <f t="shared" si="10"/>
        <v>0.31</v>
      </c>
      <c r="M29" s="4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129">
        <f t="shared" si="10"/>
        <v>296.36770000000001</v>
      </c>
      <c r="R29" s="37"/>
    </row>
    <row r="30" spans="1:18">
      <c r="A30" s="137"/>
      <c r="B30" s="530"/>
      <c r="C30" s="131" t="s">
        <v>13</v>
      </c>
      <c r="D30" s="11">
        <v>4609.7746161951809</v>
      </c>
      <c r="E30" s="11">
        <v>119.124</v>
      </c>
      <c r="F30" s="132">
        <f t="shared" si="10"/>
        <v>4728.8986161951807</v>
      </c>
      <c r="G30" s="58">
        <v>263926.88099999999</v>
      </c>
      <c r="H30" s="58">
        <v>238.745</v>
      </c>
      <c r="I30" s="53">
        <f t="shared" si="10"/>
        <v>0</v>
      </c>
      <c r="J30" s="132">
        <f t="shared" si="10"/>
        <v>238.745</v>
      </c>
      <c r="K30" s="58">
        <v>0</v>
      </c>
      <c r="L30" s="44">
        <f t="shared" si="10"/>
        <v>363.08600000000001</v>
      </c>
      <c r="M30" s="58">
        <f t="shared" si="10"/>
        <v>0</v>
      </c>
      <c r="N30" s="44">
        <f t="shared" si="10"/>
        <v>0</v>
      </c>
      <c r="O30" s="44">
        <f t="shared" si="10"/>
        <v>0</v>
      </c>
      <c r="P30" s="44">
        <f t="shared" si="10"/>
        <v>0</v>
      </c>
      <c r="Q30" s="134">
        <f t="shared" si="10"/>
        <v>269257.61061619519</v>
      </c>
      <c r="R30" s="37"/>
    </row>
    <row r="31" spans="1:18">
      <c r="A31" s="126" t="s">
        <v>0</v>
      </c>
      <c r="B31" s="527" t="s">
        <v>35</v>
      </c>
      <c r="C31" s="38" t="s">
        <v>11</v>
      </c>
      <c r="D31" s="284" t="s">
        <v>0</v>
      </c>
      <c r="E31" s="282">
        <v>1.7500000000000002E-2</v>
      </c>
      <c r="F31" s="135">
        <f t="shared" ref="F31:F36" si="11">SUM(D31,E31)</f>
        <v>1.7500000000000002E-2</v>
      </c>
      <c r="G31" s="65">
        <v>3.0356999999999998</v>
      </c>
      <c r="H31" s="65">
        <v>105.9395</v>
      </c>
      <c r="I31" s="128"/>
      <c r="J31" s="135">
        <f t="shared" si="2"/>
        <v>105.9395</v>
      </c>
      <c r="K31" s="65">
        <v>4.4316000000000004</v>
      </c>
      <c r="L31" s="25">
        <v>0.441</v>
      </c>
      <c r="M31" s="25"/>
      <c r="N31" s="25"/>
      <c r="O31" s="25"/>
      <c r="P31" s="25">
        <v>6.0100000000000001E-2</v>
      </c>
      <c r="Q31" s="129">
        <f t="shared" ref="Q31:Q36" si="12">SUM(F31,G31,J31,K31,L31,M31,N31,O31,P31)</f>
        <v>113.92540000000001</v>
      </c>
      <c r="R31" s="37"/>
    </row>
    <row r="32" spans="1:18">
      <c r="A32" s="130" t="s">
        <v>36</v>
      </c>
      <c r="B32" s="528"/>
      <c r="C32" s="131" t="s">
        <v>13</v>
      </c>
      <c r="D32" s="285" t="s">
        <v>0</v>
      </c>
      <c r="E32" s="317">
        <v>2.3650000000000002</v>
      </c>
      <c r="F32" s="132">
        <f t="shared" si="11"/>
        <v>2.3650000000000002</v>
      </c>
      <c r="G32" s="66">
        <v>33.255000000000003</v>
      </c>
      <c r="H32" s="66">
        <v>35643.127999999997</v>
      </c>
      <c r="I32" s="133"/>
      <c r="J32" s="132">
        <f t="shared" si="2"/>
        <v>35643.127999999997</v>
      </c>
      <c r="K32" s="66">
        <v>1414.9380000000001</v>
      </c>
      <c r="L32" s="44">
        <v>71.917000000000002</v>
      </c>
      <c r="M32" s="44"/>
      <c r="N32" s="44"/>
      <c r="O32" s="44"/>
      <c r="P32" s="44">
        <v>19.472000000000001</v>
      </c>
      <c r="Q32" s="134">
        <f t="shared" si="12"/>
        <v>37185.075000000004</v>
      </c>
      <c r="R32" s="37"/>
    </row>
    <row r="33" spans="1:18">
      <c r="A33" s="130" t="s">
        <v>0</v>
      </c>
      <c r="B33" s="527" t="s">
        <v>37</v>
      </c>
      <c r="C33" s="38" t="s">
        <v>11</v>
      </c>
      <c r="D33" s="284" t="s">
        <v>0</v>
      </c>
      <c r="E33" s="282"/>
      <c r="F33" s="135">
        <f t="shared" si="11"/>
        <v>0</v>
      </c>
      <c r="G33" s="65"/>
      <c r="H33" s="65">
        <v>4.6683000000000003</v>
      </c>
      <c r="I33" s="128"/>
      <c r="J33" s="135">
        <f t="shared" si="2"/>
        <v>4.6683000000000003</v>
      </c>
      <c r="K33" s="65">
        <v>7.0499999999999993E-2</v>
      </c>
      <c r="L33" s="25"/>
      <c r="M33" s="25"/>
      <c r="N33" s="25"/>
      <c r="O33" s="25"/>
      <c r="P33" s="25"/>
      <c r="Q33" s="129">
        <f t="shared" si="12"/>
        <v>4.7388000000000003</v>
      </c>
      <c r="R33" s="37"/>
    </row>
    <row r="34" spans="1:18">
      <c r="A34" s="130" t="s">
        <v>38</v>
      </c>
      <c r="B34" s="528"/>
      <c r="C34" s="131" t="s">
        <v>13</v>
      </c>
      <c r="D34" s="285" t="s">
        <v>0</v>
      </c>
      <c r="E34" s="317"/>
      <c r="F34" s="132">
        <f t="shared" si="11"/>
        <v>0</v>
      </c>
      <c r="G34" s="66"/>
      <c r="H34" s="66">
        <v>713.55200000000002</v>
      </c>
      <c r="I34" s="133"/>
      <c r="J34" s="132">
        <f t="shared" si="2"/>
        <v>713.55200000000002</v>
      </c>
      <c r="K34" s="66">
        <v>9.7739999999999991</v>
      </c>
      <c r="L34" s="44"/>
      <c r="M34" s="44"/>
      <c r="N34" s="44"/>
      <c r="O34" s="44"/>
      <c r="P34" s="44"/>
      <c r="Q34" s="134">
        <f t="shared" si="12"/>
        <v>723.32600000000002</v>
      </c>
      <c r="R34" s="37"/>
    </row>
    <row r="35" spans="1:18">
      <c r="A35" s="130"/>
      <c r="B35" s="36" t="s">
        <v>15</v>
      </c>
      <c r="C35" s="38" t="s">
        <v>11</v>
      </c>
      <c r="D35" s="284" t="s">
        <v>0</v>
      </c>
      <c r="E35" s="282"/>
      <c r="F35" s="135">
        <f t="shared" si="11"/>
        <v>0</v>
      </c>
      <c r="G35" s="65"/>
      <c r="H35" s="65">
        <v>48.384900000000002</v>
      </c>
      <c r="I35" s="128"/>
      <c r="J35" s="135">
        <f t="shared" si="2"/>
        <v>48.384900000000002</v>
      </c>
      <c r="K35" s="65">
        <v>13.536</v>
      </c>
      <c r="L35" s="25"/>
      <c r="M35" s="25"/>
      <c r="N35" s="25">
        <v>1.8E-3</v>
      </c>
      <c r="O35" s="25"/>
      <c r="P35" s="25"/>
      <c r="Q35" s="129">
        <f t="shared" si="12"/>
        <v>61.922700000000006</v>
      </c>
      <c r="R35" s="37"/>
    </row>
    <row r="36" spans="1:18">
      <c r="A36" s="130" t="s">
        <v>18</v>
      </c>
      <c r="B36" s="131" t="s">
        <v>39</v>
      </c>
      <c r="C36" s="131" t="s">
        <v>13</v>
      </c>
      <c r="D36" s="285" t="s">
        <v>0</v>
      </c>
      <c r="E36" s="317"/>
      <c r="F36" s="132">
        <f t="shared" si="11"/>
        <v>0</v>
      </c>
      <c r="G36" s="66"/>
      <c r="H36" s="66">
        <v>1829.8019999999999</v>
      </c>
      <c r="I36" s="133"/>
      <c r="J36" s="132">
        <f t="shared" si="2"/>
        <v>1829.8019999999999</v>
      </c>
      <c r="K36" s="66">
        <v>511.661</v>
      </c>
      <c r="L36" s="44"/>
      <c r="M36" s="44"/>
      <c r="N36" s="44">
        <v>0.19500000000000001</v>
      </c>
      <c r="O36" s="44"/>
      <c r="P36" s="44"/>
      <c r="Q36" s="134">
        <f t="shared" si="12"/>
        <v>2341.6579999999999</v>
      </c>
      <c r="R36" s="37"/>
    </row>
    <row r="37" spans="1:18">
      <c r="A37" s="19"/>
      <c r="B37" s="529" t="s">
        <v>19</v>
      </c>
      <c r="C37" s="38" t="s">
        <v>11</v>
      </c>
      <c r="D37" s="195">
        <v>0</v>
      </c>
      <c r="E37" s="8">
        <v>1.7500000000000002E-2</v>
      </c>
      <c r="F37" s="135">
        <f t="shared" ref="F37:Q38" si="13">SUM(F31,F33,F35)</f>
        <v>1.7500000000000002E-2</v>
      </c>
      <c r="G37" s="39">
        <v>3.0356999999999998</v>
      </c>
      <c r="H37" s="39">
        <v>158.99270000000001</v>
      </c>
      <c r="I37" s="40">
        <f t="shared" si="13"/>
        <v>0</v>
      </c>
      <c r="J37" s="135">
        <f t="shared" si="13"/>
        <v>158.99270000000001</v>
      </c>
      <c r="K37" s="39">
        <v>18.0381</v>
      </c>
      <c r="L37" s="25">
        <f t="shared" si="13"/>
        <v>0.441</v>
      </c>
      <c r="M37" s="25">
        <f t="shared" si="13"/>
        <v>0</v>
      </c>
      <c r="N37" s="25">
        <f t="shared" si="13"/>
        <v>1.8E-3</v>
      </c>
      <c r="O37" s="25">
        <f t="shared" si="13"/>
        <v>0</v>
      </c>
      <c r="P37" s="25">
        <f t="shared" si="13"/>
        <v>6.0100000000000001E-2</v>
      </c>
      <c r="Q37" s="129">
        <f t="shared" si="13"/>
        <v>180.58690000000001</v>
      </c>
      <c r="R37" s="37"/>
    </row>
    <row r="38" spans="1:18">
      <c r="A38" s="137"/>
      <c r="B38" s="530"/>
      <c r="C38" s="131" t="s">
        <v>13</v>
      </c>
      <c r="D38" s="196">
        <v>0</v>
      </c>
      <c r="E38" s="11">
        <v>2.3650000000000002</v>
      </c>
      <c r="F38" s="132">
        <f t="shared" si="13"/>
        <v>2.3650000000000002</v>
      </c>
      <c r="G38" s="58">
        <v>33.255000000000003</v>
      </c>
      <c r="H38" s="58">
        <v>38186.482000000004</v>
      </c>
      <c r="I38" s="53">
        <f t="shared" si="13"/>
        <v>0</v>
      </c>
      <c r="J38" s="132">
        <f t="shared" si="13"/>
        <v>38186.482000000004</v>
      </c>
      <c r="K38" s="58">
        <v>1936.373</v>
      </c>
      <c r="L38" s="44">
        <f t="shared" si="13"/>
        <v>71.917000000000002</v>
      </c>
      <c r="M38" s="44">
        <f t="shared" si="13"/>
        <v>0</v>
      </c>
      <c r="N38" s="44">
        <f t="shared" si="13"/>
        <v>0.19500000000000001</v>
      </c>
      <c r="O38" s="44">
        <f t="shared" si="13"/>
        <v>0</v>
      </c>
      <c r="P38" s="44">
        <f t="shared" si="13"/>
        <v>19.472000000000001</v>
      </c>
      <c r="Q38" s="134">
        <f t="shared" si="13"/>
        <v>40250.059000000008</v>
      </c>
      <c r="R38" s="37"/>
    </row>
    <row r="39" spans="1:18">
      <c r="A39" s="531" t="s">
        <v>40</v>
      </c>
      <c r="B39" s="532"/>
      <c r="C39" s="38" t="s">
        <v>11</v>
      </c>
      <c r="D39" s="282" t="s">
        <v>0</v>
      </c>
      <c r="E39" s="282">
        <v>0.3135</v>
      </c>
      <c r="F39" s="135">
        <f t="shared" ref="F39:F58" si="14">SUM(D39,E39)</f>
        <v>0.3135</v>
      </c>
      <c r="G39" s="65">
        <v>6.8544999999999998</v>
      </c>
      <c r="H39" s="65">
        <v>161.56790000000001</v>
      </c>
      <c r="I39" s="128"/>
      <c r="J39" s="135">
        <f t="shared" si="2"/>
        <v>161.56790000000001</v>
      </c>
      <c r="K39" s="65">
        <v>27.891999999999999</v>
      </c>
      <c r="L39" s="25">
        <v>0.65339999999999998</v>
      </c>
      <c r="M39" s="25">
        <v>2.0999999999999999E-3</v>
      </c>
      <c r="N39" s="25">
        <v>2.5000000000000001E-3</v>
      </c>
      <c r="O39" s="25"/>
      <c r="P39" s="25"/>
      <c r="Q39" s="129">
        <f t="shared" ref="Q39:Q58" si="15">SUM(F39,G39,J39,K39,L39,M39,N39,O39,P39)</f>
        <v>197.28590000000003</v>
      </c>
      <c r="R39" s="37"/>
    </row>
    <row r="40" spans="1:18">
      <c r="A40" s="533"/>
      <c r="B40" s="534"/>
      <c r="C40" s="131" t="s">
        <v>13</v>
      </c>
      <c r="D40" s="283" t="s">
        <v>0</v>
      </c>
      <c r="E40" s="317">
        <v>58.344999999999999</v>
      </c>
      <c r="F40" s="132">
        <f t="shared" si="14"/>
        <v>58.344999999999999</v>
      </c>
      <c r="G40" s="66">
        <v>1333.6320000000001</v>
      </c>
      <c r="H40" s="66">
        <v>48753.017999999996</v>
      </c>
      <c r="I40" s="133"/>
      <c r="J40" s="132">
        <f t="shared" si="2"/>
        <v>48753.017999999996</v>
      </c>
      <c r="K40" s="66">
        <v>8267.2829999999994</v>
      </c>
      <c r="L40" s="44">
        <v>149.673</v>
      </c>
      <c r="M40" s="44">
        <v>1.1339999999999999</v>
      </c>
      <c r="N40" s="44">
        <v>0.67500000000000004</v>
      </c>
      <c r="O40" s="44"/>
      <c r="P40" s="44"/>
      <c r="Q40" s="134">
        <f t="shared" si="15"/>
        <v>58563.759999999995</v>
      </c>
      <c r="R40" s="37"/>
    </row>
    <row r="41" spans="1:18">
      <c r="A41" s="531" t="s">
        <v>41</v>
      </c>
      <c r="B41" s="532"/>
      <c r="C41" s="38" t="s">
        <v>11</v>
      </c>
      <c r="D41" s="282">
        <v>0.44369999999999998</v>
      </c>
      <c r="E41" s="282">
        <v>4.1700000000000001E-2</v>
      </c>
      <c r="F41" s="135">
        <f t="shared" si="14"/>
        <v>0.4854</v>
      </c>
      <c r="G41" s="65">
        <v>120.3022</v>
      </c>
      <c r="H41" s="65">
        <v>131.8931</v>
      </c>
      <c r="I41" s="128"/>
      <c r="J41" s="135">
        <f t="shared" si="2"/>
        <v>131.8931</v>
      </c>
      <c r="K41" s="65">
        <v>42.378900000000002</v>
      </c>
      <c r="L41" s="25">
        <v>46.452199999999998</v>
      </c>
      <c r="M41" s="25"/>
      <c r="N41" s="25">
        <v>6.0999999999999999E-2</v>
      </c>
      <c r="O41" s="25">
        <v>2.9600000000000001E-2</v>
      </c>
      <c r="P41" s="25">
        <v>2.7199999999999998E-2</v>
      </c>
      <c r="Q41" s="129">
        <f t="shared" si="15"/>
        <v>341.62959999999998</v>
      </c>
      <c r="R41" s="37"/>
    </row>
    <row r="42" spans="1:18">
      <c r="A42" s="533"/>
      <c r="B42" s="534"/>
      <c r="C42" s="131" t="s">
        <v>13</v>
      </c>
      <c r="D42" s="283">
        <v>453.6799019104925</v>
      </c>
      <c r="E42" s="317">
        <v>12.598000000000001</v>
      </c>
      <c r="F42" s="132">
        <f t="shared" si="14"/>
        <v>466.27790191049252</v>
      </c>
      <c r="G42" s="66">
        <v>11772.544</v>
      </c>
      <c r="H42" s="66">
        <v>30503.093000000001</v>
      </c>
      <c r="I42" s="133"/>
      <c r="J42" s="132">
        <f t="shared" si="2"/>
        <v>30503.093000000001</v>
      </c>
      <c r="K42" s="66">
        <v>3883.1129999999998</v>
      </c>
      <c r="L42" s="44">
        <v>1676.7909999999999</v>
      </c>
      <c r="M42" s="44"/>
      <c r="N42" s="44">
        <v>9.1910000000000007</v>
      </c>
      <c r="O42" s="44">
        <v>1.8680000000000001</v>
      </c>
      <c r="P42" s="44">
        <v>2.9380000000000002</v>
      </c>
      <c r="Q42" s="134">
        <f t="shared" si="15"/>
        <v>48315.815901910493</v>
      </c>
      <c r="R42" s="37"/>
    </row>
    <row r="43" spans="1:18">
      <c r="A43" s="531" t="s">
        <v>42</v>
      </c>
      <c r="B43" s="532"/>
      <c r="C43" s="38" t="s">
        <v>11</v>
      </c>
      <c r="D43" s="284" t="s">
        <v>0</v>
      </c>
      <c r="E43" s="282"/>
      <c r="F43" s="135">
        <f t="shared" si="14"/>
        <v>0</v>
      </c>
      <c r="G43" s="65"/>
      <c r="H43" s="65"/>
      <c r="I43" s="128"/>
      <c r="J43" s="135">
        <f t="shared" si="2"/>
        <v>0</v>
      </c>
      <c r="K43" s="65"/>
      <c r="L43" s="25"/>
      <c r="M43" s="25"/>
      <c r="N43" s="25"/>
      <c r="O43" s="25"/>
      <c r="P43" s="25"/>
      <c r="Q43" s="129">
        <f t="shared" si="15"/>
        <v>0</v>
      </c>
      <c r="R43" s="37"/>
    </row>
    <row r="44" spans="1:18">
      <c r="A44" s="533"/>
      <c r="B44" s="534"/>
      <c r="C44" s="131" t="s">
        <v>13</v>
      </c>
      <c r="D44" s="285" t="s">
        <v>0</v>
      </c>
      <c r="E44" s="317"/>
      <c r="F44" s="132">
        <f t="shared" si="14"/>
        <v>0</v>
      </c>
      <c r="G44" s="66"/>
      <c r="H44" s="66"/>
      <c r="I44" s="133"/>
      <c r="J44" s="132">
        <f t="shared" si="2"/>
        <v>0</v>
      </c>
      <c r="K44" s="66"/>
      <c r="L44" s="44"/>
      <c r="M44" s="44"/>
      <c r="N44" s="44"/>
      <c r="O44" s="44"/>
      <c r="P44" s="44"/>
      <c r="Q44" s="134">
        <f t="shared" si="15"/>
        <v>0</v>
      </c>
      <c r="R44" s="37"/>
    </row>
    <row r="45" spans="1:18">
      <c r="A45" s="531" t="s">
        <v>43</v>
      </c>
      <c r="B45" s="532"/>
      <c r="C45" s="38" t="s">
        <v>11</v>
      </c>
      <c r="D45" s="284" t="s">
        <v>0</v>
      </c>
      <c r="E45" s="282"/>
      <c r="F45" s="135">
        <f t="shared" si="14"/>
        <v>0</v>
      </c>
      <c r="G45" s="65"/>
      <c r="H45" s="65">
        <v>4.0000000000000002E-4</v>
      </c>
      <c r="I45" s="128"/>
      <c r="J45" s="135">
        <f t="shared" si="2"/>
        <v>4.0000000000000002E-4</v>
      </c>
      <c r="K45" s="65"/>
      <c r="L45" s="25"/>
      <c r="M45" s="25"/>
      <c r="N45" s="25"/>
      <c r="O45" s="25"/>
      <c r="P45" s="25"/>
      <c r="Q45" s="129">
        <f t="shared" si="15"/>
        <v>4.0000000000000002E-4</v>
      </c>
      <c r="R45" s="37"/>
    </row>
    <row r="46" spans="1:18">
      <c r="A46" s="533"/>
      <c r="B46" s="534"/>
      <c r="C46" s="131" t="s">
        <v>13</v>
      </c>
      <c r="D46" s="286" t="s">
        <v>0</v>
      </c>
      <c r="E46" s="317"/>
      <c r="F46" s="132">
        <f t="shared" si="14"/>
        <v>0</v>
      </c>
      <c r="G46" s="66"/>
      <c r="H46" s="66">
        <v>8.5999999999999993E-2</v>
      </c>
      <c r="I46" s="133"/>
      <c r="J46" s="132">
        <f t="shared" si="2"/>
        <v>8.5999999999999993E-2</v>
      </c>
      <c r="K46" s="66"/>
      <c r="L46" s="44"/>
      <c r="M46" s="44"/>
      <c r="N46" s="44"/>
      <c r="O46" s="44"/>
      <c r="P46" s="44"/>
      <c r="Q46" s="134">
        <f t="shared" si="15"/>
        <v>8.5999999999999993E-2</v>
      </c>
      <c r="R46" s="37"/>
    </row>
    <row r="47" spans="1:18">
      <c r="A47" s="531" t="s">
        <v>44</v>
      </c>
      <c r="B47" s="532"/>
      <c r="C47" s="38" t="s">
        <v>11</v>
      </c>
      <c r="D47" s="284" t="s">
        <v>0</v>
      </c>
      <c r="E47" s="282"/>
      <c r="F47" s="135">
        <f t="shared" si="14"/>
        <v>0</v>
      </c>
      <c r="G47" s="65"/>
      <c r="H47" s="65">
        <v>34.480600000000003</v>
      </c>
      <c r="I47" s="128"/>
      <c r="J47" s="135">
        <f t="shared" si="2"/>
        <v>34.480600000000003</v>
      </c>
      <c r="K47" s="65">
        <v>0.09</v>
      </c>
      <c r="L47" s="25"/>
      <c r="M47" s="25"/>
      <c r="N47" s="25"/>
      <c r="O47" s="25"/>
      <c r="P47" s="25"/>
      <c r="Q47" s="129">
        <f t="shared" si="15"/>
        <v>34.570600000000006</v>
      </c>
      <c r="R47" s="37"/>
    </row>
    <row r="48" spans="1:18">
      <c r="A48" s="533"/>
      <c r="B48" s="534"/>
      <c r="C48" s="131" t="s">
        <v>13</v>
      </c>
      <c r="D48" s="285" t="s">
        <v>0</v>
      </c>
      <c r="E48" s="317"/>
      <c r="F48" s="132">
        <f t="shared" si="14"/>
        <v>0</v>
      </c>
      <c r="G48" s="66"/>
      <c r="H48" s="66">
        <v>1387.713</v>
      </c>
      <c r="I48" s="133"/>
      <c r="J48" s="132">
        <f t="shared" si="2"/>
        <v>1387.713</v>
      </c>
      <c r="K48" s="66">
        <v>0.97199999999999998</v>
      </c>
      <c r="L48" s="44"/>
      <c r="M48" s="44"/>
      <c r="N48" s="44"/>
      <c r="O48" s="44"/>
      <c r="P48" s="44"/>
      <c r="Q48" s="134">
        <f t="shared" si="15"/>
        <v>1388.6849999999999</v>
      </c>
      <c r="R48" s="37"/>
    </row>
    <row r="49" spans="1:18">
      <c r="A49" s="531" t="s">
        <v>45</v>
      </c>
      <c r="B49" s="532"/>
      <c r="C49" s="38" t="s">
        <v>11</v>
      </c>
      <c r="D49" s="282">
        <v>0.30940000000000001</v>
      </c>
      <c r="E49" s="282">
        <v>0.29099999999999998</v>
      </c>
      <c r="F49" s="135">
        <f t="shared" si="14"/>
        <v>0.60040000000000004</v>
      </c>
      <c r="G49" s="65">
        <v>520.06629999999996</v>
      </c>
      <c r="H49" s="65">
        <v>1224.7248999999999</v>
      </c>
      <c r="I49" s="128"/>
      <c r="J49" s="135">
        <f t="shared" si="2"/>
        <v>1224.7248999999999</v>
      </c>
      <c r="K49" s="65">
        <v>596.07380000000001</v>
      </c>
      <c r="L49" s="25">
        <v>138.27350000000001</v>
      </c>
      <c r="M49" s="25"/>
      <c r="N49" s="25">
        <v>0.311</v>
      </c>
      <c r="O49" s="25"/>
      <c r="P49" s="25"/>
      <c r="Q49" s="129">
        <f t="shared" si="15"/>
        <v>2480.0499000000004</v>
      </c>
      <c r="R49" s="37"/>
    </row>
    <row r="50" spans="1:18">
      <c r="A50" s="533"/>
      <c r="B50" s="534"/>
      <c r="C50" s="131" t="s">
        <v>13</v>
      </c>
      <c r="D50" s="283">
        <v>49.655158020107677</v>
      </c>
      <c r="E50" s="317">
        <v>23.03</v>
      </c>
      <c r="F50" s="132">
        <f t="shared" si="14"/>
        <v>72.685158020107679</v>
      </c>
      <c r="G50" s="66">
        <v>27316.715</v>
      </c>
      <c r="H50" s="66">
        <v>98854.373999999996</v>
      </c>
      <c r="I50" s="133"/>
      <c r="J50" s="132">
        <f t="shared" si="2"/>
        <v>98854.373999999996</v>
      </c>
      <c r="K50" s="66">
        <v>39969.360000000001</v>
      </c>
      <c r="L50" s="44">
        <v>8513.08</v>
      </c>
      <c r="M50" s="44"/>
      <c r="N50" s="44">
        <v>26.87</v>
      </c>
      <c r="O50" s="44"/>
      <c r="P50" s="44"/>
      <c r="Q50" s="134">
        <f t="shared" si="15"/>
        <v>174753.08415802006</v>
      </c>
      <c r="R50" s="37"/>
    </row>
    <row r="51" spans="1:18">
      <c r="A51" s="531" t="s">
        <v>46</v>
      </c>
      <c r="B51" s="532"/>
      <c r="C51" s="38" t="s">
        <v>11</v>
      </c>
      <c r="D51" s="284" t="s">
        <v>0</v>
      </c>
      <c r="E51" s="282">
        <v>6.5000000000000002E-2</v>
      </c>
      <c r="F51" s="135">
        <f t="shared" si="14"/>
        <v>6.5000000000000002E-2</v>
      </c>
      <c r="G51" s="65"/>
      <c r="H51" s="65"/>
      <c r="I51" s="128"/>
      <c r="J51" s="135">
        <f t="shared" si="2"/>
        <v>0</v>
      </c>
      <c r="K51" s="65">
        <v>0.05</v>
      </c>
      <c r="L51" s="25"/>
      <c r="M51" s="25"/>
      <c r="N51" s="25"/>
      <c r="O51" s="25"/>
      <c r="P51" s="25"/>
      <c r="Q51" s="129">
        <f t="shared" si="15"/>
        <v>0.115</v>
      </c>
      <c r="R51" s="37"/>
    </row>
    <row r="52" spans="1:18">
      <c r="A52" s="533"/>
      <c r="B52" s="534"/>
      <c r="C52" s="131" t="s">
        <v>13</v>
      </c>
      <c r="D52" s="286" t="s">
        <v>0</v>
      </c>
      <c r="E52" s="317">
        <v>56.7</v>
      </c>
      <c r="F52" s="132">
        <f t="shared" si="14"/>
        <v>56.7</v>
      </c>
      <c r="G52" s="66"/>
      <c r="H52" s="66"/>
      <c r="I52" s="133"/>
      <c r="J52" s="132">
        <f t="shared" si="2"/>
        <v>0</v>
      </c>
      <c r="K52" s="66">
        <v>10.368</v>
      </c>
      <c r="L52" s="44"/>
      <c r="M52" s="44"/>
      <c r="N52" s="44"/>
      <c r="O52" s="44"/>
      <c r="P52" s="44"/>
      <c r="Q52" s="134">
        <f t="shared" si="15"/>
        <v>67.067999999999998</v>
      </c>
      <c r="R52" s="37"/>
    </row>
    <row r="53" spans="1:18">
      <c r="A53" s="531" t="s">
        <v>47</v>
      </c>
      <c r="B53" s="532"/>
      <c r="C53" s="38" t="s">
        <v>11</v>
      </c>
      <c r="D53" s="284" t="s">
        <v>0</v>
      </c>
      <c r="E53" s="282"/>
      <c r="F53" s="135">
        <f t="shared" si="14"/>
        <v>0</v>
      </c>
      <c r="G53" s="65">
        <v>0.22159999999999999</v>
      </c>
      <c r="H53" s="65">
        <v>1.26E-2</v>
      </c>
      <c r="I53" s="128"/>
      <c r="J53" s="135">
        <f t="shared" si="2"/>
        <v>1.26E-2</v>
      </c>
      <c r="K53" s="65">
        <v>2331.0182</v>
      </c>
      <c r="L53" s="25">
        <v>330.05259999999998</v>
      </c>
      <c r="M53" s="25"/>
      <c r="N53" s="25"/>
      <c r="O53" s="25"/>
      <c r="P53" s="25">
        <v>2.7000000000000001E-3</v>
      </c>
      <c r="Q53" s="129">
        <f t="shared" si="15"/>
        <v>2661.3076999999998</v>
      </c>
      <c r="R53" s="37"/>
    </row>
    <row r="54" spans="1:18">
      <c r="A54" s="533"/>
      <c r="B54" s="534"/>
      <c r="C54" s="131" t="s">
        <v>13</v>
      </c>
      <c r="D54" s="286" t="s">
        <v>0</v>
      </c>
      <c r="E54" s="317"/>
      <c r="F54" s="132">
        <f t="shared" si="14"/>
        <v>0</v>
      </c>
      <c r="G54" s="66">
        <v>378.43</v>
      </c>
      <c r="H54" s="66">
        <v>6.7480000000000002</v>
      </c>
      <c r="I54" s="133"/>
      <c r="J54" s="132">
        <f t="shared" si="2"/>
        <v>6.7480000000000002</v>
      </c>
      <c r="K54" s="66">
        <v>1361045.7919999999</v>
      </c>
      <c r="L54" s="44">
        <v>191955.986</v>
      </c>
      <c r="M54" s="44"/>
      <c r="N54" s="44"/>
      <c r="O54" s="44"/>
      <c r="P54" s="44">
        <v>1.1659999999999999</v>
      </c>
      <c r="Q54" s="134">
        <f t="shared" si="15"/>
        <v>1553388.122</v>
      </c>
      <c r="R54" s="37"/>
    </row>
    <row r="55" spans="1:18">
      <c r="A55" s="126" t="s">
        <v>0</v>
      </c>
      <c r="B55" s="527" t="s">
        <v>48</v>
      </c>
      <c r="C55" s="38" t="s">
        <v>11</v>
      </c>
      <c r="D55" s="282">
        <v>0.62509999999999999</v>
      </c>
      <c r="E55" s="282"/>
      <c r="F55" s="135">
        <f t="shared" si="14"/>
        <v>0.62509999999999999</v>
      </c>
      <c r="G55" s="65">
        <v>1.0662</v>
      </c>
      <c r="H55" s="65">
        <v>24.058399999999999</v>
      </c>
      <c r="I55" s="128"/>
      <c r="J55" s="135">
        <f t="shared" si="2"/>
        <v>24.058399999999999</v>
      </c>
      <c r="K55" s="65">
        <v>3.8776000000000002</v>
      </c>
      <c r="L55" s="25">
        <v>3.9E-2</v>
      </c>
      <c r="M55" s="25">
        <v>0.1211</v>
      </c>
      <c r="N55" s="25">
        <v>3.1764999999999999</v>
      </c>
      <c r="O55" s="25">
        <v>9.1200000000000003E-2</v>
      </c>
      <c r="P55" s="25">
        <v>1.1240000000000001</v>
      </c>
      <c r="Q55" s="129">
        <f t="shared" si="15"/>
        <v>34.179099999999998</v>
      </c>
      <c r="R55" s="37"/>
    </row>
    <row r="56" spans="1:18">
      <c r="A56" s="130" t="s">
        <v>36</v>
      </c>
      <c r="B56" s="528"/>
      <c r="C56" s="131" t="s">
        <v>13</v>
      </c>
      <c r="D56" s="283">
        <v>543.48405832974549</v>
      </c>
      <c r="E56" s="317"/>
      <c r="F56" s="132">
        <f t="shared" si="14"/>
        <v>543.48405832974549</v>
      </c>
      <c r="G56" s="66">
        <v>940.44899999999996</v>
      </c>
      <c r="H56" s="66">
        <v>12981.419</v>
      </c>
      <c r="I56" s="133"/>
      <c r="J56" s="132">
        <f t="shared" si="2"/>
        <v>12981.419</v>
      </c>
      <c r="K56" s="66">
        <v>2316.8180000000002</v>
      </c>
      <c r="L56" s="44">
        <v>43.750999999999998</v>
      </c>
      <c r="M56" s="44">
        <v>92.885000000000005</v>
      </c>
      <c r="N56" s="44">
        <v>1456.636</v>
      </c>
      <c r="O56" s="44">
        <v>69.206000000000003</v>
      </c>
      <c r="P56" s="44">
        <v>748.20100000000002</v>
      </c>
      <c r="Q56" s="134">
        <f t="shared" si="15"/>
        <v>19192.849058329743</v>
      </c>
      <c r="R56" s="37"/>
    </row>
    <row r="57" spans="1:18">
      <c r="A57" s="130" t="s">
        <v>12</v>
      </c>
      <c r="B57" s="36" t="s">
        <v>15</v>
      </c>
      <c r="C57" s="38" t="s">
        <v>11</v>
      </c>
      <c r="D57" s="282">
        <v>2.0247000000000002</v>
      </c>
      <c r="E57" s="282">
        <v>9.1300000000000006E-2</v>
      </c>
      <c r="F57" s="135">
        <f t="shared" si="14"/>
        <v>2.1160000000000001</v>
      </c>
      <c r="G57" s="65">
        <v>0.63790000000000002</v>
      </c>
      <c r="H57" s="65">
        <v>20.077200000000001</v>
      </c>
      <c r="I57" s="128"/>
      <c r="J57" s="135">
        <f t="shared" si="2"/>
        <v>20.077200000000001</v>
      </c>
      <c r="K57" s="65">
        <v>0.1148</v>
      </c>
      <c r="L57" s="25">
        <v>1.23E-2</v>
      </c>
      <c r="M57" s="25">
        <v>1.1000000000000001E-3</v>
      </c>
      <c r="N57" s="25">
        <v>1.1999999999999999E-3</v>
      </c>
      <c r="O57" s="25"/>
      <c r="P57" s="25">
        <v>4.1599999999999998E-2</v>
      </c>
      <c r="Q57" s="129">
        <f t="shared" si="15"/>
        <v>23.002100000000002</v>
      </c>
      <c r="R57" s="37"/>
    </row>
    <row r="58" spans="1:18">
      <c r="A58" s="130" t="s">
        <v>18</v>
      </c>
      <c r="B58" s="131" t="s">
        <v>49</v>
      </c>
      <c r="C58" s="131" t="s">
        <v>13</v>
      </c>
      <c r="D58" s="287">
        <v>135.2051946089845</v>
      </c>
      <c r="E58" s="317">
        <v>60.231000000000002</v>
      </c>
      <c r="F58" s="132">
        <f t="shared" si="14"/>
        <v>195.43619460898449</v>
      </c>
      <c r="G58" s="66">
        <v>290.75400000000002</v>
      </c>
      <c r="H58" s="66">
        <v>10282.902</v>
      </c>
      <c r="I58" s="133"/>
      <c r="J58" s="132">
        <f t="shared" si="2"/>
        <v>10282.902</v>
      </c>
      <c r="K58" s="66">
        <v>54.904000000000003</v>
      </c>
      <c r="L58" s="44">
        <v>5.7679999999999998</v>
      </c>
      <c r="M58" s="44">
        <v>0.35599999999999998</v>
      </c>
      <c r="N58" s="44">
        <v>0.45400000000000001</v>
      </c>
      <c r="O58" s="44"/>
      <c r="P58" s="44">
        <v>36.649000000000001</v>
      </c>
      <c r="Q58" s="134">
        <f t="shared" si="15"/>
        <v>10867.223194608983</v>
      </c>
      <c r="R58" s="37"/>
    </row>
    <row r="59" spans="1:18">
      <c r="A59" s="19"/>
      <c r="B59" s="529" t="s">
        <v>19</v>
      </c>
      <c r="C59" s="38" t="s">
        <v>11</v>
      </c>
      <c r="D59" s="8">
        <v>2.6497999999999999</v>
      </c>
      <c r="E59" s="8">
        <v>9.1300000000000006E-2</v>
      </c>
      <c r="F59" s="135">
        <f t="shared" ref="F59:Q60" si="16">SUM(F55,F57)</f>
        <v>2.7411000000000003</v>
      </c>
      <c r="G59" s="39">
        <v>1.7040999999999999</v>
      </c>
      <c r="H59" s="39">
        <v>44.135599999999997</v>
      </c>
      <c r="I59" s="40">
        <f t="shared" si="16"/>
        <v>0</v>
      </c>
      <c r="J59" s="135">
        <f t="shared" si="16"/>
        <v>44.135599999999997</v>
      </c>
      <c r="K59" s="39">
        <v>3.9923999999999999</v>
      </c>
      <c r="L59" s="25">
        <f t="shared" si="16"/>
        <v>5.1299999999999998E-2</v>
      </c>
      <c r="M59" s="25">
        <f t="shared" si="16"/>
        <v>0.1222</v>
      </c>
      <c r="N59" s="25">
        <f t="shared" si="16"/>
        <v>3.1776999999999997</v>
      </c>
      <c r="O59" s="25">
        <f t="shared" si="16"/>
        <v>9.1200000000000003E-2</v>
      </c>
      <c r="P59" s="25">
        <f t="shared" si="16"/>
        <v>1.1656000000000002</v>
      </c>
      <c r="Q59" s="129">
        <f t="shared" si="16"/>
        <v>57.181200000000004</v>
      </c>
      <c r="R59" s="37"/>
    </row>
    <row r="60" spans="1:18">
      <c r="A60" s="137"/>
      <c r="B60" s="530"/>
      <c r="C60" s="131" t="s">
        <v>13</v>
      </c>
      <c r="D60" s="11">
        <v>678.68925293872996</v>
      </c>
      <c r="E60" s="11">
        <v>60.231000000000002</v>
      </c>
      <c r="F60" s="132">
        <f t="shared" si="16"/>
        <v>738.92025293872996</v>
      </c>
      <c r="G60" s="58">
        <v>1231.203</v>
      </c>
      <c r="H60" s="58">
        <v>23264.321</v>
      </c>
      <c r="I60" s="53">
        <f t="shared" si="16"/>
        <v>0</v>
      </c>
      <c r="J60" s="132">
        <f t="shared" si="16"/>
        <v>23264.321</v>
      </c>
      <c r="K60" s="58">
        <v>2371.7220000000002</v>
      </c>
      <c r="L60" s="44">
        <f t="shared" si="16"/>
        <v>49.518999999999998</v>
      </c>
      <c r="M60" s="44">
        <f t="shared" si="16"/>
        <v>93.241</v>
      </c>
      <c r="N60" s="44">
        <f t="shared" si="16"/>
        <v>1457.09</v>
      </c>
      <c r="O60" s="44">
        <f t="shared" si="16"/>
        <v>69.206000000000003</v>
      </c>
      <c r="P60" s="44">
        <f t="shared" si="16"/>
        <v>784.85</v>
      </c>
      <c r="Q60" s="134">
        <f t="shared" si="16"/>
        <v>30060.072252938728</v>
      </c>
      <c r="R60" s="37"/>
    </row>
    <row r="61" spans="1:18">
      <c r="A61" s="126" t="s">
        <v>0</v>
      </c>
      <c r="B61" s="527" t="s">
        <v>50</v>
      </c>
      <c r="C61" s="38" t="s">
        <v>11</v>
      </c>
      <c r="D61" s="282">
        <v>3.0000000000000001E-3</v>
      </c>
      <c r="E61" s="282"/>
      <c r="F61" s="135">
        <f t="shared" ref="F61:F68" si="17">SUM(D61,E61)</f>
        <v>3.0000000000000001E-3</v>
      </c>
      <c r="G61" s="65"/>
      <c r="H61" s="65">
        <v>2.7E-2</v>
      </c>
      <c r="I61" s="128"/>
      <c r="J61" s="135">
        <f t="shared" si="2"/>
        <v>2.7E-2</v>
      </c>
      <c r="K61" s="65"/>
      <c r="L61" s="25"/>
      <c r="M61" s="25"/>
      <c r="N61" s="25"/>
      <c r="O61" s="25"/>
      <c r="P61" s="25"/>
      <c r="Q61" s="129">
        <f t="shared" ref="Q61:Q68" si="18">SUM(F61,G61,J61,K61,L61,M61,N61,O61,P61)</f>
        <v>0.03</v>
      </c>
      <c r="R61" s="37"/>
    </row>
    <row r="62" spans="1:18">
      <c r="A62" s="130" t="s">
        <v>51</v>
      </c>
      <c r="B62" s="528"/>
      <c r="C62" s="131" t="s">
        <v>13</v>
      </c>
      <c r="D62" s="283">
        <v>0.32399998708119937</v>
      </c>
      <c r="E62" s="317"/>
      <c r="F62" s="132">
        <f t="shared" si="17"/>
        <v>0.32399998708119937</v>
      </c>
      <c r="G62" s="66"/>
      <c r="H62" s="66">
        <v>0.74399999999999999</v>
      </c>
      <c r="I62" s="133"/>
      <c r="J62" s="132">
        <f t="shared" si="2"/>
        <v>0.74399999999999999</v>
      </c>
      <c r="K62" s="66"/>
      <c r="L62" s="44"/>
      <c r="M62" s="44"/>
      <c r="N62" s="44"/>
      <c r="O62" s="44"/>
      <c r="P62" s="44"/>
      <c r="Q62" s="134">
        <f t="shared" si="18"/>
        <v>1.0679999870811994</v>
      </c>
      <c r="R62" s="37"/>
    </row>
    <row r="63" spans="1:18">
      <c r="A63" s="130" t="s">
        <v>0</v>
      </c>
      <c r="B63" s="36" t="s">
        <v>52</v>
      </c>
      <c r="C63" s="38" t="s">
        <v>11</v>
      </c>
      <c r="D63" s="284">
        <v>7.22</v>
      </c>
      <c r="E63" s="282">
        <v>1.7</v>
      </c>
      <c r="F63" s="135">
        <f t="shared" si="17"/>
        <v>8.92</v>
      </c>
      <c r="G63" s="65">
        <v>796.57299999999998</v>
      </c>
      <c r="H63" s="65"/>
      <c r="I63" s="128"/>
      <c r="J63" s="135">
        <f t="shared" si="2"/>
        <v>0</v>
      </c>
      <c r="K63" s="65"/>
      <c r="L63" s="25"/>
      <c r="M63" s="25"/>
      <c r="N63" s="25"/>
      <c r="O63" s="25"/>
      <c r="P63" s="25"/>
      <c r="Q63" s="129">
        <f t="shared" si="18"/>
        <v>805.49299999999994</v>
      </c>
      <c r="R63" s="37"/>
    </row>
    <row r="64" spans="1:18">
      <c r="A64" s="130" t="s">
        <v>53</v>
      </c>
      <c r="B64" s="131" t="s">
        <v>54</v>
      </c>
      <c r="C64" s="131" t="s">
        <v>13</v>
      </c>
      <c r="D64" s="285">
        <v>758.48396975708772</v>
      </c>
      <c r="E64" s="317">
        <v>146.88</v>
      </c>
      <c r="F64" s="132">
        <f t="shared" si="17"/>
        <v>905.36396975708772</v>
      </c>
      <c r="G64" s="66">
        <v>119404.307</v>
      </c>
      <c r="H64" s="66"/>
      <c r="I64" s="133"/>
      <c r="J64" s="132">
        <f t="shared" si="2"/>
        <v>0</v>
      </c>
      <c r="K64" s="66"/>
      <c r="L64" s="44"/>
      <c r="M64" s="44"/>
      <c r="N64" s="44"/>
      <c r="O64" s="44"/>
      <c r="P64" s="44"/>
      <c r="Q64" s="134">
        <f t="shared" si="18"/>
        <v>120309.67096975709</v>
      </c>
      <c r="R64" s="37"/>
    </row>
    <row r="65" spans="1:18">
      <c r="A65" s="130" t="s">
        <v>0</v>
      </c>
      <c r="B65" s="527" t="s">
        <v>55</v>
      </c>
      <c r="C65" s="38" t="s">
        <v>11</v>
      </c>
      <c r="D65" s="284" t="s">
        <v>0</v>
      </c>
      <c r="E65" s="282"/>
      <c r="F65" s="135">
        <f t="shared" si="17"/>
        <v>0</v>
      </c>
      <c r="G65" s="65">
        <v>261.82900000000001</v>
      </c>
      <c r="H65" s="65">
        <v>0.02</v>
      </c>
      <c r="I65" s="128"/>
      <c r="J65" s="135">
        <f t="shared" si="2"/>
        <v>0.02</v>
      </c>
      <c r="K65" s="65"/>
      <c r="L65" s="25"/>
      <c r="M65" s="25"/>
      <c r="N65" s="25"/>
      <c r="O65" s="25"/>
      <c r="P65" s="25"/>
      <c r="Q65" s="129">
        <f t="shared" si="18"/>
        <v>261.84899999999999</v>
      </c>
      <c r="R65" s="37"/>
    </row>
    <row r="66" spans="1:18">
      <c r="A66" s="130" t="s">
        <v>18</v>
      </c>
      <c r="B66" s="528"/>
      <c r="C66" s="131" t="s">
        <v>13</v>
      </c>
      <c r="D66" s="285" t="s">
        <v>0</v>
      </c>
      <c r="E66" s="317"/>
      <c r="F66" s="132">
        <f t="shared" si="17"/>
        <v>0</v>
      </c>
      <c r="G66" s="66">
        <v>17137.416000000001</v>
      </c>
      <c r="H66" s="66">
        <v>2.7</v>
      </c>
      <c r="I66" s="133"/>
      <c r="J66" s="132">
        <f t="shared" si="2"/>
        <v>2.7</v>
      </c>
      <c r="K66" s="66"/>
      <c r="L66" s="44"/>
      <c r="M66" s="44"/>
      <c r="N66" s="44"/>
      <c r="O66" s="44"/>
      <c r="P66" s="44"/>
      <c r="Q66" s="134">
        <f t="shared" si="18"/>
        <v>17140.116000000002</v>
      </c>
      <c r="R66" s="37"/>
    </row>
    <row r="67" spans="1:18">
      <c r="A67" s="19"/>
      <c r="B67" s="36" t="s">
        <v>15</v>
      </c>
      <c r="C67" s="38" t="s">
        <v>11</v>
      </c>
      <c r="D67" s="282">
        <v>1.28</v>
      </c>
      <c r="E67" s="282">
        <v>0.124</v>
      </c>
      <c r="F67" s="135">
        <f t="shared" si="17"/>
        <v>1.4039999999999999</v>
      </c>
      <c r="G67" s="65">
        <v>153.43029999999999</v>
      </c>
      <c r="H67" s="65"/>
      <c r="I67" s="128"/>
      <c r="J67" s="135">
        <f t="shared" si="2"/>
        <v>0</v>
      </c>
      <c r="K67" s="65"/>
      <c r="L67" s="25"/>
      <c r="M67" s="25"/>
      <c r="N67" s="25"/>
      <c r="O67" s="25"/>
      <c r="P67" s="25"/>
      <c r="Q67" s="129">
        <f t="shared" si="18"/>
        <v>154.83429999999998</v>
      </c>
      <c r="R67" s="37"/>
    </row>
    <row r="68" spans="1:18" ht="19.5" thickBot="1">
      <c r="A68" s="138" t="s">
        <v>0</v>
      </c>
      <c r="B68" s="41" t="s">
        <v>54</v>
      </c>
      <c r="C68" s="41" t="s">
        <v>13</v>
      </c>
      <c r="D68" s="288">
        <v>73.753197059250368</v>
      </c>
      <c r="E68" s="355">
        <v>1.339</v>
      </c>
      <c r="F68" s="139">
        <f t="shared" si="17"/>
        <v>75.092197059250367</v>
      </c>
      <c r="G68" s="67">
        <v>15549.816000000001</v>
      </c>
      <c r="H68" s="67"/>
      <c r="I68" s="140"/>
      <c r="J68" s="139">
        <f t="shared" si="2"/>
        <v>0</v>
      </c>
      <c r="K68" s="67"/>
      <c r="L68" s="29"/>
      <c r="M68" s="29"/>
      <c r="N68" s="29"/>
      <c r="O68" s="29"/>
      <c r="P68" s="29"/>
      <c r="Q68" s="141">
        <f t="shared" si="18"/>
        <v>15624.908197059251</v>
      </c>
      <c r="R68" s="37"/>
    </row>
    <row r="69" spans="1:18">
      <c r="A69" s="157"/>
      <c r="B69" s="152"/>
      <c r="C69" s="152"/>
      <c r="D69" s="485"/>
      <c r="E69" s="488"/>
      <c r="F69" s="91"/>
      <c r="G69" s="154"/>
      <c r="H69" s="154"/>
      <c r="I69" s="154"/>
      <c r="J69" s="91"/>
      <c r="K69" s="154"/>
      <c r="L69" s="37"/>
      <c r="M69" s="37"/>
      <c r="N69" s="37"/>
      <c r="O69" s="37"/>
      <c r="P69" s="37"/>
      <c r="Q69" s="37"/>
      <c r="R69" s="37"/>
    </row>
    <row r="70" spans="1:18">
      <c r="A70" s="157"/>
      <c r="B70" s="152"/>
      <c r="C70" s="152"/>
      <c r="D70" s="485"/>
      <c r="E70" s="488"/>
      <c r="F70" s="91"/>
      <c r="G70" s="154"/>
      <c r="H70" s="154"/>
      <c r="I70" s="154"/>
      <c r="J70" s="91"/>
      <c r="K70" s="154"/>
      <c r="L70" s="37"/>
      <c r="M70" s="37"/>
      <c r="N70" s="37"/>
      <c r="O70" s="37"/>
      <c r="P70" s="37"/>
      <c r="Q70" s="37"/>
      <c r="R70" s="37"/>
    </row>
    <row r="71" spans="1:18">
      <c r="A71" s="157"/>
      <c r="B71" s="152"/>
      <c r="C71" s="152"/>
      <c r="D71" s="485"/>
      <c r="E71" s="488"/>
      <c r="F71" s="91"/>
      <c r="G71" s="154"/>
      <c r="H71" s="154"/>
      <c r="I71" s="154"/>
      <c r="J71" s="91"/>
      <c r="K71" s="154"/>
      <c r="L71" s="37"/>
      <c r="M71" s="37"/>
      <c r="N71" s="37"/>
      <c r="O71" s="37"/>
      <c r="P71" s="37"/>
      <c r="Q71" s="37"/>
      <c r="R71" s="37"/>
    </row>
    <row r="72" spans="1:18">
      <c r="A72" s="157"/>
      <c r="B72" s="152"/>
      <c r="C72" s="152"/>
      <c r="D72" s="485"/>
      <c r="E72" s="488"/>
      <c r="F72" s="91"/>
      <c r="G72" s="154"/>
      <c r="H72" s="154"/>
      <c r="I72" s="154"/>
      <c r="J72" s="91"/>
      <c r="K72" s="154"/>
      <c r="L72" s="37"/>
      <c r="M72" s="37"/>
      <c r="N72" s="37"/>
      <c r="O72" s="37"/>
      <c r="P72" s="37"/>
      <c r="Q72" s="37"/>
      <c r="R72" s="37"/>
    </row>
    <row r="73" spans="1:18">
      <c r="D73" s="208"/>
      <c r="E73" s="208"/>
      <c r="F73" s="91"/>
      <c r="G73" s="99"/>
      <c r="H73" s="99"/>
      <c r="I73" s="54"/>
      <c r="J73" s="91"/>
      <c r="K73" s="99"/>
      <c r="Q73" s="57"/>
    </row>
    <row r="74" spans="1:18" ht="19.5" thickBot="1">
      <c r="A74" s="27"/>
      <c r="B74" s="118" t="s">
        <v>107</v>
      </c>
      <c r="C74" s="27"/>
      <c r="D74" s="209"/>
      <c r="E74" s="209"/>
      <c r="F74" s="142"/>
      <c r="G74" s="99"/>
      <c r="H74" s="99"/>
      <c r="I74" s="55"/>
      <c r="J74" s="142"/>
      <c r="K74" s="56"/>
      <c r="L74" s="27"/>
      <c r="M74" s="27"/>
      <c r="N74" s="27"/>
      <c r="O74" s="27"/>
      <c r="P74" s="27"/>
      <c r="Q74" s="27"/>
    </row>
    <row r="75" spans="1:18">
      <c r="A75" s="137"/>
      <c r="B75" s="53"/>
      <c r="C75" s="144"/>
      <c r="D75" s="210" t="s">
        <v>1</v>
      </c>
      <c r="E75" s="81" t="s">
        <v>97</v>
      </c>
      <c r="F75" s="123" t="s">
        <v>2</v>
      </c>
      <c r="G75" s="81" t="s">
        <v>98</v>
      </c>
      <c r="H75" s="124" t="s">
        <v>3</v>
      </c>
      <c r="I75" s="124" t="s">
        <v>4</v>
      </c>
      <c r="J75" s="122" t="s">
        <v>99</v>
      </c>
      <c r="K75" s="124" t="s">
        <v>122</v>
      </c>
      <c r="L75" s="122" t="s">
        <v>122</v>
      </c>
      <c r="M75" s="122" t="s">
        <v>122</v>
      </c>
      <c r="N75" s="122" t="s">
        <v>135</v>
      </c>
      <c r="O75" s="122" t="s">
        <v>122</v>
      </c>
      <c r="P75" s="81" t="s">
        <v>122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8">
        <f t="shared" ref="D76:Q76" si="19">SUM(D61,D63,D65,D67)</f>
        <v>8.5030000000000001</v>
      </c>
      <c r="E76" s="8">
        <f t="shared" si="19"/>
        <v>1.8239999999999998</v>
      </c>
      <c r="F76" s="145">
        <f t="shared" si="19"/>
        <v>10.327</v>
      </c>
      <c r="G76" s="39">
        <f t="shared" si="19"/>
        <v>1211.8323</v>
      </c>
      <c r="H76" s="39">
        <f t="shared" si="19"/>
        <v>4.7E-2</v>
      </c>
      <c r="I76" s="40">
        <f t="shared" si="19"/>
        <v>0</v>
      </c>
      <c r="J76" s="145">
        <f t="shared" si="19"/>
        <v>4.7E-2</v>
      </c>
      <c r="K76" s="39">
        <f t="shared" si="19"/>
        <v>0</v>
      </c>
      <c r="L76" s="25">
        <f t="shared" si="19"/>
        <v>0</v>
      </c>
      <c r="M76" s="25">
        <f t="shared" si="19"/>
        <v>0</v>
      </c>
      <c r="N76" s="25">
        <f t="shared" si="19"/>
        <v>0</v>
      </c>
      <c r="O76" s="25">
        <f t="shared" si="19"/>
        <v>0</v>
      </c>
      <c r="P76" s="25">
        <f t="shared" si="19"/>
        <v>0</v>
      </c>
      <c r="Q76" s="129">
        <f t="shared" si="19"/>
        <v>1222.2062999999998</v>
      </c>
      <c r="R76" s="19"/>
    </row>
    <row r="77" spans="1:18">
      <c r="A77" s="120" t="s">
        <v>53</v>
      </c>
      <c r="B77" s="530"/>
      <c r="C77" s="146" t="s">
        <v>13</v>
      </c>
      <c r="D77" s="11">
        <f t="shared" ref="D77:Q77" si="20">SUM(D62,D64,D66,D68)</f>
        <v>832.56116680341927</v>
      </c>
      <c r="E77" s="11">
        <f t="shared" si="20"/>
        <v>148.21899999999999</v>
      </c>
      <c r="F77" s="147">
        <f t="shared" si="20"/>
        <v>980.78016680341921</v>
      </c>
      <c r="G77" s="58">
        <f t="shared" si="20"/>
        <v>152091.53899999999</v>
      </c>
      <c r="H77" s="58">
        <f t="shared" si="20"/>
        <v>3.444</v>
      </c>
      <c r="I77" s="53">
        <f t="shared" si="20"/>
        <v>0</v>
      </c>
      <c r="J77" s="147">
        <f t="shared" si="20"/>
        <v>3.444</v>
      </c>
      <c r="K77" s="58">
        <f t="shared" si="20"/>
        <v>0</v>
      </c>
      <c r="L77" s="44">
        <f t="shared" si="20"/>
        <v>0</v>
      </c>
      <c r="M77" s="44">
        <f t="shared" si="20"/>
        <v>0</v>
      </c>
      <c r="N77" s="44">
        <f t="shared" si="20"/>
        <v>0</v>
      </c>
      <c r="O77" s="44">
        <f t="shared" si="20"/>
        <v>0</v>
      </c>
      <c r="P77" s="44">
        <f t="shared" si="20"/>
        <v>0</v>
      </c>
      <c r="Q77" s="134">
        <f t="shared" si="20"/>
        <v>153075.7631668034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282">
        <v>8.3825000000000003</v>
      </c>
      <c r="E78" s="282">
        <v>8.1197999999999997</v>
      </c>
      <c r="F78" s="145">
        <f t="shared" ref="F78:F87" si="21">SUM(D78,E78)</f>
        <v>16.502299999999998</v>
      </c>
      <c r="G78" s="65">
        <v>3.4245000000000001</v>
      </c>
      <c r="H78" s="65">
        <v>95.724199999999996</v>
      </c>
      <c r="I78" s="128"/>
      <c r="J78" s="145">
        <f t="shared" ref="J78:J133" si="22">SUM(H78:I78)</f>
        <v>95.724199999999996</v>
      </c>
      <c r="K78" s="65">
        <v>2.2768000000000002</v>
      </c>
      <c r="L78" s="25">
        <v>2.0348999999999999</v>
      </c>
      <c r="M78" s="25">
        <v>0.64090000000000003</v>
      </c>
      <c r="N78" s="25">
        <v>52.645000000000003</v>
      </c>
      <c r="O78" s="25">
        <v>8.9368999999999996</v>
      </c>
      <c r="P78" s="25">
        <v>45.318399999999997</v>
      </c>
      <c r="Q78" s="129">
        <f t="shared" ref="Q78:Q87" si="23">SUM(F78,G78,J78,K78,L78,M78,N78,O78,P78)</f>
        <v>227.50389999999999</v>
      </c>
      <c r="R78" s="19"/>
    </row>
    <row r="79" spans="1:18">
      <c r="A79" s="130" t="s">
        <v>31</v>
      </c>
      <c r="B79" s="528"/>
      <c r="C79" s="146" t="s">
        <v>13</v>
      </c>
      <c r="D79" s="283">
        <v>8124.5739960501369</v>
      </c>
      <c r="E79" s="317">
        <v>7204.9440000000004</v>
      </c>
      <c r="F79" s="147">
        <f t="shared" si="21"/>
        <v>15329.517996050137</v>
      </c>
      <c r="G79" s="66">
        <v>3251.6590000000001</v>
      </c>
      <c r="H79" s="66">
        <v>70745.884999999995</v>
      </c>
      <c r="I79" s="133"/>
      <c r="J79" s="147">
        <f t="shared" si="22"/>
        <v>70745.884999999995</v>
      </c>
      <c r="K79" s="66">
        <v>1499.4159999999999</v>
      </c>
      <c r="L79" s="44">
        <v>1277.7919999999999</v>
      </c>
      <c r="M79" s="44">
        <v>644.28499999999997</v>
      </c>
      <c r="N79" s="44">
        <v>39273.436999999998</v>
      </c>
      <c r="O79" s="44">
        <v>5518.4279999999999</v>
      </c>
      <c r="P79" s="44">
        <v>36632.514999999999</v>
      </c>
      <c r="Q79" s="134">
        <f t="shared" si="23"/>
        <v>174172.93499605014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284" t="s">
        <v>0</v>
      </c>
      <c r="E80" s="282"/>
      <c r="F80" s="145">
        <f t="shared" si="21"/>
        <v>0</v>
      </c>
      <c r="G80" s="65"/>
      <c r="H80" s="65">
        <v>0.66120000000000001</v>
      </c>
      <c r="I80" s="128"/>
      <c r="J80" s="145">
        <f t="shared" si="22"/>
        <v>0.66120000000000001</v>
      </c>
      <c r="K80" s="65"/>
      <c r="L80" s="25"/>
      <c r="M80" s="25"/>
      <c r="N80" s="25"/>
      <c r="O80" s="25"/>
      <c r="P80" s="25"/>
      <c r="Q80" s="129">
        <f t="shared" si="23"/>
        <v>0.66120000000000001</v>
      </c>
      <c r="R80" s="19"/>
    </row>
    <row r="81" spans="1:18">
      <c r="A81" s="130" t="s">
        <v>0</v>
      </c>
      <c r="B81" s="528"/>
      <c r="C81" s="146" t="s">
        <v>13</v>
      </c>
      <c r="D81" s="285" t="s">
        <v>0</v>
      </c>
      <c r="E81" s="317"/>
      <c r="F81" s="147">
        <f t="shared" si="21"/>
        <v>0</v>
      </c>
      <c r="G81" s="66"/>
      <c r="H81" s="66">
        <v>125.875</v>
      </c>
      <c r="I81" s="133"/>
      <c r="J81" s="147">
        <f t="shared" si="22"/>
        <v>125.875</v>
      </c>
      <c r="K81" s="66"/>
      <c r="L81" s="44"/>
      <c r="M81" s="44"/>
      <c r="N81" s="44"/>
      <c r="O81" s="44"/>
      <c r="P81" s="44"/>
      <c r="Q81" s="134">
        <f t="shared" si="23"/>
        <v>125.875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284" t="s">
        <v>0</v>
      </c>
      <c r="E82" s="282"/>
      <c r="F82" s="145">
        <f t="shared" si="21"/>
        <v>0</v>
      </c>
      <c r="G82" s="65"/>
      <c r="H82" s="65">
        <v>6.9999999999999999E-4</v>
      </c>
      <c r="I82" s="128"/>
      <c r="J82" s="145">
        <f t="shared" si="22"/>
        <v>6.9999999999999999E-4</v>
      </c>
      <c r="K82" s="65">
        <v>0.95899999999999996</v>
      </c>
      <c r="L82" s="25"/>
      <c r="M82" s="25"/>
      <c r="N82" s="25"/>
      <c r="O82" s="25"/>
      <c r="P82" s="25"/>
      <c r="Q82" s="129">
        <f t="shared" si="23"/>
        <v>0.9597</v>
      </c>
      <c r="R82" s="19"/>
    </row>
    <row r="83" spans="1:18">
      <c r="A83" s="130"/>
      <c r="B83" s="131" t="s">
        <v>61</v>
      </c>
      <c r="C83" s="146" t="s">
        <v>13</v>
      </c>
      <c r="D83" s="285" t="s">
        <v>0</v>
      </c>
      <c r="E83" s="317"/>
      <c r="F83" s="147">
        <f t="shared" si="21"/>
        <v>0</v>
      </c>
      <c r="G83" s="66"/>
      <c r="H83" s="66">
        <v>7.5999999999999998E-2</v>
      </c>
      <c r="I83" s="133"/>
      <c r="J83" s="147">
        <f t="shared" si="22"/>
        <v>7.5999999999999998E-2</v>
      </c>
      <c r="K83" s="66">
        <v>948.09900000000005</v>
      </c>
      <c r="L83" s="44"/>
      <c r="M83" s="44"/>
      <c r="N83" s="44"/>
      <c r="O83" s="44"/>
      <c r="P83" s="44"/>
      <c r="Q83" s="134">
        <f t="shared" si="23"/>
        <v>948.17500000000007</v>
      </c>
      <c r="R83" s="19"/>
    </row>
    <row r="84" spans="1:18">
      <c r="A84" s="130"/>
      <c r="B84" s="527" t="s">
        <v>62</v>
      </c>
      <c r="C84" s="24" t="s">
        <v>11</v>
      </c>
      <c r="D84" s="284" t="s">
        <v>0</v>
      </c>
      <c r="E84" s="282"/>
      <c r="F84" s="145">
        <f t="shared" si="21"/>
        <v>0</v>
      </c>
      <c r="G84" s="65"/>
      <c r="H84" s="65"/>
      <c r="I84" s="128"/>
      <c r="J84" s="145">
        <f t="shared" si="22"/>
        <v>0</v>
      </c>
      <c r="K84" s="65"/>
      <c r="L84" s="25"/>
      <c r="M84" s="25"/>
      <c r="N84" s="25"/>
      <c r="O84" s="25"/>
      <c r="P84" s="25"/>
      <c r="Q84" s="129">
        <f t="shared" si="23"/>
        <v>0</v>
      </c>
      <c r="R84" s="19"/>
    </row>
    <row r="85" spans="1:18">
      <c r="A85" s="130" t="s">
        <v>12</v>
      </c>
      <c r="B85" s="528"/>
      <c r="C85" s="146" t="s">
        <v>13</v>
      </c>
      <c r="D85" s="296" t="s">
        <v>0</v>
      </c>
      <c r="E85" s="317"/>
      <c r="F85" s="147">
        <f t="shared" si="21"/>
        <v>0</v>
      </c>
      <c r="G85" s="66"/>
      <c r="H85" s="66"/>
      <c r="I85" s="133"/>
      <c r="J85" s="147">
        <f t="shared" si="22"/>
        <v>0</v>
      </c>
      <c r="K85" s="66"/>
      <c r="L85" s="44"/>
      <c r="M85" s="44"/>
      <c r="N85" s="44"/>
      <c r="O85" s="44"/>
      <c r="P85" s="44"/>
      <c r="Q85" s="134">
        <f t="shared" si="23"/>
        <v>0</v>
      </c>
      <c r="R85" s="19"/>
    </row>
    <row r="86" spans="1:18">
      <c r="A86" s="130"/>
      <c r="B86" s="36" t="s">
        <v>15</v>
      </c>
      <c r="C86" s="24" t="s">
        <v>11</v>
      </c>
      <c r="D86" s="297">
        <v>1.8540000000000001</v>
      </c>
      <c r="E86" s="289">
        <v>1.8176000000000001</v>
      </c>
      <c r="F86" s="145">
        <f t="shared" si="21"/>
        <v>3.6716000000000002</v>
      </c>
      <c r="G86" s="65">
        <v>1.6709000000000001</v>
      </c>
      <c r="H86" s="65">
        <v>90.828800000000001</v>
      </c>
      <c r="I86" s="128"/>
      <c r="J86" s="145">
        <f t="shared" si="22"/>
        <v>90.828800000000001</v>
      </c>
      <c r="K86" s="65">
        <v>0.54349999999999998</v>
      </c>
      <c r="L86" s="25">
        <v>5.6105999999999998</v>
      </c>
      <c r="M86" s="25">
        <v>0.35920000000000002</v>
      </c>
      <c r="N86" s="25">
        <v>18.5975</v>
      </c>
      <c r="O86" s="25">
        <v>3.8201000000000001</v>
      </c>
      <c r="P86" s="25">
        <v>16.878080000000001</v>
      </c>
      <c r="Q86" s="129">
        <f t="shared" si="23"/>
        <v>141.98027999999999</v>
      </c>
      <c r="R86" s="19"/>
    </row>
    <row r="87" spans="1:18">
      <c r="A87" s="130"/>
      <c r="B87" s="131" t="s">
        <v>63</v>
      </c>
      <c r="C87" s="146" t="s">
        <v>13</v>
      </c>
      <c r="D87" s="298">
        <v>3312.7864679097856</v>
      </c>
      <c r="E87" s="356">
        <v>2688.0970000000002</v>
      </c>
      <c r="F87" s="147">
        <f t="shared" si="21"/>
        <v>6000.8834679097854</v>
      </c>
      <c r="G87" s="66">
        <v>3125.5479999999998</v>
      </c>
      <c r="H87" s="66">
        <v>41769.410000000003</v>
      </c>
      <c r="I87" s="133"/>
      <c r="J87" s="147">
        <f t="shared" si="22"/>
        <v>41769.410000000003</v>
      </c>
      <c r="K87" s="66">
        <v>203.69399999999999</v>
      </c>
      <c r="L87" s="44">
        <v>3464.634</v>
      </c>
      <c r="M87" s="44">
        <v>551.47799999999995</v>
      </c>
      <c r="N87" s="44">
        <v>11034.924999999999</v>
      </c>
      <c r="O87" s="44">
        <v>3991.2020000000002</v>
      </c>
      <c r="P87" s="44">
        <v>20002.192999999999</v>
      </c>
      <c r="Q87" s="134">
        <f t="shared" si="23"/>
        <v>90143.967467909795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299">
        <v>10.236499999999999</v>
      </c>
      <c r="E88" s="8">
        <v>9.9374000000000002</v>
      </c>
      <c r="F88" s="145">
        <f t="shared" ref="F88:Q89" si="24">SUM(F78,F80,F82,F84,F86)</f>
        <v>20.1739</v>
      </c>
      <c r="G88" s="39">
        <v>5.0953999999999997</v>
      </c>
      <c r="H88" s="39">
        <v>187.2149</v>
      </c>
      <c r="I88" s="40">
        <f t="shared" si="24"/>
        <v>0</v>
      </c>
      <c r="J88" s="145">
        <f t="shared" si="24"/>
        <v>187.2149</v>
      </c>
      <c r="K88" s="39">
        <v>3.7793000000000001</v>
      </c>
      <c r="L88" s="25">
        <f t="shared" si="24"/>
        <v>7.6455000000000002</v>
      </c>
      <c r="M88" s="25">
        <f t="shared" si="24"/>
        <v>1.0001</v>
      </c>
      <c r="N88" s="25">
        <f t="shared" si="24"/>
        <v>71.242500000000007</v>
      </c>
      <c r="O88" s="25">
        <f t="shared" si="24"/>
        <v>12.757</v>
      </c>
      <c r="P88" s="25">
        <f t="shared" si="24"/>
        <v>62.196479999999994</v>
      </c>
      <c r="Q88" s="129">
        <f t="shared" si="24"/>
        <v>371.10507999999999</v>
      </c>
      <c r="R88" s="19"/>
    </row>
    <row r="89" spans="1:18">
      <c r="A89" s="137"/>
      <c r="B89" s="530"/>
      <c r="C89" s="146" t="s">
        <v>13</v>
      </c>
      <c r="D89" s="300">
        <v>11437.360463959922</v>
      </c>
      <c r="E89" s="11">
        <v>9893.0410000000011</v>
      </c>
      <c r="F89" s="147">
        <f t="shared" si="24"/>
        <v>21330.401463959923</v>
      </c>
      <c r="G89" s="58">
        <v>6377.2070000000003</v>
      </c>
      <c r="H89" s="58">
        <v>112641.246</v>
      </c>
      <c r="I89" s="53">
        <f t="shared" si="24"/>
        <v>0</v>
      </c>
      <c r="J89" s="147">
        <f t="shared" si="24"/>
        <v>112641.246</v>
      </c>
      <c r="K89" s="58">
        <v>2651.2089999999998</v>
      </c>
      <c r="L89" s="44">
        <f t="shared" si="24"/>
        <v>4742.4259999999995</v>
      </c>
      <c r="M89" s="44">
        <f t="shared" si="24"/>
        <v>1195.7629999999999</v>
      </c>
      <c r="N89" s="44">
        <f t="shared" si="24"/>
        <v>50308.361999999994</v>
      </c>
      <c r="O89" s="44">
        <f t="shared" si="24"/>
        <v>9509.630000000001</v>
      </c>
      <c r="P89" s="44">
        <f t="shared" si="24"/>
        <v>56634.707999999999</v>
      </c>
      <c r="Q89" s="134">
        <f t="shared" si="24"/>
        <v>265390.95246395993</v>
      </c>
      <c r="R89" s="19"/>
    </row>
    <row r="90" spans="1:18">
      <c r="A90" s="531" t="s">
        <v>64</v>
      </c>
      <c r="B90" s="532"/>
      <c r="C90" s="24" t="s">
        <v>11</v>
      </c>
      <c r="D90" s="301">
        <v>0.29599999999999999</v>
      </c>
      <c r="E90" s="289">
        <v>1.2245999999999999</v>
      </c>
      <c r="F90" s="145">
        <f t="shared" ref="F90:F103" si="25">SUM(D90,E90)</f>
        <v>1.5206</v>
      </c>
      <c r="G90" s="65">
        <v>7.3173000000000004</v>
      </c>
      <c r="H90" s="65">
        <v>24.694700000000001</v>
      </c>
      <c r="I90" s="128"/>
      <c r="J90" s="145">
        <f t="shared" si="22"/>
        <v>24.694700000000001</v>
      </c>
      <c r="K90" s="65">
        <v>2.2991000000000001</v>
      </c>
      <c r="L90" s="25">
        <v>6.5715000000000003</v>
      </c>
      <c r="M90" s="25"/>
      <c r="N90" s="25">
        <v>5.9299999999999999E-2</v>
      </c>
      <c r="O90" s="25">
        <v>1.6199999999999999E-2</v>
      </c>
      <c r="P90" s="25">
        <v>6.0600000000000001E-2</v>
      </c>
      <c r="Q90" s="129">
        <f t="shared" ref="Q90:Q103" si="26">SUM(F90,G90,J90,K90,L90,M90,N90,O90,P90)</f>
        <v>42.539300000000004</v>
      </c>
      <c r="R90" s="19"/>
    </row>
    <row r="91" spans="1:18">
      <c r="A91" s="533"/>
      <c r="B91" s="534"/>
      <c r="C91" s="146" t="s">
        <v>13</v>
      </c>
      <c r="D91" s="298">
        <v>538.59597852464708</v>
      </c>
      <c r="E91" s="356">
        <v>1952.972</v>
      </c>
      <c r="F91" s="147">
        <f t="shared" si="25"/>
        <v>2491.5679785246471</v>
      </c>
      <c r="G91" s="66">
        <v>10190.683999999999</v>
      </c>
      <c r="H91" s="66">
        <v>29107.19</v>
      </c>
      <c r="I91" s="133"/>
      <c r="J91" s="147">
        <f t="shared" si="22"/>
        <v>29107.19</v>
      </c>
      <c r="K91" s="66">
        <v>2479.0329999999999</v>
      </c>
      <c r="L91" s="44">
        <v>7959.2569999999996</v>
      </c>
      <c r="M91" s="44"/>
      <c r="N91" s="44">
        <v>95.936000000000007</v>
      </c>
      <c r="O91" s="44">
        <v>9.5150000000000006</v>
      </c>
      <c r="P91" s="44">
        <v>92.664000000000001</v>
      </c>
      <c r="Q91" s="134">
        <f t="shared" si="26"/>
        <v>52425.846978524642</v>
      </c>
      <c r="R91" s="19"/>
    </row>
    <row r="92" spans="1:18">
      <c r="A92" s="531" t="s">
        <v>65</v>
      </c>
      <c r="B92" s="532"/>
      <c r="C92" s="24" t="s">
        <v>11</v>
      </c>
      <c r="D92" s="302" t="s">
        <v>0</v>
      </c>
      <c r="E92" s="289"/>
      <c r="F92" s="145">
        <f t="shared" si="25"/>
        <v>0</v>
      </c>
      <c r="G92" s="65"/>
      <c r="H92" s="65">
        <v>5.0000000000000001E-3</v>
      </c>
      <c r="I92" s="128"/>
      <c r="J92" s="145">
        <f t="shared" si="22"/>
        <v>5.0000000000000001E-3</v>
      </c>
      <c r="K92" s="65">
        <v>26.204999999999998</v>
      </c>
      <c r="L92" s="25">
        <v>0.22500000000000001</v>
      </c>
      <c r="M92" s="25"/>
      <c r="N92" s="25"/>
      <c r="O92" s="25">
        <v>7.1931000000000003</v>
      </c>
      <c r="P92" s="25"/>
      <c r="Q92" s="129">
        <f t="shared" si="26"/>
        <v>33.628099999999996</v>
      </c>
      <c r="R92" s="19"/>
    </row>
    <row r="93" spans="1:18">
      <c r="A93" s="533"/>
      <c r="B93" s="534"/>
      <c r="C93" s="146" t="s">
        <v>13</v>
      </c>
      <c r="D93" s="303" t="s">
        <v>0</v>
      </c>
      <c r="E93" s="356"/>
      <c r="F93" s="147">
        <f t="shared" si="25"/>
        <v>0</v>
      </c>
      <c r="G93" s="66"/>
      <c r="H93" s="66">
        <v>0.432</v>
      </c>
      <c r="I93" s="133"/>
      <c r="J93" s="147">
        <f t="shared" si="22"/>
        <v>0.432</v>
      </c>
      <c r="K93" s="66">
        <v>6763.1760000000004</v>
      </c>
      <c r="L93" s="44">
        <v>122.04</v>
      </c>
      <c r="M93" s="44"/>
      <c r="N93" s="44"/>
      <c r="O93" s="44">
        <v>968.81600000000003</v>
      </c>
      <c r="P93" s="44"/>
      <c r="Q93" s="134">
        <f t="shared" si="26"/>
        <v>7854.4639999999999</v>
      </c>
      <c r="R93" s="19"/>
    </row>
    <row r="94" spans="1:18">
      <c r="A94" s="531" t="s">
        <v>66</v>
      </c>
      <c r="B94" s="532"/>
      <c r="C94" s="24" t="s">
        <v>11</v>
      </c>
      <c r="D94" s="302" t="s">
        <v>0</v>
      </c>
      <c r="E94" s="289"/>
      <c r="F94" s="145">
        <f t="shared" si="25"/>
        <v>0</v>
      </c>
      <c r="G94" s="65">
        <v>0</v>
      </c>
      <c r="H94" s="65">
        <v>7.6E-3</v>
      </c>
      <c r="I94" s="128"/>
      <c r="J94" s="145">
        <f t="shared" si="22"/>
        <v>7.6E-3</v>
      </c>
      <c r="K94" s="65"/>
      <c r="L94" s="25"/>
      <c r="M94" s="25"/>
      <c r="N94" s="25"/>
      <c r="O94" s="25"/>
      <c r="P94" s="25"/>
      <c r="Q94" s="129">
        <f t="shared" si="26"/>
        <v>7.6E-3</v>
      </c>
      <c r="R94" s="19"/>
    </row>
    <row r="95" spans="1:18">
      <c r="A95" s="533"/>
      <c r="B95" s="534"/>
      <c r="C95" s="146" t="s">
        <v>13</v>
      </c>
      <c r="D95" s="303" t="s">
        <v>0</v>
      </c>
      <c r="E95" s="356"/>
      <c r="F95" s="147">
        <f t="shared" si="25"/>
        <v>0</v>
      </c>
      <c r="G95" s="66">
        <v>0.38900000000000001</v>
      </c>
      <c r="H95" s="66">
        <v>14.159000000000001</v>
      </c>
      <c r="I95" s="133"/>
      <c r="J95" s="147">
        <f t="shared" si="22"/>
        <v>14.159000000000001</v>
      </c>
      <c r="K95" s="66"/>
      <c r="L95" s="44"/>
      <c r="M95" s="44"/>
      <c r="N95" s="44"/>
      <c r="O95" s="44"/>
      <c r="P95" s="44"/>
      <c r="Q95" s="134">
        <f t="shared" si="26"/>
        <v>14.548</v>
      </c>
      <c r="R95" s="19"/>
    </row>
    <row r="96" spans="1:18">
      <c r="A96" s="531" t="s">
        <v>67</v>
      </c>
      <c r="B96" s="532"/>
      <c r="C96" s="24" t="s">
        <v>11</v>
      </c>
      <c r="D96" s="302" t="s">
        <v>0</v>
      </c>
      <c r="E96" s="289">
        <v>0.13769999999999999</v>
      </c>
      <c r="F96" s="145">
        <f t="shared" si="25"/>
        <v>0.13769999999999999</v>
      </c>
      <c r="G96" s="65"/>
      <c r="H96" s="65">
        <v>7.2375999999999996</v>
      </c>
      <c r="I96" s="128"/>
      <c r="J96" s="145">
        <f t="shared" si="22"/>
        <v>7.2375999999999996</v>
      </c>
      <c r="K96" s="65">
        <v>1.9800000000000002E-2</v>
      </c>
      <c r="L96" s="25"/>
      <c r="M96" s="25"/>
      <c r="N96" s="25"/>
      <c r="O96" s="25"/>
      <c r="P96" s="25"/>
      <c r="Q96" s="129">
        <f t="shared" si="26"/>
        <v>7.3950999999999993</v>
      </c>
      <c r="R96" s="19"/>
    </row>
    <row r="97" spans="1:18">
      <c r="A97" s="533"/>
      <c r="B97" s="534"/>
      <c r="C97" s="146" t="s">
        <v>13</v>
      </c>
      <c r="D97" s="304" t="s">
        <v>0</v>
      </c>
      <c r="E97" s="356">
        <v>352.76600000000002</v>
      </c>
      <c r="F97" s="147">
        <f t="shared" si="25"/>
        <v>352.76600000000002</v>
      </c>
      <c r="G97" s="66"/>
      <c r="H97" s="66">
        <v>9317.9069999999992</v>
      </c>
      <c r="I97" s="133"/>
      <c r="J97" s="147">
        <f t="shared" si="22"/>
        <v>9317.9069999999992</v>
      </c>
      <c r="K97" s="66">
        <v>7.2039999999999997</v>
      </c>
      <c r="L97" s="44"/>
      <c r="M97" s="44"/>
      <c r="N97" s="44"/>
      <c r="O97" s="44"/>
      <c r="P97" s="44"/>
      <c r="Q97" s="134">
        <f t="shared" si="26"/>
        <v>9677.8769999999986</v>
      </c>
      <c r="R97" s="19"/>
    </row>
    <row r="98" spans="1:18">
      <c r="A98" s="531" t="s">
        <v>68</v>
      </c>
      <c r="B98" s="532"/>
      <c r="C98" s="24" t="s">
        <v>11</v>
      </c>
      <c r="D98" s="302" t="s">
        <v>0</v>
      </c>
      <c r="E98" s="289"/>
      <c r="F98" s="145">
        <f t="shared" si="25"/>
        <v>0</v>
      </c>
      <c r="G98" s="65"/>
      <c r="H98" s="65"/>
      <c r="I98" s="128"/>
      <c r="J98" s="145">
        <f t="shared" si="22"/>
        <v>0</v>
      </c>
      <c r="K98" s="65"/>
      <c r="L98" s="25"/>
      <c r="M98" s="25"/>
      <c r="N98" s="25"/>
      <c r="O98" s="25"/>
      <c r="P98" s="25"/>
      <c r="Q98" s="129">
        <f t="shared" si="26"/>
        <v>0</v>
      </c>
      <c r="R98" s="19"/>
    </row>
    <row r="99" spans="1:18">
      <c r="A99" s="533"/>
      <c r="B99" s="534"/>
      <c r="C99" s="146" t="s">
        <v>13</v>
      </c>
      <c r="D99" s="303" t="s">
        <v>0</v>
      </c>
      <c r="E99" s="356"/>
      <c r="F99" s="147">
        <f t="shared" si="25"/>
        <v>0</v>
      </c>
      <c r="G99" s="66"/>
      <c r="H99" s="66"/>
      <c r="I99" s="133"/>
      <c r="J99" s="147">
        <f t="shared" si="22"/>
        <v>0</v>
      </c>
      <c r="K99" s="66"/>
      <c r="L99" s="44"/>
      <c r="M99" s="44"/>
      <c r="N99" s="44"/>
      <c r="O99" s="44"/>
      <c r="P99" s="44"/>
      <c r="Q99" s="134">
        <f t="shared" si="26"/>
        <v>0</v>
      </c>
      <c r="R99" s="19"/>
    </row>
    <row r="100" spans="1:18">
      <c r="A100" s="531" t="s">
        <v>69</v>
      </c>
      <c r="B100" s="532"/>
      <c r="C100" s="24" t="s">
        <v>11</v>
      </c>
      <c r="D100" s="301">
        <v>7.6999999999999999E-2</v>
      </c>
      <c r="E100" s="289">
        <v>9.4500000000000001E-2</v>
      </c>
      <c r="F100" s="145">
        <f t="shared" si="25"/>
        <v>0.17149999999999999</v>
      </c>
      <c r="G100" s="65">
        <v>1.0911999999999999</v>
      </c>
      <c r="H100" s="65">
        <v>10.481</v>
      </c>
      <c r="I100" s="128"/>
      <c r="J100" s="145">
        <f t="shared" si="22"/>
        <v>10.481</v>
      </c>
      <c r="K100" s="65">
        <v>0.74539999999999995</v>
      </c>
      <c r="L100" s="25">
        <v>0.24660000000000001</v>
      </c>
      <c r="M100" s="25"/>
      <c r="N100" s="25">
        <v>1.1778</v>
      </c>
      <c r="O100" s="25">
        <v>0.44400000000000001</v>
      </c>
      <c r="P100" s="25">
        <v>2.8675799999999998</v>
      </c>
      <c r="Q100" s="129">
        <f t="shared" si="26"/>
        <v>17.225080000000002</v>
      </c>
      <c r="R100" s="19"/>
    </row>
    <row r="101" spans="1:18">
      <c r="A101" s="533"/>
      <c r="B101" s="534"/>
      <c r="C101" s="146" t="s">
        <v>13</v>
      </c>
      <c r="D101" s="298">
        <v>62.164797521312792</v>
      </c>
      <c r="E101" s="356">
        <v>116.411</v>
      </c>
      <c r="F101" s="147">
        <f t="shared" si="25"/>
        <v>178.57579752131278</v>
      </c>
      <c r="G101" s="66">
        <v>1551.46</v>
      </c>
      <c r="H101" s="66">
        <v>14341.89</v>
      </c>
      <c r="I101" s="133"/>
      <c r="J101" s="147">
        <f t="shared" si="22"/>
        <v>14341.89</v>
      </c>
      <c r="K101" s="66">
        <v>970.52099999999996</v>
      </c>
      <c r="L101" s="44">
        <v>207.50200000000001</v>
      </c>
      <c r="M101" s="44"/>
      <c r="N101" s="44">
        <v>723.20899999999995</v>
      </c>
      <c r="O101" s="44">
        <v>449.16300000000001</v>
      </c>
      <c r="P101" s="44">
        <v>2501.0050000000001</v>
      </c>
      <c r="Q101" s="134">
        <f t="shared" si="26"/>
        <v>20923.325797521313</v>
      </c>
      <c r="R101" s="19"/>
    </row>
    <row r="102" spans="1:18">
      <c r="A102" s="531" t="s">
        <v>70</v>
      </c>
      <c r="B102" s="532"/>
      <c r="C102" s="24" t="s">
        <v>11</v>
      </c>
      <c r="D102" s="301">
        <v>2.3691</v>
      </c>
      <c r="E102" s="289">
        <v>287.00729999999999</v>
      </c>
      <c r="F102" s="145">
        <f t="shared" si="25"/>
        <v>289.37639999999999</v>
      </c>
      <c r="G102" s="65">
        <v>48.699800000000003</v>
      </c>
      <c r="H102" s="65">
        <v>1678.7741000000001</v>
      </c>
      <c r="I102" s="128"/>
      <c r="J102" s="145">
        <f t="shared" si="22"/>
        <v>1678.7741000000001</v>
      </c>
      <c r="K102" s="65">
        <v>5.9447999999999999</v>
      </c>
      <c r="L102" s="25">
        <v>8.5829000000000004</v>
      </c>
      <c r="M102" s="25">
        <v>6.9099999999999995E-2</v>
      </c>
      <c r="N102" s="25">
        <v>31.0428</v>
      </c>
      <c r="O102" s="25">
        <v>2.7282000000000002</v>
      </c>
      <c r="P102" s="25">
        <v>2.7896999999999998</v>
      </c>
      <c r="Q102" s="129">
        <f t="shared" si="26"/>
        <v>2068.0077999999999</v>
      </c>
      <c r="R102" s="19"/>
    </row>
    <row r="103" spans="1:18">
      <c r="A103" s="533"/>
      <c r="B103" s="534"/>
      <c r="C103" s="146" t="s">
        <v>13</v>
      </c>
      <c r="D103" s="298">
        <v>4906.2238043749094</v>
      </c>
      <c r="E103" s="356">
        <v>80062.993000000002</v>
      </c>
      <c r="F103" s="147">
        <f t="shared" si="25"/>
        <v>84969.216804374912</v>
      </c>
      <c r="G103" s="66">
        <v>14512.723</v>
      </c>
      <c r="H103" s="66">
        <v>817500.54200000002</v>
      </c>
      <c r="I103" s="133"/>
      <c r="J103" s="147">
        <f t="shared" si="22"/>
        <v>817500.54200000002</v>
      </c>
      <c r="K103" s="66">
        <v>1524.675</v>
      </c>
      <c r="L103" s="44">
        <v>2089.94</v>
      </c>
      <c r="M103" s="44">
        <v>22.61</v>
      </c>
      <c r="N103" s="44">
        <v>11406.197</v>
      </c>
      <c r="O103" s="44">
        <v>1746.0820000000001</v>
      </c>
      <c r="P103" s="44">
        <v>3043.3270000000002</v>
      </c>
      <c r="Q103" s="134">
        <f t="shared" si="26"/>
        <v>936815.31280437508</v>
      </c>
      <c r="R103" s="19"/>
    </row>
    <row r="104" spans="1:18">
      <c r="A104" s="535" t="s">
        <v>71</v>
      </c>
      <c r="B104" s="536"/>
      <c r="C104" s="24" t="s">
        <v>11</v>
      </c>
      <c r="D104" s="299">
        <v>403.86049999999994</v>
      </c>
      <c r="E104" s="8">
        <v>433.88139999999999</v>
      </c>
      <c r="F104" s="145">
        <f t="shared" ref="F104:Q104" si="27">SUM(F9,F11,F23,F29,F37,F39,F41,F43,F45,F47,F49,F51,F53,F59,F76,F88,F90,F92,F94,F96,F98,F100,F102)</f>
        <v>837.74189999999999</v>
      </c>
      <c r="G104" s="39">
        <v>14472.957600000005</v>
      </c>
      <c r="H104" s="39">
        <v>14689.719800000003</v>
      </c>
      <c r="I104" s="40">
        <f t="shared" si="27"/>
        <v>0</v>
      </c>
      <c r="J104" s="145">
        <f t="shared" si="27"/>
        <v>14689.719800000003</v>
      </c>
      <c r="K104" s="39">
        <v>3623.9993000000004</v>
      </c>
      <c r="L104" s="25">
        <f t="shared" si="27"/>
        <v>541.01694999999995</v>
      </c>
      <c r="M104" s="25">
        <f t="shared" si="27"/>
        <v>1.5685</v>
      </c>
      <c r="N104" s="25">
        <f t="shared" si="27"/>
        <v>107.07640000000001</v>
      </c>
      <c r="O104" s="25">
        <f t="shared" si="27"/>
        <v>23.2593</v>
      </c>
      <c r="P104" s="25">
        <f t="shared" si="27"/>
        <v>69.169959999999989</v>
      </c>
      <c r="Q104" s="129">
        <f t="shared" si="27"/>
        <v>34366.509710000013</v>
      </c>
      <c r="R104" s="19"/>
    </row>
    <row r="105" spans="1:18">
      <c r="A105" s="537"/>
      <c r="B105" s="538"/>
      <c r="C105" s="146" t="s">
        <v>13</v>
      </c>
      <c r="D105" s="300">
        <v>117268.83828415803</v>
      </c>
      <c r="E105" s="11">
        <v>243591.24100000004</v>
      </c>
      <c r="F105" s="147">
        <f t="shared" ref="F105:Q105" si="28">SUM(F10,F12,F24,F30,F38,F40,F42,F44,F46,F48,F50,F52,F54,F60,F77,F89,F91,F93,F95,F97,F99,F101,F103)</f>
        <v>360860.07928415807</v>
      </c>
      <c r="G105" s="58">
        <v>3974229.4200000009</v>
      </c>
      <c r="H105" s="58">
        <v>2707633.3299999996</v>
      </c>
      <c r="I105" s="53">
        <f t="shared" si="28"/>
        <v>0</v>
      </c>
      <c r="J105" s="147">
        <f t="shared" si="28"/>
        <v>2707633.3299999996</v>
      </c>
      <c r="K105" s="58">
        <v>1554547.8089999999</v>
      </c>
      <c r="L105" s="44">
        <f t="shared" si="28"/>
        <v>219205.95300000004</v>
      </c>
      <c r="M105" s="44">
        <f t="shared" si="28"/>
        <v>1685.0129999999997</v>
      </c>
      <c r="N105" s="44">
        <f t="shared" si="28"/>
        <v>64027.724999999999</v>
      </c>
      <c r="O105" s="44">
        <f t="shared" si="28"/>
        <v>12754.280000000002</v>
      </c>
      <c r="P105" s="44">
        <f t="shared" si="28"/>
        <v>63080.12999999999</v>
      </c>
      <c r="Q105" s="134">
        <f t="shared" si="28"/>
        <v>8958023.7392841615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302" t="s">
        <v>0</v>
      </c>
      <c r="E106" s="289"/>
      <c r="F106" s="145">
        <f t="shared" ref="F106:F127" si="29">SUM(D106,E106)</f>
        <v>0</v>
      </c>
      <c r="G106" s="65"/>
      <c r="H106" s="65">
        <v>1.4131</v>
      </c>
      <c r="I106" s="128"/>
      <c r="J106" s="145">
        <f t="shared" si="22"/>
        <v>1.4131</v>
      </c>
      <c r="K106" s="65">
        <v>0.1186</v>
      </c>
      <c r="L106" s="25"/>
      <c r="M106" s="25"/>
      <c r="N106" s="25"/>
      <c r="O106" s="25"/>
      <c r="P106" s="25"/>
      <c r="Q106" s="129">
        <f t="shared" ref="Q106:Q127" si="30">SUM(F106,G106,J106,K106,L106,M106,N106,O106,P106)</f>
        <v>1.5317000000000001</v>
      </c>
      <c r="R106" s="19"/>
    </row>
    <row r="107" spans="1:18">
      <c r="A107" s="126" t="s">
        <v>0</v>
      </c>
      <c r="B107" s="528"/>
      <c r="C107" s="146" t="s">
        <v>13</v>
      </c>
      <c r="D107" s="303" t="s">
        <v>0</v>
      </c>
      <c r="E107" s="356"/>
      <c r="F107" s="147">
        <f t="shared" si="29"/>
        <v>0</v>
      </c>
      <c r="G107" s="66"/>
      <c r="H107" s="66">
        <v>3188.9630000000002</v>
      </c>
      <c r="I107" s="133"/>
      <c r="J107" s="147">
        <f t="shared" si="22"/>
        <v>3188.9630000000002</v>
      </c>
      <c r="K107" s="66">
        <v>322.86599999999999</v>
      </c>
      <c r="L107" s="44"/>
      <c r="M107" s="44"/>
      <c r="N107" s="44"/>
      <c r="O107" s="44"/>
      <c r="P107" s="44"/>
      <c r="Q107" s="134">
        <f t="shared" si="30"/>
        <v>3511.8290000000002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301">
        <v>9.2600000000000002E-2</v>
      </c>
      <c r="E108" s="282">
        <v>0.22040000000000001</v>
      </c>
      <c r="F108" s="145">
        <f t="shared" si="29"/>
        <v>0.313</v>
      </c>
      <c r="G108" s="65">
        <v>10.238099999999999</v>
      </c>
      <c r="H108" s="65">
        <v>55.756700000000002</v>
      </c>
      <c r="I108" s="128"/>
      <c r="J108" s="145">
        <f t="shared" si="22"/>
        <v>55.756700000000002</v>
      </c>
      <c r="K108" s="65">
        <v>37.051200000000001</v>
      </c>
      <c r="L108" s="25">
        <v>98.592399999999998</v>
      </c>
      <c r="M108" s="25"/>
      <c r="N108" s="25">
        <v>6.4500000000000002E-2</v>
      </c>
      <c r="O108" s="25">
        <v>1.0576000000000001</v>
      </c>
      <c r="P108" s="25">
        <v>2.4199000000000002</v>
      </c>
      <c r="Q108" s="129">
        <f t="shared" si="30"/>
        <v>205.49340000000004</v>
      </c>
      <c r="R108" s="19"/>
    </row>
    <row r="109" spans="1:18">
      <c r="A109" s="130" t="s">
        <v>0</v>
      </c>
      <c r="B109" s="528"/>
      <c r="C109" s="146" t="s">
        <v>13</v>
      </c>
      <c r="D109" s="298">
        <v>54.950397808971424</v>
      </c>
      <c r="E109" s="317">
        <v>226.33600000000001</v>
      </c>
      <c r="F109" s="147">
        <f t="shared" si="29"/>
        <v>281.28639780897146</v>
      </c>
      <c r="G109" s="66">
        <v>6374.0389999999998</v>
      </c>
      <c r="H109" s="66">
        <v>24595.379000000001</v>
      </c>
      <c r="I109" s="133"/>
      <c r="J109" s="147">
        <f t="shared" si="22"/>
        <v>24595.379000000001</v>
      </c>
      <c r="K109" s="66">
        <v>17825.644</v>
      </c>
      <c r="L109" s="44">
        <v>51013.644</v>
      </c>
      <c r="M109" s="44"/>
      <c r="N109" s="44">
        <v>26.222999999999999</v>
      </c>
      <c r="O109" s="44">
        <v>547.55799999999999</v>
      </c>
      <c r="P109" s="44">
        <v>1507.931</v>
      </c>
      <c r="Q109" s="134">
        <f t="shared" si="30"/>
        <v>102171.70439780896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301">
        <v>4.4999999999999997E-3</v>
      </c>
      <c r="E110" s="282">
        <v>0.59499999999999997</v>
      </c>
      <c r="F110" s="145">
        <f t="shared" si="29"/>
        <v>0.59949999999999992</v>
      </c>
      <c r="G110" s="65">
        <v>9.9070999999999998</v>
      </c>
      <c r="H110" s="65">
        <v>11.438800000000001</v>
      </c>
      <c r="I110" s="128"/>
      <c r="J110" s="145">
        <f t="shared" si="22"/>
        <v>11.438800000000001</v>
      </c>
      <c r="K110" s="65">
        <v>4.3127000000000004</v>
      </c>
      <c r="L110" s="25">
        <v>0.97040000000000004</v>
      </c>
      <c r="M110" s="25"/>
      <c r="N110" s="25">
        <v>7.3700000000000002E-2</v>
      </c>
      <c r="O110" s="25"/>
      <c r="P110" s="25"/>
      <c r="Q110" s="129">
        <f t="shared" si="30"/>
        <v>27.302199999999999</v>
      </c>
      <c r="R110" s="19"/>
    </row>
    <row r="111" spans="1:18">
      <c r="A111" s="130"/>
      <c r="B111" s="528"/>
      <c r="C111" s="146" t="s">
        <v>13</v>
      </c>
      <c r="D111" s="298">
        <v>7.2899997093269864</v>
      </c>
      <c r="E111" s="317">
        <v>422.82</v>
      </c>
      <c r="F111" s="147">
        <f t="shared" si="29"/>
        <v>430.10999970932698</v>
      </c>
      <c r="G111" s="66">
        <v>3323.0839999999998</v>
      </c>
      <c r="H111" s="66">
        <v>4244.7030000000004</v>
      </c>
      <c r="I111" s="133"/>
      <c r="J111" s="147">
        <f t="shared" si="22"/>
        <v>4244.7030000000004</v>
      </c>
      <c r="K111" s="66">
        <v>1009.216</v>
      </c>
      <c r="L111" s="44">
        <v>263.49299999999999</v>
      </c>
      <c r="M111" s="44"/>
      <c r="N111" s="44">
        <v>15.279</v>
      </c>
      <c r="O111" s="44"/>
      <c r="P111" s="44"/>
      <c r="Q111" s="134">
        <f t="shared" si="30"/>
        <v>9285.8849997093275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301">
        <v>5.4000000000000003E-3</v>
      </c>
      <c r="E112" s="282">
        <v>2.2100000000000002E-2</v>
      </c>
      <c r="F112" s="145">
        <f t="shared" si="29"/>
        <v>2.7500000000000004E-2</v>
      </c>
      <c r="G112" s="65">
        <v>3.9199999999999999E-2</v>
      </c>
      <c r="H112" s="65">
        <v>0.86539999999999995</v>
      </c>
      <c r="I112" s="128"/>
      <c r="J112" s="145">
        <f t="shared" si="22"/>
        <v>0.86539999999999995</v>
      </c>
      <c r="K112" s="65">
        <v>4.0000000000000001E-3</v>
      </c>
      <c r="L112" s="25">
        <v>6.4000000000000003E-3</v>
      </c>
      <c r="M112" s="25"/>
      <c r="N112" s="25"/>
      <c r="O112" s="25"/>
      <c r="P112" s="25">
        <v>2.0299999999999999E-2</v>
      </c>
      <c r="Q112" s="129">
        <f t="shared" si="30"/>
        <v>0.96279999999999988</v>
      </c>
      <c r="R112" s="19"/>
    </row>
    <row r="113" spans="1:18">
      <c r="A113" s="130"/>
      <c r="B113" s="528"/>
      <c r="C113" s="146" t="s">
        <v>13</v>
      </c>
      <c r="D113" s="298">
        <v>25.703998975108487</v>
      </c>
      <c r="E113" s="317">
        <v>70.254000000000005</v>
      </c>
      <c r="F113" s="147">
        <f t="shared" si="29"/>
        <v>95.957998975108495</v>
      </c>
      <c r="G113" s="66">
        <v>83.888000000000005</v>
      </c>
      <c r="H113" s="66">
        <v>1461.56</v>
      </c>
      <c r="I113" s="133"/>
      <c r="J113" s="147">
        <f t="shared" si="22"/>
        <v>1461.56</v>
      </c>
      <c r="K113" s="66">
        <v>6.48</v>
      </c>
      <c r="L113" s="44">
        <v>2.7650000000000001</v>
      </c>
      <c r="M113" s="44"/>
      <c r="N113" s="44"/>
      <c r="O113" s="44"/>
      <c r="P113" s="44">
        <v>55.49</v>
      </c>
      <c r="Q113" s="134">
        <f t="shared" si="30"/>
        <v>1706.1409989751087</v>
      </c>
      <c r="R113" s="19"/>
    </row>
    <row r="114" spans="1:18">
      <c r="A114" s="130"/>
      <c r="B114" s="527" t="s">
        <v>78</v>
      </c>
      <c r="C114" s="24" t="s">
        <v>11</v>
      </c>
      <c r="D114" s="301">
        <v>4.0629</v>
      </c>
      <c r="E114" s="282">
        <v>3.7307999999999999</v>
      </c>
      <c r="F114" s="145">
        <f t="shared" si="29"/>
        <v>7.7936999999999994</v>
      </c>
      <c r="G114" s="65">
        <v>0.45610000000000001</v>
      </c>
      <c r="H114" s="65">
        <v>37.661200000000001</v>
      </c>
      <c r="I114" s="128"/>
      <c r="J114" s="145">
        <f t="shared" si="22"/>
        <v>37.661200000000001</v>
      </c>
      <c r="K114" s="65">
        <v>6.1100000000000002E-2</v>
      </c>
      <c r="L114" s="25">
        <v>5.3716999999999997</v>
      </c>
      <c r="M114" s="25">
        <v>3.3298000000000001</v>
      </c>
      <c r="N114" s="25">
        <v>15.062799999999999</v>
      </c>
      <c r="O114" s="25">
        <v>1.9E-3</v>
      </c>
      <c r="P114" s="25">
        <v>26.741199999999999</v>
      </c>
      <c r="Q114" s="129">
        <f t="shared" si="30"/>
        <v>96.479500000000002</v>
      </c>
      <c r="R114" s="19"/>
    </row>
    <row r="115" spans="1:18">
      <c r="A115" s="130"/>
      <c r="B115" s="528"/>
      <c r="C115" s="146" t="s">
        <v>13</v>
      </c>
      <c r="D115" s="298">
        <v>2307.6013479893741</v>
      </c>
      <c r="E115" s="317">
        <v>2152.6149999999998</v>
      </c>
      <c r="F115" s="147">
        <f t="shared" si="29"/>
        <v>4460.2163479893734</v>
      </c>
      <c r="G115" s="66">
        <v>716.32500000000005</v>
      </c>
      <c r="H115" s="66">
        <v>28033.915000000001</v>
      </c>
      <c r="I115" s="133"/>
      <c r="J115" s="147">
        <f t="shared" si="22"/>
        <v>28033.915000000001</v>
      </c>
      <c r="K115" s="66">
        <v>28.555</v>
      </c>
      <c r="L115" s="44">
        <v>3058.172</v>
      </c>
      <c r="M115" s="44">
        <v>2033.905</v>
      </c>
      <c r="N115" s="44">
        <v>8818.3700000000008</v>
      </c>
      <c r="O115" s="44">
        <v>1.026</v>
      </c>
      <c r="P115" s="44">
        <v>18287.329000000002</v>
      </c>
      <c r="Q115" s="134">
        <f t="shared" si="30"/>
        <v>65437.813347989373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302" t="s">
        <v>0</v>
      </c>
      <c r="E116" s="282"/>
      <c r="F116" s="145">
        <f t="shared" si="29"/>
        <v>0</v>
      </c>
      <c r="G116" s="65"/>
      <c r="H116" s="65"/>
      <c r="I116" s="128"/>
      <c r="J116" s="145">
        <f t="shared" si="22"/>
        <v>0</v>
      </c>
      <c r="K116" s="65"/>
      <c r="L116" s="25"/>
      <c r="M116" s="25"/>
      <c r="N116" s="25"/>
      <c r="O116" s="25"/>
      <c r="P116" s="25"/>
      <c r="Q116" s="129">
        <f t="shared" si="30"/>
        <v>0</v>
      </c>
      <c r="R116" s="19"/>
    </row>
    <row r="117" spans="1:18">
      <c r="A117" s="130"/>
      <c r="B117" s="528"/>
      <c r="C117" s="146" t="s">
        <v>13</v>
      </c>
      <c r="D117" s="303" t="s">
        <v>0</v>
      </c>
      <c r="E117" s="317"/>
      <c r="F117" s="147">
        <f t="shared" si="29"/>
        <v>0</v>
      </c>
      <c r="G117" s="66"/>
      <c r="H117" s="66"/>
      <c r="I117" s="133"/>
      <c r="J117" s="147">
        <f t="shared" si="22"/>
        <v>0</v>
      </c>
      <c r="K117" s="66"/>
      <c r="L117" s="44"/>
      <c r="M117" s="44"/>
      <c r="N117" s="44"/>
      <c r="O117" s="44"/>
      <c r="P117" s="44"/>
      <c r="Q117" s="134">
        <f t="shared" si="30"/>
        <v>0</v>
      </c>
      <c r="R117" s="19"/>
    </row>
    <row r="118" spans="1:18">
      <c r="A118" s="130"/>
      <c r="B118" s="527" t="s">
        <v>81</v>
      </c>
      <c r="C118" s="24" t="s">
        <v>11</v>
      </c>
      <c r="D118" s="301">
        <v>5.0000000000000001E-4</v>
      </c>
      <c r="E118" s="282">
        <v>6.1999999999999998E-3</v>
      </c>
      <c r="F118" s="145">
        <f t="shared" si="29"/>
        <v>6.6999999999999994E-3</v>
      </c>
      <c r="G118" s="65">
        <v>1.1999999999999999E-3</v>
      </c>
      <c r="H118" s="65"/>
      <c r="I118" s="128"/>
      <c r="J118" s="145">
        <f t="shared" si="22"/>
        <v>0</v>
      </c>
      <c r="K118" s="65"/>
      <c r="L118" s="25"/>
      <c r="M118" s="25"/>
      <c r="N118" s="25"/>
      <c r="O118" s="25"/>
      <c r="P118" s="25"/>
      <c r="Q118" s="129">
        <f t="shared" si="30"/>
        <v>7.899999999999999E-3</v>
      </c>
      <c r="R118" s="19"/>
    </row>
    <row r="119" spans="1:18">
      <c r="A119" s="130"/>
      <c r="B119" s="528"/>
      <c r="C119" s="146" t="s">
        <v>13</v>
      </c>
      <c r="D119" s="298">
        <v>1.0799999569373313</v>
      </c>
      <c r="E119" s="317">
        <v>3.65</v>
      </c>
      <c r="F119" s="147">
        <f t="shared" si="29"/>
        <v>4.7299999569373314</v>
      </c>
      <c r="G119" s="66">
        <v>2.2090000000000001</v>
      </c>
      <c r="H119" s="66"/>
      <c r="I119" s="133"/>
      <c r="J119" s="147">
        <f t="shared" si="22"/>
        <v>0</v>
      </c>
      <c r="K119" s="66"/>
      <c r="L119" s="44"/>
      <c r="M119" s="44"/>
      <c r="N119" s="44"/>
      <c r="O119" s="44"/>
      <c r="P119" s="44"/>
      <c r="Q119" s="134">
        <f t="shared" si="30"/>
        <v>6.938999956937332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301">
        <v>1.494</v>
      </c>
      <c r="E120" s="282">
        <v>1.3640000000000001</v>
      </c>
      <c r="F120" s="145">
        <f t="shared" si="29"/>
        <v>2.8580000000000001</v>
      </c>
      <c r="G120" s="65">
        <v>0</v>
      </c>
      <c r="H120" s="65"/>
      <c r="I120" s="128"/>
      <c r="J120" s="145">
        <f t="shared" si="22"/>
        <v>0</v>
      </c>
      <c r="K120" s="65"/>
      <c r="L120" s="25"/>
      <c r="M120" s="25"/>
      <c r="N120" s="25"/>
      <c r="O120" s="25"/>
      <c r="P120" s="25"/>
      <c r="Q120" s="129">
        <f t="shared" si="30"/>
        <v>2.8580000000000001</v>
      </c>
      <c r="R120" s="19"/>
    </row>
    <row r="121" spans="1:18">
      <c r="A121" s="130"/>
      <c r="B121" s="528"/>
      <c r="C121" s="146" t="s">
        <v>13</v>
      </c>
      <c r="D121" s="298">
        <v>886.46396465416149</v>
      </c>
      <c r="E121" s="317">
        <v>466.12799999999999</v>
      </c>
      <c r="F121" s="147">
        <f t="shared" si="29"/>
        <v>1352.5919646541615</v>
      </c>
      <c r="G121" s="66">
        <v>3.5960000000000001</v>
      </c>
      <c r="H121" s="66"/>
      <c r="I121" s="133"/>
      <c r="J121" s="147">
        <f t="shared" si="22"/>
        <v>0</v>
      </c>
      <c r="K121" s="66"/>
      <c r="L121" s="44"/>
      <c r="M121" s="44"/>
      <c r="N121" s="44"/>
      <c r="O121" s="44"/>
      <c r="P121" s="44"/>
      <c r="Q121" s="134">
        <f t="shared" si="30"/>
        <v>1356.1879646541615</v>
      </c>
      <c r="R121" s="19"/>
    </row>
    <row r="122" spans="1:18">
      <c r="A122" s="130"/>
      <c r="B122" s="527" t="s">
        <v>84</v>
      </c>
      <c r="C122" s="24" t="s">
        <v>11</v>
      </c>
      <c r="D122" s="301">
        <v>4.9781000000000004</v>
      </c>
      <c r="E122" s="282">
        <v>4.9299999999999997E-2</v>
      </c>
      <c r="F122" s="145">
        <f t="shared" si="29"/>
        <v>5.0274000000000001</v>
      </c>
      <c r="G122" s="65">
        <v>2.4199000000000002</v>
      </c>
      <c r="H122" s="65">
        <v>4.8517999999999999</v>
      </c>
      <c r="I122" s="128"/>
      <c r="J122" s="145">
        <f t="shared" si="22"/>
        <v>4.8517999999999999</v>
      </c>
      <c r="K122" s="65"/>
      <c r="L122" s="25">
        <v>1.0469999999999999</v>
      </c>
      <c r="M122" s="25"/>
      <c r="N122" s="25"/>
      <c r="O122" s="25"/>
      <c r="P122" s="25">
        <v>2.8000000000000001E-2</v>
      </c>
      <c r="Q122" s="129">
        <f t="shared" si="30"/>
        <v>13.3741</v>
      </c>
      <c r="R122" s="19"/>
    </row>
    <row r="123" spans="1:18">
      <c r="A123" s="130"/>
      <c r="B123" s="528"/>
      <c r="C123" s="146" t="s">
        <v>13</v>
      </c>
      <c r="D123" s="298">
        <v>3788.9098489253925</v>
      </c>
      <c r="E123" s="317">
        <v>17.117999999999999</v>
      </c>
      <c r="F123" s="147">
        <f t="shared" si="29"/>
        <v>3806.0278489253924</v>
      </c>
      <c r="G123" s="66">
        <v>3416.9229999999998</v>
      </c>
      <c r="H123" s="66">
        <v>5967.41</v>
      </c>
      <c r="I123" s="133"/>
      <c r="J123" s="147">
        <f t="shared" si="22"/>
        <v>5967.41</v>
      </c>
      <c r="K123" s="66"/>
      <c r="L123" s="44">
        <v>770.69899999999996</v>
      </c>
      <c r="M123" s="44"/>
      <c r="N123" s="44">
        <v>0.216</v>
      </c>
      <c r="O123" s="44"/>
      <c r="P123" s="44">
        <v>24.192</v>
      </c>
      <c r="Q123" s="134">
        <f t="shared" si="30"/>
        <v>13985.467848925393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301">
        <v>0.23549999999999999</v>
      </c>
      <c r="E124" s="282">
        <v>0.25230000000000002</v>
      </c>
      <c r="F124" s="145">
        <f t="shared" si="29"/>
        <v>0.48780000000000001</v>
      </c>
      <c r="G124" s="65">
        <v>3.0666000000000002</v>
      </c>
      <c r="H124" s="65">
        <v>21.184699999999999</v>
      </c>
      <c r="I124" s="128"/>
      <c r="J124" s="145">
        <f t="shared" si="22"/>
        <v>21.184699999999999</v>
      </c>
      <c r="K124" s="65">
        <v>7.8666</v>
      </c>
      <c r="L124" s="25">
        <v>185.8305</v>
      </c>
      <c r="M124" s="25"/>
      <c r="N124" s="25">
        <v>3.3399999999999999E-2</v>
      </c>
      <c r="O124" s="25">
        <v>6.4000000000000001E-2</v>
      </c>
      <c r="P124" s="25">
        <v>1.7056</v>
      </c>
      <c r="Q124" s="129">
        <f t="shared" si="30"/>
        <v>220.23919999999998</v>
      </c>
      <c r="R124" s="19"/>
    </row>
    <row r="125" spans="1:18">
      <c r="A125" s="19"/>
      <c r="B125" s="528"/>
      <c r="C125" s="146" t="s">
        <v>13</v>
      </c>
      <c r="D125" s="298">
        <v>934.02716275768171</v>
      </c>
      <c r="E125" s="317">
        <v>175.614</v>
      </c>
      <c r="F125" s="147">
        <f t="shared" si="29"/>
        <v>1109.6411627576817</v>
      </c>
      <c r="G125" s="66">
        <v>719.34299999999996</v>
      </c>
      <c r="H125" s="66">
        <v>9267.0130000000008</v>
      </c>
      <c r="I125" s="133"/>
      <c r="J125" s="147">
        <f t="shared" si="22"/>
        <v>9267.0130000000008</v>
      </c>
      <c r="K125" s="66">
        <v>1999.201</v>
      </c>
      <c r="L125" s="44">
        <v>17477.517</v>
      </c>
      <c r="M125" s="44"/>
      <c r="N125" s="44">
        <v>12.701000000000001</v>
      </c>
      <c r="O125" s="44">
        <v>21.167999999999999</v>
      </c>
      <c r="P125" s="44">
        <v>12082.165000000001</v>
      </c>
      <c r="Q125" s="134">
        <f t="shared" si="30"/>
        <v>42688.749162757682</v>
      </c>
      <c r="R125" s="19"/>
    </row>
    <row r="126" spans="1:18">
      <c r="A126" s="19"/>
      <c r="B126" s="36" t="s">
        <v>15</v>
      </c>
      <c r="C126" s="24" t="s">
        <v>11</v>
      </c>
      <c r="D126" s="301">
        <v>0.25059999999999999</v>
      </c>
      <c r="E126" s="282">
        <v>0.05</v>
      </c>
      <c r="F126" s="145">
        <f t="shared" si="29"/>
        <v>0.30059999999999998</v>
      </c>
      <c r="G126" s="65">
        <v>10.08</v>
      </c>
      <c r="H126" s="65">
        <v>2.8801999999999999</v>
      </c>
      <c r="I126" s="128"/>
      <c r="J126" s="145">
        <f t="shared" si="22"/>
        <v>2.8801999999999999</v>
      </c>
      <c r="K126" s="65"/>
      <c r="L126" s="25">
        <v>5.57</v>
      </c>
      <c r="M126" s="25"/>
      <c r="N126" s="25"/>
      <c r="O126" s="25"/>
      <c r="P126" s="25">
        <v>1.76</v>
      </c>
      <c r="Q126" s="129">
        <f t="shared" si="30"/>
        <v>20.590800000000002</v>
      </c>
      <c r="R126" s="19"/>
    </row>
    <row r="127" spans="1:18">
      <c r="A127" s="19"/>
      <c r="B127" s="131" t="s">
        <v>86</v>
      </c>
      <c r="C127" s="146" t="s">
        <v>13</v>
      </c>
      <c r="D127" s="298">
        <v>123.76799506501817</v>
      </c>
      <c r="E127" s="317">
        <v>106.92</v>
      </c>
      <c r="F127" s="147">
        <f t="shared" si="29"/>
        <v>230.68799506501819</v>
      </c>
      <c r="G127" s="66">
        <v>2917.1689999999999</v>
      </c>
      <c r="H127" s="66">
        <v>7332.6890000000003</v>
      </c>
      <c r="I127" s="133"/>
      <c r="J127" s="147">
        <f t="shared" si="22"/>
        <v>7332.6890000000003</v>
      </c>
      <c r="K127" s="66"/>
      <c r="L127" s="44">
        <v>793.44399999999996</v>
      </c>
      <c r="M127" s="44"/>
      <c r="N127" s="44"/>
      <c r="O127" s="44"/>
      <c r="P127" s="44">
        <v>3011.16</v>
      </c>
      <c r="Q127" s="134">
        <f t="shared" si="30"/>
        <v>14285.149995065018</v>
      </c>
      <c r="R127" s="19"/>
    </row>
    <row r="128" spans="1:18">
      <c r="A128" s="19"/>
      <c r="B128" s="529" t="s">
        <v>19</v>
      </c>
      <c r="C128" s="24" t="s">
        <v>11</v>
      </c>
      <c r="D128" s="299">
        <v>11.1241</v>
      </c>
      <c r="E128" s="8">
        <v>6.2900999999999989</v>
      </c>
      <c r="F128" s="145">
        <f t="shared" ref="F128:Q129" si="31">SUM(F106,F108,F110,F112,F114,F116,F118,F120,F122,F124,F126)</f>
        <v>17.414199999999997</v>
      </c>
      <c r="G128" s="39">
        <v>36.208199999999998</v>
      </c>
      <c r="H128" s="39">
        <v>136.05189999999999</v>
      </c>
      <c r="I128" s="40">
        <f t="shared" si="31"/>
        <v>0</v>
      </c>
      <c r="J128" s="145">
        <f t="shared" si="31"/>
        <v>136.05189999999999</v>
      </c>
      <c r="K128" s="39">
        <v>49.414200000000001</v>
      </c>
      <c r="L128" s="25">
        <f t="shared" si="31"/>
        <v>297.38839999999999</v>
      </c>
      <c r="M128" s="25">
        <f t="shared" si="31"/>
        <v>3.3298000000000001</v>
      </c>
      <c r="N128" s="25">
        <f t="shared" si="31"/>
        <v>15.234399999999999</v>
      </c>
      <c r="O128" s="25">
        <f t="shared" si="31"/>
        <v>1.1235000000000002</v>
      </c>
      <c r="P128" s="25">
        <f t="shared" si="31"/>
        <v>32.674999999999997</v>
      </c>
      <c r="Q128" s="129">
        <f t="shared" si="31"/>
        <v>588.83960000000002</v>
      </c>
      <c r="R128" s="19"/>
    </row>
    <row r="129" spans="1:18">
      <c r="A129" s="137"/>
      <c r="B129" s="530"/>
      <c r="C129" s="146" t="s">
        <v>13</v>
      </c>
      <c r="D129" s="300">
        <v>8129.794715841972</v>
      </c>
      <c r="E129" s="11">
        <v>3641.4549999999999</v>
      </c>
      <c r="F129" s="147">
        <f t="shared" si="31"/>
        <v>11771.249715841972</v>
      </c>
      <c r="G129" s="58">
        <v>17556.576000000001</v>
      </c>
      <c r="H129" s="58">
        <v>84091.632000000012</v>
      </c>
      <c r="I129" s="53">
        <f t="shared" si="31"/>
        <v>0</v>
      </c>
      <c r="J129" s="147">
        <f t="shared" si="31"/>
        <v>84091.632000000012</v>
      </c>
      <c r="K129" s="58">
        <v>21191.962000000003</v>
      </c>
      <c r="L129" s="44">
        <f t="shared" si="31"/>
        <v>73379.734000000011</v>
      </c>
      <c r="M129" s="44">
        <f t="shared" si="31"/>
        <v>2033.905</v>
      </c>
      <c r="N129" s="44">
        <f t="shared" si="31"/>
        <v>8872.7890000000007</v>
      </c>
      <c r="O129" s="44">
        <f t="shared" si="31"/>
        <v>569.75199999999995</v>
      </c>
      <c r="P129" s="44">
        <f t="shared" si="31"/>
        <v>34968.267</v>
      </c>
      <c r="Q129" s="134">
        <f t="shared" si="31"/>
        <v>254435.86671584193</v>
      </c>
      <c r="R129" s="19"/>
    </row>
    <row r="130" spans="1:18">
      <c r="A130" s="126" t="s">
        <v>0</v>
      </c>
      <c r="B130" s="527" t="s">
        <v>87</v>
      </c>
      <c r="C130" s="24" t="s">
        <v>11</v>
      </c>
      <c r="D130" s="302" t="s">
        <v>0</v>
      </c>
      <c r="E130" s="282"/>
      <c r="F130" s="145">
        <f t="shared" ref="F130:F136" si="32">SUM(D130,E130)</f>
        <v>0</v>
      </c>
      <c r="G130" s="65"/>
      <c r="H130" s="65"/>
      <c r="I130" s="128"/>
      <c r="J130" s="145">
        <f t="shared" si="22"/>
        <v>0</v>
      </c>
      <c r="K130" s="65"/>
      <c r="L130" s="25"/>
      <c r="M130" s="25"/>
      <c r="N130" s="25"/>
      <c r="O130" s="25"/>
      <c r="P130" s="25"/>
      <c r="Q130" s="129">
        <f t="shared" ref="Q130:Q136" si="33">SUM(F130,G130,J130,K130,L130,M130,N130,O130,P130)</f>
        <v>0</v>
      </c>
      <c r="R130" s="19"/>
    </row>
    <row r="131" spans="1:18">
      <c r="A131" s="126" t="s">
        <v>0</v>
      </c>
      <c r="B131" s="528"/>
      <c r="C131" s="146" t="s">
        <v>13</v>
      </c>
      <c r="D131" s="305" t="s">
        <v>0</v>
      </c>
      <c r="E131" s="317"/>
      <c r="F131" s="147">
        <f t="shared" si="32"/>
        <v>0</v>
      </c>
      <c r="G131" s="66"/>
      <c r="H131" s="66"/>
      <c r="I131" s="133"/>
      <c r="J131" s="147">
        <f t="shared" si="22"/>
        <v>0</v>
      </c>
      <c r="K131" s="66"/>
      <c r="L131" s="44"/>
      <c r="M131" s="44"/>
      <c r="N131" s="44"/>
      <c r="O131" s="44"/>
      <c r="P131" s="44"/>
      <c r="Q131" s="134">
        <f t="shared" si="33"/>
        <v>0</v>
      </c>
      <c r="R131" s="19"/>
    </row>
    <row r="132" spans="1:18">
      <c r="A132" s="130" t="s">
        <v>88</v>
      </c>
      <c r="B132" s="527" t="s">
        <v>89</v>
      </c>
      <c r="C132" s="24" t="s">
        <v>11</v>
      </c>
      <c r="D132" s="284" t="s">
        <v>0</v>
      </c>
      <c r="E132" s="282"/>
      <c r="F132" s="145">
        <f t="shared" si="32"/>
        <v>0</v>
      </c>
      <c r="G132" s="65">
        <v>2.5000000000000001E-2</v>
      </c>
      <c r="H132" s="65"/>
      <c r="I132" s="128"/>
      <c r="J132" s="145">
        <f t="shared" si="22"/>
        <v>0</v>
      </c>
      <c r="K132" s="65"/>
      <c r="L132" s="25"/>
      <c r="M132" s="25"/>
      <c r="N132" s="25"/>
      <c r="O132" s="25"/>
      <c r="P132" s="25"/>
      <c r="Q132" s="129">
        <f t="shared" si="33"/>
        <v>2.5000000000000001E-2</v>
      </c>
      <c r="R132" s="19"/>
    </row>
    <row r="133" spans="1:18">
      <c r="A133" s="130"/>
      <c r="B133" s="528"/>
      <c r="C133" s="146" t="s">
        <v>13</v>
      </c>
      <c r="D133" s="285" t="s">
        <v>0</v>
      </c>
      <c r="E133" s="317"/>
      <c r="F133" s="147">
        <f t="shared" si="32"/>
        <v>0</v>
      </c>
      <c r="G133" s="66">
        <v>42.12</v>
      </c>
      <c r="H133" s="66"/>
      <c r="I133" s="133"/>
      <c r="J133" s="147">
        <f t="shared" si="22"/>
        <v>0</v>
      </c>
      <c r="K133" s="66"/>
      <c r="L133" s="44"/>
      <c r="M133" s="44"/>
      <c r="N133" s="44"/>
      <c r="O133" s="44"/>
      <c r="P133" s="44"/>
      <c r="Q133" s="151">
        <f t="shared" si="33"/>
        <v>42.12</v>
      </c>
      <c r="R133" s="19"/>
    </row>
    <row r="134" spans="1:18">
      <c r="A134" s="130" t="s">
        <v>90</v>
      </c>
      <c r="B134" s="36" t="s">
        <v>15</v>
      </c>
      <c r="C134" s="21" t="s">
        <v>11</v>
      </c>
      <c r="D134" s="290" t="s">
        <v>0</v>
      </c>
      <c r="E134" s="318"/>
      <c r="F134" s="153">
        <f t="shared" si="32"/>
        <v>0</v>
      </c>
      <c r="G134" s="93"/>
      <c r="H134" s="93">
        <v>1.4999999999999999E-2</v>
      </c>
      <c r="I134" s="154"/>
      <c r="J134" s="153">
        <f t="shared" ref="J134:J136" si="34">SUM(H134:I134)</f>
        <v>1.4999999999999999E-2</v>
      </c>
      <c r="K134" s="93"/>
      <c r="L134" s="69">
        <v>1.7999999999999999E-2</v>
      </c>
      <c r="M134" s="69"/>
      <c r="N134" s="69"/>
      <c r="O134" s="69"/>
      <c r="P134" s="69"/>
      <c r="Q134" s="129">
        <f t="shared" si="33"/>
        <v>3.3000000000000002E-2</v>
      </c>
      <c r="R134" s="19"/>
    </row>
    <row r="135" spans="1:18">
      <c r="A135" s="130"/>
      <c r="B135" s="36" t="s">
        <v>91</v>
      </c>
      <c r="C135" s="24" t="s">
        <v>92</v>
      </c>
      <c r="D135" s="291" t="s">
        <v>0</v>
      </c>
      <c r="E135" s="282"/>
      <c r="F135" s="155">
        <f t="shared" si="32"/>
        <v>0</v>
      </c>
      <c r="G135" s="65"/>
      <c r="H135" s="65"/>
      <c r="I135" s="128"/>
      <c r="J135" s="155">
        <f t="shared" si="34"/>
        <v>0</v>
      </c>
      <c r="K135" s="65"/>
      <c r="L135" s="25"/>
      <c r="M135" s="39"/>
      <c r="N135" s="25"/>
      <c r="O135" s="25"/>
      <c r="P135" s="115"/>
      <c r="Q135" s="129">
        <f t="shared" si="33"/>
        <v>0</v>
      </c>
      <c r="R135" s="19"/>
    </row>
    <row r="136" spans="1:18">
      <c r="A136" s="130" t="s">
        <v>18</v>
      </c>
      <c r="B136" s="44"/>
      <c r="C136" s="146" t="s">
        <v>13</v>
      </c>
      <c r="D136" s="292" t="s">
        <v>0</v>
      </c>
      <c r="E136" s="317"/>
      <c r="F136" s="156">
        <f t="shared" si="32"/>
        <v>0</v>
      </c>
      <c r="G136" s="66">
        <v>10.885999999999999</v>
      </c>
      <c r="H136" s="77">
        <v>27.54</v>
      </c>
      <c r="I136" s="133"/>
      <c r="J136" s="156">
        <f t="shared" si="34"/>
        <v>27.54</v>
      </c>
      <c r="K136" s="77"/>
      <c r="L136" s="44">
        <v>38.880000000000003</v>
      </c>
      <c r="M136" s="68"/>
      <c r="N136" s="44"/>
      <c r="O136" s="44"/>
      <c r="P136" s="44"/>
      <c r="Q136" s="151">
        <f t="shared" si="33"/>
        <v>77.306000000000012</v>
      </c>
      <c r="R136" s="19"/>
    </row>
    <row r="137" spans="1:18">
      <c r="A137" s="19"/>
      <c r="B137" s="164" t="s">
        <v>0</v>
      </c>
      <c r="C137" s="21" t="s">
        <v>11</v>
      </c>
      <c r="D137" s="293">
        <f>SUM(D130,D132,D134)</f>
        <v>0</v>
      </c>
      <c r="E137" s="195">
        <f t="shared" ref="E137:P137" si="35">SUM(E130,E132,E134)</f>
        <v>0</v>
      </c>
      <c r="F137" s="153">
        <f t="shared" si="35"/>
        <v>0</v>
      </c>
      <c r="G137" s="39">
        <f t="shared" si="35"/>
        <v>2.5000000000000001E-2</v>
      </c>
      <c r="H137" s="39">
        <f t="shared" si="35"/>
        <v>1.4999999999999999E-2</v>
      </c>
      <c r="I137" s="37">
        <f t="shared" si="35"/>
        <v>0</v>
      </c>
      <c r="J137" s="153">
        <f t="shared" si="35"/>
        <v>1.4999999999999999E-2</v>
      </c>
      <c r="K137" s="136">
        <f t="shared" si="35"/>
        <v>0</v>
      </c>
      <c r="L137" s="25">
        <f t="shared" si="35"/>
        <v>1.7999999999999999E-2</v>
      </c>
      <c r="M137" s="73">
        <f t="shared" si="35"/>
        <v>0</v>
      </c>
      <c r="N137" s="114">
        <f t="shared" si="35"/>
        <v>0</v>
      </c>
      <c r="O137" s="69">
        <f t="shared" si="35"/>
        <v>0</v>
      </c>
      <c r="P137" s="69">
        <f t="shared" si="35"/>
        <v>0</v>
      </c>
      <c r="Q137" s="129">
        <f>SUM(Q130,Q132,Q134)</f>
        <v>5.8000000000000003E-2</v>
      </c>
      <c r="R137" s="19"/>
    </row>
    <row r="138" spans="1:18">
      <c r="A138" s="19"/>
      <c r="B138" s="165" t="s">
        <v>19</v>
      </c>
      <c r="C138" s="24" t="s">
        <v>92</v>
      </c>
      <c r="D138" s="294"/>
      <c r="E138" s="195"/>
      <c r="F138" s="155"/>
      <c r="G138" s="74"/>
      <c r="H138" s="39"/>
      <c r="I138" s="40"/>
      <c r="J138" s="155"/>
      <c r="K138" s="39"/>
      <c r="L138" s="25"/>
      <c r="M138" s="59"/>
      <c r="N138" s="59"/>
      <c r="O138" s="25"/>
      <c r="P138" s="25"/>
      <c r="Q138" s="129"/>
      <c r="R138" s="19"/>
    </row>
    <row r="139" spans="1:18">
      <c r="A139" s="137"/>
      <c r="B139" s="44"/>
      <c r="C139" s="146" t="s">
        <v>13</v>
      </c>
      <c r="D139" s="295">
        <f>SUM(D131,D133,D136)</f>
        <v>0</v>
      </c>
      <c r="E139" s="196">
        <f t="shared" ref="E139:P139" si="36">SUM(E131,E133,E136)</f>
        <v>0</v>
      </c>
      <c r="F139" s="156">
        <f t="shared" si="36"/>
        <v>0</v>
      </c>
      <c r="G139" s="58">
        <f t="shared" si="36"/>
        <v>53.006</v>
      </c>
      <c r="H139" s="58">
        <f t="shared" si="36"/>
        <v>27.54</v>
      </c>
      <c r="I139" s="53">
        <f t="shared" si="36"/>
        <v>0</v>
      </c>
      <c r="J139" s="156">
        <f t="shared" si="36"/>
        <v>27.54</v>
      </c>
      <c r="K139" s="49">
        <f t="shared" si="36"/>
        <v>0</v>
      </c>
      <c r="L139" s="44">
        <f t="shared" si="36"/>
        <v>38.880000000000003</v>
      </c>
      <c r="M139" s="60">
        <f t="shared" si="36"/>
        <v>0</v>
      </c>
      <c r="N139" s="60">
        <f t="shared" si="36"/>
        <v>0</v>
      </c>
      <c r="O139" s="44">
        <f t="shared" si="36"/>
        <v>0</v>
      </c>
      <c r="P139" s="44">
        <f t="shared" si="36"/>
        <v>0</v>
      </c>
      <c r="Q139" s="151">
        <f>SUM(Q131,Q133,Q136)</f>
        <v>119.42600000000002</v>
      </c>
      <c r="R139" s="19"/>
    </row>
    <row r="140" spans="1:18">
      <c r="A140" s="19"/>
      <c r="B140" s="20" t="s">
        <v>0</v>
      </c>
      <c r="C140" s="21" t="s">
        <v>11</v>
      </c>
      <c r="D140" s="215">
        <f>SUM(D104,D128,D137)</f>
        <v>414.98459999999994</v>
      </c>
      <c r="E140" s="327">
        <f t="shared" ref="E140:P140" si="37">SUM(E104,E128,E137)</f>
        <v>440.17149999999998</v>
      </c>
      <c r="F140" s="153">
        <f t="shared" si="37"/>
        <v>855.15610000000004</v>
      </c>
      <c r="G140" s="101">
        <f t="shared" si="37"/>
        <v>14509.190800000004</v>
      </c>
      <c r="H140" s="106">
        <f t="shared" si="37"/>
        <v>14825.786700000002</v>
      </c>
      <c r="I140" s="47">
        <f t="shared" si="37"/>
        <v>0</v>
      </c>
      <c r="J140" s="153">
        <f t="shared" si="37"/>
        <v>14825.786700000002</v>
      </c>
      <c r="K140" s="109">
        <f t="shared" si="37"/>
        <v>3673.4135000000006</v>
      </c>
      <c r="L140" s="69">
        <f t="shared" si="37"/>
        <v>838.42335000000003</v>
      </c>
      <c r="M140" s="73">
        <f t="shared" si="37"/>
        <v>4.8982999999999999</v>
      </c>
      <c r="N140" s="73">
        <f t="shared" si="37"/>
        <v>122.3108</v>
      </c>
      <c r="O140" s="69">
        <f t="shared" si="37"/>
        <v>24.3828</v>
      </c>
      <c r="P140" s="69">
        <f t="shared" si="37"/>
        <v>101.84495999999999</v>
      </c>
      <c r="Q140" s="129">
        <f>SUM(Q104,Q128,Q137)</f>
        <v>34955.40731000001</v>
      </c>
      <c r="R140" s="19"/>
    </row>
    <row r="141" spans="1:18">
      <c r="A141" s="19"/>
      <c r="B141" s="23" t="s">
        <v>93</v>
      </c>
      <c r="C141" s="24" t="s">
        <v>92</v>
      </c>
      <c r="D141" s="216"/>
      <c r="E141" s="216"/>
      <c r="F141" s="155"/>
      <c r="G141" s="102"/>
      <c r="H141" s="98"/>
      <c r="I141" s="160"/>
      <c r="J141" s="155"/>
      <c r="K141" s="102"/>
      <c r="L141" s="25"/>
      <c r="M141" s="59"/>
      <c r="N141" s="59"/>
      <c r="O141" s="25"/>
      <c r="P141" s="25"/>
      <c r="Q141" s="129"/>
      <c r="R141" s="19"/>
    </row>
    <row r="142" spans="1:18" ht="19.5" thickBot="1">
      <c r="A142" s="26"/>
      <c r="B142" s="27"/>
      <c r="C142" s="28" t="s">
        <v>13</v>
      </c>
      <c r="D142" s="217">
        <f>SUM(D105,D129,D139)</f>
        <v>125398.633</v>
      </c>
      <c r="E142" s="217">
        <f t="shared" ref="E142:Q142" si="38">SUM(E105,E129,E139)</f>
        <v>247232.69600000003</v>
      </c>
      <c r="F142" s="161">
        <f t="shared" si="38"/>
        <v>372631.32900000003</v>
      </c>
      <c r="G142" s="103">
        <f t="shared" si="38"/>
        <v>3991839.0020000008</v>
      </c>
      <c r="H142" s="108">
        <f t="shared" si="38"/>
        <v>2791752.5019999999</v>
      </c>
      <c r="I142" s="48">
        <f t="shared" si="38"/>
        <v>0</v>
      </c>
      <c r="J142" s="161">
        <f t="shared" si="38"/>
        <v>2791752.5019999999</v>
      </c>
      <c r="K142" s="103">
        <f t="shared" si="38"/>
        <v>1575739.7709999999</v>
      </c>
      <c r="L142" s="29">
        <f t="shared" si="38"/>
        <v>292624.56700000004</v>
      </c>
      <c r="M142" s="61">
        <f t="shared" si="38"/>
        <v>3718.9179999999997</v>
      </c>
      <c r="N142" s="61">
        <f t="shared" si="38"/>
        <v>72900.513999999996</v>
      </c>
      <c r="O142" s="29">
        <f t="shared" si="38"/>
        <v>13324.032000000003</v>
      </c>
      <c r="P142" s="29">
        <f t="shared" si="38"/>
        <v>98048.396999999997</v>
      </c>
      <c r="Q142" s="141">
        <f t="shared" si="38"/>
        <v>9212579.0320000034</v>
      </c>
      <c r="R142" s="19"/>
    </row>
    <row r="143" spans="1:18">
      <c r="Q143" s="162" t="s">
        <v>94</v>
      </c>
    </row>
    <row r="144" spans="1:18">
      <c r="P144" s="37"/>
    </row>
    <row r="146" spans="13:13">
      <c r="M146" s="37"/>
    </row>
    <row r="147" spans="13:13">
      <c r="M147" s="37"/>
    </row>
    <row r="148" spans="13:13">
      <c r="M148" s="37"/>
    </row>
    <row r="149" spans="13:13">
      <c r="M149" s="3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view="pageBreakPreview" zoomScale="70" zoomScaleNormal="40" zoomScaleSheetLayoutView="70" workbookViewId="0">
      <pane xSplit="3" ySplit="4" topLeftCell="F126" activePane="bottomRight" state="frozen"/>
      <selection activeCell="Y106" sqref="Y106"/>
      <selection pane="topRight" activeCell="Y106" sqref="Y106"/>
      <selection pane="bottomLeft" activeCell="Y106" sqref="Y106"/>
      <selection pane="bottomRight" activeCell="L140" sqref="L140:L142"/>
    </sheetView>
  </sheetViews>
  <sheetFormatPr defaultColWidth="13.375" defaultRowHeight="18.75"/>
  <cols>
    <col min="1" max="1" width="5.875" style="57" customWidth="1"/>
    <col min="2" max="2" width="21.25" style="57" customWidth="1"/>
    <col min="3" max="3" width="11.25" style="57" customWidth="1"/>
    <col min="4" max="7" width="24.625" style="57" customWidth="1"/>
    <col min="8" max="8" width="22.625" style="57" customWidth="1"/>
    <col min="9" max="9" width="19.625" style="57" customWidth="1"/>
    <col min="10" max="16" width="24.625" style="57" customWidth="1"/>
    <col min="17" max="17" width="24.625" style="119" customWidth="1"/>
    <col min="18" max="18" width="0.125" style="57" hidden="1" customWidth="1"/>
    <col min="19" max="37" width="17.375" style="57" customWidth="1"/>
    <col min="38" max="256" width="13.375" style="57"/>
    <col min="257" max="257" width="5.875" style="57" customWidth="1"/>
    <col min="258" max="258" width="21.25" style="57" customWidth="1"/>
    <col min="259" max="259" width="11.25" style="57" customWidth="1"/>
    <col min="260" max="273" width="19.625" style="57" customWidth="1"/>
    <col min="274" max="274" width="0" style="57" hidden="1" customWidth="1"/>
    <col min="275" max="293" width="17.375" style="57" customWidth="1"/>
    <col min="294" max="512" width="13.375" style="57"/>
    <col min="513" max="513" width="5.875" style="57" customWidth="1"/>
    <col min="514" max="514" width="21.25" style="57" customWidth="1"/>
    <col min="515" max="515" width="11.25" style="57" customWidth="1"/>
    <col min="516" max="529" width="19.625" style="57" customWidth="1"/>
    <col min="530" max="530" width="0" style="57" hidden="1" customWidth="1"/>
    <col min="531" max="549" width="17.375" style="57" customWidth="1"/>
    <col min="550" max="768" width="13.375" style="57"/>
    <col min="769" max="769" width="5.875" style="57" customWidth="1"/>
    <col min="770" max="770" width="21.25" style="57" customWidth="1"/>
    <col min="771" max="771" width="11.25" style="57" customWidth="1"/>
    <col min="772" max="785" width="19.625" style="57" customWidth="1"/>
    <col min="786" max="786" width="0" style="57" hidden="1" customWidth="1"/>
    <col min="787" max="805" width="17.375" style="57" customWidth="1"/>
    <col min="806" max="1024" width="13.375" style="57"/>
    <col min="1025" max="1025" width="5.875" style="57" customWidth="1"/>
    <col min="1026" max="1026" width="21.25" style="57" customWidth="1"/>
    <col min="1027" max="1027" width="11.25" style="57" customWidth="1"/>
    <col min="1028" max="1041" width="19.625" style="57" customWidth="1"/>
    <col min="1042" max="1042" width="0" style="57" hidden="1" customWidth="1"/>
    <col min="1043" max="1061" width="17.375" style="57" customWidth="1"/>
    <col min="1062" max="1280" width="13.375" style="57"/>
    <col min="1281" max="1281" width="5.875" style="57" customWidth="1"/>
    <col min="1282" max="1282" width="21.25" style="57" customWidth="1"/>
    <col min="1283" max="1283" width="11.25" style="57" customWidth="1"/>
    <col min="1284" max="1297" width="19.625" style="57" customWidth="1"/>
    <col min="1298" max="1298" width="0" style="57" hidden="1" customWidth="1"/>
    <col min="1299" max="1317" width="17.375" style="57" customWidth="1"/>
    <col min="1318" max="1536" width="13.375" style="57"/>
    <col min="1537" max="1537" width="5.875" style="57" customWidth="1"/>
    <col min="1538" max="1538" width="21.25" style="57" customWidth="1"/>
    <col min="1539" max="1539" width="11.25" style="57" customWidth="1"/>
    <col min="1540" max="1553" width="19.625" style="57" customWidth="1"/>
    <col min="1554" max="1554" width="0" style="57" hidden="1" customWidth="1"/>
    <col min="1555" max="1573" width="17.375" style="57" customWidth="1"/>
    <col min="1574" max="1792" width="13.375" style="57"/>
    <col min="1793" max="1793" width="5.875" style="57" customWidth="1"/>
    <col min="1794" max="1794" width="21.25" style="57" customWidth="1"/>
    <col min="1795" max="1795" width="11.25" style="57" customWidth="1"/>
    <col min="1796" max="1809" width="19.625" style="57" customWidth="1"/>
    <col min="1810" max="1810" width="0" style="57" hidden="1" customWidth="1"/>
    <col min="1811" max="1829" width="17.375" style="57" customWidth="1"/>
    <col min="1830" max="2048" width="13.375" style="57"/>
    <col min="2049" max="2049" width="5.875" style="57" customWidth="1"/>
    <col min="2050" max="2050" width="21.25" style="57" customWidth="1"/>
    <col min="2051" max="2051" width="11.25" style="57" customWidth="1"/>
    <col min="2052" max="2065" width="19.625" style="57" customWidth="1"/>
    <col min="2066" max="2066" width="0" style="57" hidden="1" customWidth="1"/>
    <col min="2067" max="2085" width="17.375" style="57" customWidth="1"/>
    <col min="2086" max="2304" width="13.375" style="57"/>
    <col min="2305" max="2305" width="5.875" style="57" customWidth="1"/>
    <col min="2306" max="2306" width="21.25" style="57" customWidth="1"/>
    <col min="2307" max="2307" width="11.25" style="57" customWidth="1"/>
    <col min="2308" max="2321" width="19.625" style="57" customWidth="1"/>
    <col min="2322" max="2322" width="0" style="57" hidden="1" customWidth="1"/>
    <col min="2323" max="2341" width="17.375" style="57" customWidth="1"/>
    <col min="2342" max="2560" width="13.375" style="57"/>
    <col min="2561" max="2561" width="5.875" style="57" customWidth="1"/>
    <col min="2562" max="2562" width="21.25" style="57" customWidth="1"/>
    <col min="2563" max="2563" width="11.25" style="57" customWidth="1"/>
    <col min="2564" max="2577" width="19.625" style="57" customWidth="1"/>
    <col min="2578" max="2578" width="0" style="57" hidden="1" customWidth="1"/>
    <col min="2579" max="2597" width="17.375" style="57" customWidth="1"/>
    <col min="2598" max="2816" width="13.375" style="57"/>
    <col min="2817" max="2817" width="5.875" style="57" customWidth="1"/>
    <col min="2818" max="2818" width="21.25" style="57" customWidth="1"/>
    <col min="2819" max="2819" width="11.25" style="57" customWidth="1"/>
    <col min="2820" max="2833" width="19.625" style="57" customWidth="1"/>
    <col min="2834" max="2834" width="0" style="57" hidden="1" customWidth="1"/>
    <col min="2835" max="2853" width="17.375" style="57" customWidth="1"/>
    <col min="2854" max="3072" width="13.375" style="57"/>
    <col min="3073" max="3073" width="5.875" style="57" customWidth="1"/>
    <col min="3074" max="3074" width="21.25" style="57" customWidth="1"/>
    <col min="3075" max="3075" width="11.25" style="57" customWidth="1"/>
    <col min="3076" max="3089" width="19.625" style="57" customWidth="1"/>
    <col min="3090" max="3090" width="0" style="57" hidden="1" customWidth="1"/>
    <col min="3091" max="3109" width="17.375" style="57" customWidth="1"/>
    <col min="3110" max="3328" width="13.375" style="57"/>
    <col min="3329" max="3329" width="5.875" style="57" customWidth="1"/>
    <col min="3330" max="3330" width="21.25" style="57" customWidth="1"/>
    <col min="3331" max="3331" width="11.25" style="57" customWidth="1"/>
    <col min="3332" max="3345" width="19.625" style="57" customWidth="1"/>
    <col min="3346" max="3346" width="0" style="57" hidden="1" customWidth="1"/>
    <col min="3347" max="3365" width="17.375" style="57" customWidth="1"/>
    <col min="3366" max="3584" width="13.375" style="57"/>
    <col min="3585" max="3585" width="5.875" style="57" customWidth="1"/>
    <col min="3586" max="3586" width="21.25" style="57" customWidth="1"/>
    <col min="3587" max="3587" width="11.25" style="57" customWidth="1"/>
    <col min="3588" max="3601" width="19.625" style="57" customWidth="1"/>
    <col min="3602" max="3602" width="0" style="57" hidden="1" customWidth="1"/>
    <col min="3603" max="3621" width="17.375" style="57" customWidth="1"/>
    <col min="3622" max="3840" width="13.375" style="57"/>
    <col min="3841" max="3841" width="5.875" style="57" customWidth="1"/>
    <col min="3842" max="3842" width="21.25" style="57" customWidth="1"/>
    <col min="3843" max="3843" width="11.25" style="57" customWidth="1"/>
    <col min="3844" max="3857" width="19.625" style="57" customWidth="1"/>
    <col min="3858" max="3858" width="0" style="57" hidden="1" customWidth="1"/>
    <col min="3859" max="3877" width="17.375" style="57" customWidth="1"/>
    <col min="3878" max="4096" width="13.375" style="57"/>
    <col min="4097" max="4097" width="5.875" style="57" customWidth="1"/>
    <col min="4098" max="4098" width="21.25" style="57" customWidth="1"/>
    <col min="4099" max="4099" width="11.25" style="57" customWidth="1"/>
    <col min="4100" max="4113" width="19.625" style="57" customWidth="1"/>
    <col min="4114" max="4114" width="0" style="57" hidden="1" customWidth="1"/>
    <col min="4115" max="4133" width="17.375" style="57" customWidth="1"/>
    <col min="4134" max="4352" width="13.375" style="57"/>
    <col min="4353" max="4353" width="5.875" style="57" customWidth="1"/>
    <col min="4354" max="4354" width="21.25" style="57" customWidth="1"/>
    <col min="4355" max="4355" width="11.25" style="57" customWidth="1"/>
    <col min="4356" max="4369" width="19.625" style="57" customWidth="1"/>
    <col min="4370" max="4370" width="0" style="57" hidden="1" customWidth="1"/>
    <col min="4371" max="4389" width="17.375" style="57" customWidth="1"/>
    <col min="4390" max="4608" width="13.375" style="57"/>
    <col min="4609" max="4609" width="5.875" style="57" customWidth="1"/>
    <col min="4610" max="4610" width="21.25" style="57" customWidth="1"/>
    <col min="4611" max="4611" width="11.25" style="57" customWidth="1"/>
    <col min="4612" max="4625" width="19.625" style="57" customWidth="1"/>
    <col min="4626" max="4626" width="0" style="57" hidden="1" customWidth="1"/>
    <col min="4627" max="4645" width="17.375" style="57" customWidth="1"/>
    <col min="4646" max="4864" width="13.375" style="57"/>
    <col min="4865" max="4865" width="5.875" style="57" customWidth="1"/>
    <col min="4866" max="4866" width="21.25" style="57" customWidth="1"/>
    <col min="4867" max="4867" width="11.25" style="57" customWidth="1"/>
    <col min="4868" max="4881" width="19.625" style="57" customWidth="1"/>
    <col min="4882" max="4882" width="0" style="57" hidden="1" customWidth="1"/>
    <col min="4883" max="4901" width="17.375" style="57" customWidth="1"/>
    <col min="4902" max="5120" width="13.375" style="57"/>
    <col min="5121" max="5121" width="5.875" style="57" customWidth="1"/>
    <col min="5122" max="5122" width="21.25" style="57" customWidth="1"/>
    <col min="5123" max="5123" width="11.25" style="57" customWidth="1"/>
    <col min="5124" max="5137" width="19.625" style="57" customWidth="1"/>
    <col min="5138" max="5138" width="0" style="57" hidden="1" customWidth="1"/>
    <col min="5139" max="5157" width="17.375" style="57" customWidth="1"/>
    <col min="5158" max="5376" width="13.375" style="57"/>
    <col min="5377" max="5377" width="5.875" style="57" customWidth="1"/>
    <col min="5378" max="5378" width="21.25" style="57" customWidth="1"/>
    <col min="5379" max="5379" width="11.25" style="57" customWidth="1"/>
    <col min="5380" max="5393" width="19.625" style="57" customWidth="1"/>
    <col min="5394" max="5394" width="0" style="57" hidden="1" customWidth="1"/>
    <col min="5395" max="5413" width="17.375" style="57" customWidth="1"/>
    <col min="5414" max="5632" width="13.375" style="57"/>
    <col min="5633" max="5633" width="5.875" style="57" customWidth="1"/>
    <col min="5634" max="5634" width="21.25" style="57" customWidth="1"/>
    <col min="5635" max="5635" width="11.25" style="57" customWidth="1"/>
    <col min="5636" max="5649" width="19.625" style="57" customWidth="1"/>
    <col min="5650" max="5650" width="0" style="57" hidden="1" customWidth="1"/>
    <col min="5651" max="5669" width="17.375" style="57" customWidth="1"/>
    <col min="5670" max="5888" width="13.375" style="57"/>
    <col min="5889" max="5889" width="5.875" style="57" customWidth="1"/>
    <col min="5890" max="5890" width="21.25" style="57" customWidth="1"/>
    <col min="5891" max="5891" width="11.25" style="57" customWidth="1"/>
    <col min="5892" max="5905" width="19.625" style="57" customWidth="1"/>
    <col min="5906" max="5906" width="0" style="57" hidden="1" customWidth="1"/>
    <col min="5907" max="5925" width="17.375" style="57" customWidth="1"/>
    <col min="5926" max="6144" width="13.375" style="57"/>
    <col min="6145" max="6145" width="5.875" style="57" customWidth="1"/>
    <col min="6146" max="6146" width="21.25" style="57" customWidth="1"/>
    <col min="6147" max="6147" width="11.25" style="57" customWidth="1"/>
    <col min="6148" max="6161" width="19.625" style="57" customWidth="1"/>
    <col min="6162" max="6162" width="0" style="57" hidden="1" customWidth="1"/>
    <col min="6163" max="6181" width="17.375" style="57" customWidth="1"/>
    <col min="6182" max="6400" width="13.375" style="57"/>
    <col min="6401" max="6401" width="5.875" style="57" customWidth="1"/>
    <col min="6402" max="6402" width="21.25" style="57" customWidth="1"/>
    <col min="6403" max="6403" width="11.25" style="57" customWidth="1"/>
    <col min="6404" max="6417" width="19.625" style="57" customWidth="1"/>
    <col min="6418" max="6418" width="0" style="57" hidden="1" customWidth="1"/>
    <col min="6419" max="6437" width="17.375" style="57" customWidth="1"/>
    <col min="6438" max="6656" width="13.375" style="57"/>
    <col min="6657" max="6657" width="5.875" style="57" customWidth="1"/>
    <col min="6658" max="6658" width="21.25" style="57" customWidth="1"/>
    <col min="6659" max="6659" width="11.25" style="57" customWidth="1"/>
    <col min="6660" max="6673" width="19.625" style="57" customWidth="1"/>
    <col min="6674" max="6674" width="0" style="57" hidden="1" customWidth="1"/>
    <col min="6675" max="6693" width="17.375" style="57" customWidth="1"/>
    <col min="6694" max="6912" width="13.375" style="57"/>
    <col min="6913" max="6913" width="5.875" style="57" customWidth="1"/>
    <col min="6914" max="6914" width="21.25" style="57" customWidth="1"/>
    <col min="6915" max="6915" width="11.25" style="57" customWidth="1"/>
    <col min="6916" max="6929" width="19.625" style="57" customWidth="1"/>
    <col min="6930" max="6930" width="0" style="57" hidden="1" customWidth="1"/>
    <col min="6931" max="6949" width="17.375" style="57" customWidth="1"/>
    <col min="6950" max="7168" width="13.375" style="57"/>
    <col min="7169" max="7169" width="5.875" style="57" customWidth="1"/>
    <col min="7170" max="7170" width="21.25" style="57" customWidth="1"/>
    <col min="7171" max="7171" width="11.25" style="57" customWidth="1"/>
    <col min="7172" max="7185" width="19.625" style="57" customWidth="1"/>
    <col min="7186" max="7186" width="0" style="57" hidden="1" customWidth="1"/>
    <col min="7187" max="7205" width="17.375" style="57" customWidth="1"/>
    <col min="7206" max="7424" width="13.375" style="57"/>
    <col min="7425" max="7425" width="5.875" style="57" customWidth="1"/>
    <col min="7426" max="7426" width="21.25" style="57" customWidth="1"/>
    <col min="7427" max="7427" width="11.25" style="57" customWidth="1"/>
    <col min="7428" max="7441" width="19.625" style="57" customWidth="1"/>
    <col min="7442" max="7442" width="0" style="57" hidden="1" customWidth="1"/>
    <col min="7443" max="7461" width="17.375" style="57" customWidth="1"/>
    <col min="7462" max="7680" width="13.375" style="57"/>
    <col min="7681" max="7681" width="5.875" style="57" customWidth="1"/>
    <col min="7682" max="7682" width="21.25" style="57" customWidth="1"/>
    <col min="7683" max="7683" width="11.25" style="57" customWidth="1"/>
    <col min="7684" max="7697" width="19.625" style="57" customWidth="1"/>
    <col min="7698" max="7698" width="0" style="57" hidden="1" customWidth="1"/>
    <col min="7699" max="7717" width="17.375" style="57" customWidth="1"/>
    <col min="7718" max="7936" width="13.375" style="57"/>
    <col min="7937" max="7937" width="5.875" style="57" customWidth="1"/>
    <col min="7938" max="7938" width="21.25" style="57" customWidth="1"/>
    <col min="7939" max="7939" width="11.25" style="57" customWidth="1"/>
    <col min="7940" max="7953" width="19.625" style="57" customWidth="1"/>
    <col min="7954" max="7954" width="0" style="57" hidden="1" customWidth="1"/>
    <col min="7955" max="7973" width="17.375" style="57" customWidth="1"/>
    <col min="7974" max="8192" width="13.375" style="57"/>
    <col min="8193" max="8193" width="5.875" style="57" customWidth="1"/>
    <col min="8194" max="8194" width="21.25" style="57" customWidth="1"/>
    <col min="8195" max="8195" width="11.25" style="57" customWidth="1"/>
    <col min="8196" max="8209" width="19.625" style="57" customWidth="1"/>
    <col min="8210" max="8210" width="0" style="57" hidden="1" customWidth="1"/>
    <col min="8211" max="8229" width="17.375" style="57" customWidth="1"/>
    <col min="8230" max="8448" width="13.375" style="57"/>
    <col min="8449" max="8449" width="5.875" style="57" customWidth="1"/>
    <col min="8450" max="8450" width="21.25" style="57" customWidth="1"/>
    <col min="8451" max="8451" width="11.25" style="57" customWidth="1"/>
    <col min="8452" max="8465" width="19.625" style="57" customWidth="1"/>
    <col min="8466" max="8466" width="0" style="57" hidden="1" customWidth="1"/>
    <col min="8467" max="8485" width="17.375" style="57" customWidth="1"/>
    <col min="8486" max="8704" width="13.375" style="57"/>
    <col min="8705" max="8705" width="5.875" style="57" customWidth="1"/>
    <col min="8706" max="8706" width="21.25" style="57" customWidth="1"/>
    <col min="8707" max="8707" width="11.25" style="57" customWidth="1"/>
    <col min="8708" max="8721" width="19.625" style="57" customWidth="1"/>
    <col min="8722" max="8722" width="0" style="57" hidden="1" customWidth="1"/>
    <col min="8723" max="8741" width="17.375" style="57" customWidth="1"/>
    <col min="8742" max="8960" width="13.375" style="57"/>
    <col min="8961" max="8961" width="5.875" style="57" customWidth="1"/>
    <col min="8962" max="8962" width="21.25" style="57" customWidth="1"/>
    <col min="8963" max="8963" width="11.25" style="57" customWidth="1"/>
    <col min="8964" max="8977" width="19.625" style="57" customWidth="1"/>
    <col min="8978" max="8978" width="0" style="57" hidden="1" customWidth="1"/>
    <col min="8979" max="8997" width="17.375" style="57" customWidth="1"/>
    <col min="8998" max="9216" width="13.375" style="57"/>
    <col min="9217" max="9217" width="5.875" style="57" customWidth="1"/>
    <col min="9218" max="9218" width="21.25" style="57" customWidth="1"/>
    <col min="9219" max="9219" width="11.25" style="57" customWidth="1"/>
    <col min="9220" max="9233" width="19.625" style="57" customWidth="1"/>
    <col min="9234" max="9234" width="0" style="57" hidden="1" customWidth="1"/>
    <col min="9235" max="9253" width="17.375" style="57" customWidth="1"/>
    <col min="9254" max="9472" width="13.375" style="57"/>
    <col min="9473" max="9473" width="5.875" style="57" customWidth="1"/>
    <col min="9474" max="9474" width="21.25" style="57" customWidth="1"/>
    <col min="9475" max="9475" width="11.25" style="57" customWidth="1"/>
    <col min="9476" max="9489" width="19.625" style="57" customWidth="1"/>
    <col min="9490" max="9490" width="0" style="57" hidden="1" customWidth="1"/>
    <col min="9491" max="9509" width="17.375" style="57" customWidth="1"/>
    <col min="9510" max="9728" width="13.375" style="57"/>
    <col min="9729" max="9729" width="5.875" style="57" customWidth="1"/>
    <col min="9730" max="9730" width="21.25" style="57" customWidth="1"/>
    <col min="9731" max="9731" width="11.25" style="57" customWidth="1"/>
    <col min="9732" max="9745" width="19.625" style="57" customWidth="1"/>
    <col min="9746" max="9746" width="0" style="57" hidden="1" customWidth="1"/>
    <col min="9747" max="9765" width="17.375" style="57" customWidth="1"/>
    <col min="9766" max="9984" width="13.375" style="57"/>
    <col min="9985" max="9985" width="5.875" style="57" customWidth="1"/>
    <col min="9986" max="9986" width="21.25" style="57" customWidth="1"/>
    <col min="9987" max="9987" width="11.25" style="57" customWidth="1"/>
    <col min="9988" max="10001" width="19.625" style="57" customWidth="1"/>
    <col min="10002" max="10002" width="0" style="57" hidden="1" customWidth="1"/>
    <col min="10003" max="10021" width="17.375" style="57" customWidth="1"/>
    <col min="10022" max="10240" width="13.375" style="57"/>
    <col min="10241" max="10241" width="5.875" style="57" customWidth="1"/>
    <col min="10242" max="10242" width="21.25" style="57" customWidth="1"/>
    <col min="10243" max="10243" width="11.25" style="57" customWidth="1"/>
    <col min="10244" max="10257" width="19.625" style="57" customWidth="1"/>
    <col min="10258" max="10258" width="0" style="57" hidden="1" customWidth="1"/>
    <col min="10259" max="10277" width="17.375" style="57" customWidth="1"/>
    <col min="10278" max="10496" width="13.375" style="57"/>
    <col min="10497" max="10497" width="5.875" style="57" customWidth="1"/>
    <col min="10498" max="10498" width="21.25" style="57" customWidth="1"/>
    <col min="10499" max="10499" width="11.25" style="57" customWidth="1"/>
    <col min="10500" max="10513" width="19.625" style="57" customWidth="1"/>
    <col min="10514" max="10514" width="0" style="57" hidden="1" customWidth="1"/>
    <col min="10515" max="10533" width="17.375" style="57" customWidth="1"/>
    <col min="10534" max="10752" width="13.375" style="57"/>
    <col min="10753" max="10753" width="5.875" style="57" customWidth="1"/>
    <col min="10754" max="10754" width="21.25" style="57" customWidth="1"/>
    <col min="10755" max="10755" width="11.25" style="57" customWidth="1"/>
    <col min="10756" max="10769" width="19.625" style="57" customWidth="1"/>
    <col min="10770" max="10770" width="0" style="57" hidden="1" customWidth="1"/>
    <col min="10771" max="10789" width="17.375" style="57" customWidth="1"/>
    <col min="10790" max="11008" width="13.375" style="57"/>
    <col min="11009" max="11009" width="5.875" style="57" customWidth="1"/>
    <col min="11010" max="11010" width="21.25" style="57" customWidth="1"/>
    <col min="11011" max="11011" width="11.25" style="57" customWidth="1"/>
    <col min="11012" max="11025" width="19.625" style="57" customWidth="1"/>
    <col min="11026" max="11026" width="0" style="57" hidden="1" customWidth="1"/>
    <col min="11027" max="11045" width="17.375" style="57" customWidth="1"/>
    <col min="11046" max="11264" width="13.375" style="57"/>
    <col min="11265" max="11265" width="5.875" style="57" customWidth="1"/>
    <col min="11266" max="11266" width="21.25" style="57" customWidth="1"/>
    <col min="11267" max="11267" width="11.25" style="57" customWidth="1"/>
    <col min="11268" max="11281" width="19.625" style="57" customWidth="1"/>
    <col min="11282" max="11282" width="0" style="57" hidden="1" customWidth="1"/>
    <col min="11283" max="11301" width="17.375" style="57" customWidth="1"/>
    <col min="11302" max="11520" width="13.375" style="57"/>
    <col min="11521" max="11521" width="5.875" style="57" customWidth="1"/>
    <col min="11522" max="11522" width="21.25" style="57" customWidth="1"/>
    <col min="11523" max="11523" width="11.25" style="57" customWidth="1"/>
    <col min="11524" max="11537" width="19.625" style="57" customWidth="1"/>
    <col min="11538" max="11538" width="0" style="57" hidden="1" customWidth="1"/>
    <col min="11539" max="11557" width="17.375" style="57" customWidth="1"/>
    <col min="11558" max="11776" width="13.375" style="57"/>
    <col min="11777" max="11777" width="5.875" style="57" customWidth="1"/>
    <col min="11778" max="11778" width="21.25" style="57" customWidth="1"/>
    <col min="11779" max="11779" width="11.25" style="57" customWidth="1"/>
    <col min="11780" max="11793" width="19.625" style="57" customWidth="1"/>
    <col min="11794" max="11794" width="0" style="57" hidden="1" customWidth="1"/>
    <col min="11795" max="11813" width="17.375" style="57" customWidth="1"/>
    <col min="11814" max="12032" width="13.375" style="57"/>
    <col min="12033" max="12033" width="5.875" style="57" customWidth="1"/>
    <col min="12034" max="12034" width="21.25" style="57" customWidth="1"/>
    <col min="12035" max="12035" width="11.25" style="57" customWidth="1"/>
    <col min="12036" max="12049" width="19.625" style="57" customWidth="1"/>
    <col min="12050" max="12050" width="0" style="57" hidden="1" customWidth="1"/>
    <col min="12051" max="12069" width="17.375" style="57" customWidth="1"/>
    <col min="12070" max="12288" width="13.375" style="57"/>
    <col min="12289" max="12289" width="5.875" style="57" customWidth="1"/>
    <col min="12290" max="12290" width="21.25" style="57" customWidth="1"/>
    <col min="12291" max="12291" width="11.25" style="57" customWidth="1"/>
    <col min="12292" max="12305" width="19.625" style="57" customWidth="1"/>
    <col min="12306" max="12306" width="0" style="57" hidden="1" customWidth="1"/>
    <col min="12307" max="12325" width="17.375" style="57" customWidth="1"/>
    <col min="12326" max="12544" width="13.375" style="57"/>
    <col min="12545" max="12545" width="5.875" style="57" customWidth="1"/>
    <col min="12546" max="12546" width="21.25" style="57" customWidth="1"/>
    <col min="12547" max="12547" width="11.25" style="57" customWidth="1"/>
    <col min="12548" max="12561" width="19.625" style="57" customWidth="1"/>
    <col min="12562" max="12562" width="0" style="57" hidden="1" customWidth="1"/>
    <col min="12563" max="12581" width="17.375" style="57" customWidth="1"/>
    <col min="12582" max="12800" width="13.375" style="57"/>
    <col min="12801" max="12801" width="5.875" style="57" customWidth="1"/>
    <col min="12802" max="12802" width="21.25" style="57" customWidth="1"/>
    <col min="12803" max="12803" width="11.25" style="57" customWidth="1"/>
    <col min="12804" max="12817" width="19.625" style="57" customWidth="1"/>
    <col min="12818" max="12818" width="0" style="57" hidden="1" customWidth="1"/>
    <col min="12819" max="12837" width="17.375" style="57" customWidth="1"/>
    <col min="12838" max="13056" width="13.375" style="57"/>
    <col min="13057" max="13057" width="5.875" style="57" customWidth="1"/>
    <col min="13058" max="13058" width="21.25" style="57" customWidth="1"/>
    <col min="13059" max="13059" width="11.25" style="57" customWidth="1"/>
    <col min="13060" max="13073" width="19.625" style="57" customWidth="1"/>
    <col min="13074" max="13074" width="0" style="57" hidden="1" customWidth="1"/>
    <col min="13075" max="13093" width="17.375" style="57" customWidth="1"/>
    <col min="13094" max="13312" width="13.375" style="57"/>
    <col min="13313" max="13313" width="5.875" style="57" customWidth="1"/>
    <col min="13314" max="13314" width="21.25" style="57" customWidth="1"/>
    <col min="13315" max="13315" width="11.25" style="57" customWidth="1"/>
    <col min="13316" max="13329" width="19.625" style="57" customWidth="1"/>
    <col min="13330" max="13330" width="0" style="57" hidden="1" customWidth="1"/>
    <col min="13331" max="13349" width="17.375" style="57" customWidth="1"/>
    <col min="13350" max="13568" width="13.375" style="57"/>
    <col min="13569" max="13569" width="5.875" style="57" customWidth="1"/>
    <col min="13570" max="13570" width="21.25" style="57" customWidth="1"/>
    <col min="13571" max="13571" width="11.25" style="57" customWidth="1"/>
    <col min="13572" max="13585" width="19.625" style="57" customWidth="1"/>
    <col min="13586" max="13586" width="0" style="57" hidden="1" customWidth="1"/>
    <col min="13587" max="13605" width="17.375" style="57" customWidth="1"/>
    <col min="13606" max="13824" width="13.375" style="57"/>
    <col min="13825" max="13825" width="5.875" style="57" customWidth="1"/>
    <col min="13826" max="13826" width="21.25" style="57" customWidth="1"/>
    <col min="13827" max="13827" width="11.25" style="57" customWidth="1"/>
    <col min="13828" max="13841" width="19.625" style="57" customWidth="1"/>
    <col min="13842" max="13842" width="0" style="57" hidden="1" customWidth="1"/>
    <col min="13843" max="13861" width="17.375" style="57" customWidth="1"/>
    <col min="13862" max="14080" width="13.375" style="57"/>
    <col min="14081" max="14081" width="5.875" style="57" customWidth="1"/>
    <col min="14082" max="14082" width="21.25" style="57" customWidth="1"/>
    <col min="14083" max="14083" width="11.25" style="57" customWidth="1"/>
    <col min="14084" max="14097" width="19.625" style="57" customWidth="1"/>
    <col min="14098" max="14098" width="0" style="57" hidden="1" customWidth="1"/>
    <col min="14099" max="14117" width="17.375" style="57" customWidth="1"/>
    <col min="14118" max="14336" width="13.375" style="57"/>
    <col min="14337" max="14337" width="5.875" style="57" customWidth="1"/>
    <col min="14338" max="14338" width="21.25" style="57" customWidth="1"/>
    <col min="14339" max="14339" width="11.25" style="57" customWidth="1"/>
    <col min="14340" max="14353" width="19.625" style="57" customWidth="1"/>
    <col min="14354" max="14354" width="0" style="57" hidden="1" customWidth="1"/>
    <col min="14355" max="14373" width="17.375" style="57" customWidth="1"/>
    <col min="14374" max="14592" width="13.375" style="57"/>
    <col min="14593" max="14593" width="5.875" style="57" customWidth="1"/>
    <col min="14594" max="14594" width="21.25" style="57" customWidth="1"/>
    <col min="14595" max="14595" width="11.25" style="57" customWidth="1"/>
    <col min="14596" max="14609" width="19.625" style="57" customWidth="1"/>
    <col min="14610" max="14610" width="0" style="57" hidden="1" customWidth="1"/>
    <col min="14611" max="14629" width="17.375" style="57" customWidth="1"/>
    <col min="14630" max="14848" width="13.375" style="57"/>
    <col min="14849" max="14849" width="5.875" style="57" customWidth="1"/>
    <col min="14850" max="14850" width="21.25" style="57" customWidth="1"/>
    <col min="14851" max="14851" width="11.25" style="57" customWidth="1"/>
    <col min="14852" max="14865" width="19.625" style="57" customWidth="1"/>
    <col min="14866" max="14866" width="0" style="57" hidden="1" customWidth="1"/>
    <col min="14867" max="14885" width="17.375" style="57" customWidth="1"/>
    <col min="14886" max="15104" width="13.375" style="57"/>
    <col min="15105" max="15105" width="5.875" style="57" customWidth="1"/>
    <col min="15106" max="15106" width="21.25" style="57" customWidth="1"/>
    <col min="15107" max="15107" width="11.25" style="57" customWidth="1"/>
    <col min="15108" max="15121" width="19.625" style="57" customWidth="1"/>
    <col min="15122" max="15122" width="0" style="57" hidden="1" customWidth="1"/>
    <col min="15123" max="15141" width="17.375" style="57" customWidth="1"/>
    <col min="15142" max="15360" width="13.375" style="57"/>
    <col min="15361" max="15361" width="5.875" style="57" customWidth="1"/>
    <col min="15362" max="15362" width="21.25" style="57" customWidth="1"/>
    <col min="15363" max="15363" width="11.25" style="57" customWidth="1"/>
    <col min="15364" max="15377" width="19.625" style="57" customWidth="1"/>
    <col min="15378" max="15378" width="0" style="57" hidden="1" customWidth="1"/>
    <col min="15379" max="15397" width="17.375" style="57" customWidth="1"/>
    <col min="15398" max="15616" width="13.375" style="57"/>
    <col min="15617" max="15617" width="5.875" style="57" customWidth="1"/>
    <col min="15618" max="15618" width="21.25" style="57" customWidth="1"/>
    <col min="15619" max="15619" width="11.25" style="57" customWidth="1"/>
    <col min="15620" max="15633" width="19.625" style="57" customWidth="1"/>
    <col min="15634" max="15634" width="0" style="57" hidden="1" customWidth="1"/>
    <col min="15635" max="15653" width="17.375" style="57" customWidth="1"/>
    <col min="15654" max="15872" width="13.375" style="57"/>
    <col min="15873" max="15873" width="5.875" style="57" customWidth="1"/>
    <col min="15874" max="15874" width="21.25" style="57" customWidth="1"/>
    <col min="15875" max="15875" width="11.25" style="57" customWidth="1"/>
    <col min="15876" max="15889" width="19.625" style="57" customWidth="1"/>
    <col min="15890" max="15890" width="0" style="57" hidden="1" customWidth="1"/>
    <col min="15891" max="15909" width="17.375" style="57" customWidth="1"/>
    <col min="15910" max="16128" width="13.375" style="57"/>
    <col min="16129" max="16129" width="5.875" style="57" customWidth="1"/>
    <col min="16130" max="16130" width="21.25" style="57" customWidth="1"/>
    <col min="16131" max="16131" width="11.25" style="57" customWidth="1"/>
    <col min="16132" max="16145" width="19.625" style="57" customWidth="1"/>
    <col min="16146" max="16146" width="0" style="57" hidden="1" customWidth="1"/>
    <col min="16147" max="16165" width="17.375" style="57" customWidth="1"/>
    <col min="16166" max="16384" width="13.375" style="57"/>
  </cols>
  <sheetData>
    <row r="1" spans="1:18" ht="32.25">
      <c r="A1" s="526" t="s">
        <v>113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32.25">
      <c r="A2" s="116"/>
      <c r="B2" s="116"/>
      <c r="C2" s="116"/>
      <c r="D2" s="117"/>
      <c r="F2" s="116"/>
      <c r="I2" s="116"/>
      <c r="J2" s="116"/>
      <c r="Q2" s="116"/>
    </row>
    <row r="3" spans="1:18" ht="19.5" thickBot="1">
      <c r="A3" s="27"/>
      <c r="B3" s="118" t="s">
        <v>108</v>
      </c>
      <c r="C3" s="27"/>
      <c r="F3" s="27"/>
      <c r="I3" s="27"/>
      <c r="J3" s="27"/>
      <c r="N3" s="27"/>
    </row>
    <row r="4" spans="1:18">
      <c r="A4" s="120"/>
      <c r="B4" s="121"/>
      <c r="C4" s="121"/>
      <c r="D4" s="414" t="s">
        <v>1</v>
      </c>
      <c r="E4" s="415" t="s">
        <v>97</v>
      </c>
      <c r="F4" s="123" t="s">
        <v>2</v>
      </c>
      <c r="G4" s="415" t="s">
        <v>98</v>
      </c>
      <c r="H4" s="416" t="s">
        <v>3</v>
      </c>
      <c r="I4" s="416" t="s">
        <v>4</v>
      </c>
      <c r="J4" s="414" t="s">
        <v>99</v>
      </c>
      <c r="K4" s="416" t="s">
        <v>5</v>
      </c>
      <c r="L4" s="414" t="s">
        <v>100</v>
      </c>
      <c r="M4" s="414" t="s">
        <v>6</v>
      </c>
      <c r="N4" s="414" t="s">
        <v>7</v>
      </c>
      <c r="O4" s="414" t="s">
        <v>8</v>
      </c>
      <c r="P4" s="415" t="s">
        <v>114</v>
      </c>
      <c r="Q4" s="125" t="s">
        <v>93</v>
      </c>
      <c r="R4" s="37"/>
    </row>
    <row r="5" spans="1:18">
      <c r="A5" s="126" t="s">
        <v>0</v>
      </c>
      <c r="B5" s="527" t="s">
        <v>10</v>
      </c>
      <c r="C5" s="38" t="s">
        <v>11</v>
      </c>
      <c r="D5" s="205">
        <v>1.042</v>
      </c>
      <c r="E5" s="42"/>
      <c r="F5" s="127">
        <f>SUM(D5,E5)</f>
        <v>1.042</v>
      </c>
      <c r="G5" s="65">
        <v>1.143</v>
      </c>
      <c r="H5" s="128">
        <v>9.5591000000000008</v>
      </c>
      <c r="I5" s="128"/>
      <c r="J5" s="127">
        <f>SUM(H5:I5)</f>
        <v>9.5591000000000008</v>
      </c>
      <c r="K5" s="65">
        <v>110.04470000000001</v>
      </c>
      <c r="L5" s="25">
        <v>1.1999999999999999E-3</v>
      </c>
      <c r="M5" s="25"/>
      <c r="N5" s="25"/>
      <c r="O5" s="25"/>
      <c r="P5" s="25"/>
      <c r="Q5" s="129">
        <f>SUM(F5,G5,J5,K5,L5,M5,N5,O5,P5)</f>
        <v>121.79</v>
      </c>
      <c r="R5" s="37"/>
    </row>
    <row r="6" spans="1:18">
      <c r="A6" s="130" t="s">
        <v>12</v>
      </c>
      <c r="B6" s="528"/>
      <c r="C6" s="131" t="s">
        <v>13</v>
      </c>
      <c r="D6" s="206">
        <v>529.99919837938501</v>
      </c>
      <c r="E6" s="43"/>
      <c r="F6" s="132">
        <f t="shared" ref="F6:F8" si="0">SUM(D6,E6)</f>
        <v>529.99919837938501</v>
      </c>
      <c r="G6" s="66">
        <v>4.43</v>
      </c>
      <c r="H6" s="133">
        <v>459.94</v>
      </c>
      <c r="I6" s="133"/>
      <c r="J6" s="132">
        <f>SUM(H6:I6)</f>
        <v>459.94</v>
      </c>
      <c r="K6" s="66">
        <v>5619.6220000000003</v>
      </c>
      <c r="L6" s="44">
        <v>0.13</v>
      </c>
      <c r="M6" s="44"/>
      <c r="N6" s="44"/>
      <c r="O6" s="44"/>
      <c r="P6" s="44"/>
      <c r="Q6" s="134">
        <f t="shared" ref="Q6:Q8" si="1">SUM(F6,G6,J6,K6,L6,M6,N6,O6,P6)</f>
        <v>6614.1211983793855</v>
      </c>
      <c r="R6" s="37"/>
    </row>
    <row r="7" spans="1:18">
      <c r="A7" s="130" t="s">
        <v>14</v>
      </c>
      <c r="B7" s="36" t="s">
        <v>15</v>
      </c>
      <c r="C7" s="38" t="s">
        <v>11</v>
      </c>
      <c r="D7" s="205" t="s">
        <v>0</v>
      </c>
      <c r="E7" s="42"/>
      <c r="F7" s="135">
        <f t="shared" si="0"/>
        <v>0</v>
      </c>
      <c r="G7" s="65">
        <v>0.47099999999999997</v>
      </c>
      <c r="H7" s="128">
        <v>122.84699999999999</v>
      </c>
      <c r="I7" s="128"/>
      <c r="J7" s="135">
        <f t="shared" ref="J7:J68" si="2">SUM(H7:I7)</f>
        <v>122.84699999999999</v>
      </c>
      <c r="K7" s="65">
        <v>4.1645000000000003</v>
      </c>
      <c r="L7" s="25">
        <v>5.0000000000000001E-3</v>
      </c>
      <c r="M7" s="25">
        <v>9.7955000000000005</v>
      </c>
      <c r="N7" s="25"/>
      <c r="O7" s="25"/>
      <c r="P7" s="25"/>
      <c r="Q7" s="129">
        <f t="shared" si="1"/>
        <v>137.28299999999999</v>
      </c>
      <c r="R7" s="37"/>
    </row>
    <row r="8" spans="1:18">
      <c r="A8" s="130" t="s">
        <v>16</v>
      </c>
      <c r="B8" s="131" t="s">
        <v>17</v>
      </c>
      <c r="C8" s="131" t="s">
        <v>13</v>
      </c>
      <c r="D8" s="206" t="s">
        <v>0</v>
      </c>
      <c r="E8" s="43"/>
      <c r="F8" s="132">
        <f t="shared" si="0"/>
        <v>0</v>
      </c>
      <c r="G8" s="66">
        <v>1.5249999999999999</v>
      </c>
      <c r="H8" s="133">
        <v>4636.3879999999999</v>
      </c>
      <c r="I8" s="133"/>
      <c r="J8" s="132">
        <f t="shared" si="2"/>
        <v>4636.3879999999999</v>
      </c>
      <c r="K8" s="77">
        <v>193.16900000000001</v>
      </c>
      <c r="L8" s="44">
        <v>0.17299999999999999</v>
      </c>
      <c r="M8" s="44">
        <v>4855.8710000000001</v>
      </c>
      <c r="N8" s="44"/>
      <c r="O8" s="44"/>
      <c r="P8" s="44"/>
      <c r="Q8" s="134">
        <f t="shared" si="1"/>
        <v>9687.1260000000002</v>
      </c>
      <c r="R8" s="37"/>
    </row>
    <row r="9" spans="1:18">
      <c r="A9" s="130" t="s">
        <v>18</v>
      </c>
      <c r="B9" s="529" t="s">
        <v>19</v>
      </c>
      <c r="C9" s="38" t="s">
        <v>11</v>
      </c>
      <c r="D9" s="8">
        <v>1.042</v>
      </c>
      <c r="E9" s="190">
        <v>0</v>
      </c>
      <c r="F9" s="135">
        <f t="shared" ref="F9:P10" si="3">SUM(F5,F7)</f>
        <v>1.042</v>
      </c>
      <c r="G9" s="39">
        <v>1.6139999999999999</v>
      </c>
      <c r="H9" s="40">
        <v>132.40609999999998</v>
      </c>
      <c r="I9" s="40">
        <f t="shared" si="3"/>
        <v>0</v>
      </c>
      <c r="J9" s="135">
        <f t="shared" si="3"/>
        <v>132.40609999999998</v>
      </c>
      <c r="K9" s="39">
        <v>114.20920000000001</v>
      </c>
      <c r="L9" s="25">
        <f t="shared" si="3"/>
        <v>6.1999999999999998E-3</v>
      </c>
      <c r="M9" s="25">
        <f t="shared" si="3"/>
        <v>9.7955000000000005</v>
      </c>
      <c r="N9" s="25">
        <f t="shared" si="3"/>
        <v>0</v>
      </c>
      <c r="O9" s="25">
        <f t="shared" si="3"/>
        <v>0</v>
      </c>
      <c r="P9" s="25">
        <f t="shared" si="3"/>
        <v>0</v>
      </c>
      <c r="Q9" s="129">
        <f t="shared" ref="Q9:Q10" si="4">SUM(F9:G9,J9:P9)</f>
        <v>259.07299999999998</v>
      </c>
      <c r="R9" s="37"/>
    </row>
    <row r="10" spans="1:18">
      <c r="A10" s="137"/>
      <c r="B10" s="530"/>
      <c r="C10" s="131" t="s">
        <v>13</v>
      </c>
      <c r="D10" s="11">
        <v>529.99919837938501</v>
      </c>
      <c r="E10" s="191">
        <v>0</v>
      </c>
      <c r="F10" s="132">
        <f t="shared" si="3"/>
        <v>529.99919837938501</v>
      </c>
      <c r="G10" s="58">
        <v>5.9550000000000001</v>
      </c>
      <c r="H10" s="53">
        <v>5096.3279999999995</v>
      </c>
      <c r="I10" s="53">
        <f t="shared" si="3"/>
        <v>0</v>
      </c>
      <c r="J10" s="132">
        <f t="shared" si="3"/>
        <v>5096.3279999999995</v>
      </c>
      <c r="K10" s="58">
        <v>5812.7910000000002</v>
      </c>
      <c r="L10" s="44">
        <f t="shared" si="3"/>
        <v>0.30299999999999999</v>
      </c>
      <c r="M10" s="44">
        <f t="shared" si="3"/>
        <v>4855.8710000000001</v>
      </c>
      <c r="N10" s="44">
        <f t="shared" si="3"/>
        <v>0</v>
      </c>
      <c r="O10" s="44">
        <f t="shared" si="3"/>
        <v>0</v>
      </c>
      <c r="P10" s="44">
        <f t="shared" si="3"/>
        <v>0</v>
      </c>
      <c r="Q10" s="134">
        <f t="shared" si="4"/>
        <v>16301.247198379384</v>
      </c>
      <c r="R10" s="37"/>
    </row>
    <row r="11" spans="1:18">
      <c r="A11" s="531" t="s">
        <v>20</v>
      </c>
      <c r="B11" s="532"/>
      <c r="C11" s="38" t="s">
        <v>11</v>
      </c>
      <c r="D11" s="205">
        <v>188.44630000000001</v>
      </c>
      <c r="E11" s="42">
        <v>0.193</v>
      </c>
      <c r="F11" s="135">
        <f t="shared" ref="F11:F22" si="5">SUM(D11,E11)</f>
        <v>188.63930000000002</v>
      </c>
      <c r="G11" s="65">
        <v>5826.6989999999996</v>
      </c>
      <c r="H11" s="128">
        <v>841.86599999999999</v>
      </c>
      <c r="I11" s="128"/>
      <c r="J11" s="135">
        <f t="shared" si="2"/>
        <v>841.86599999999999</v>
      </c>
      <c r="K11" s="65">
        <v>81.628699999999995</v>
      </c>
      <c r="L11" s="25">
        <v>1.0569999999999999</v>
      </c>
      <c r="M11" s="25"/>
      <c r="N11" s="25"/>
      <c r="O11" s="25"/>
      <c r="P11" s="25"/>
      <c r="Q11" s="129">
        <f t="shared" ref="Q11:Q22" si="6">SUM(F11,G11,J11,K11,L11,M11,N11,O11,P11)</f>
        <v>6939.8899999999994</v>
      </c>
      <c r="R11" s="37"/>
    </row>
    <row r="12" spans="1:18">
      <c r="A12" s="533"/>
      <c r="B12" s="534"/>
      <c r="C12" s="131" t="s">
        <v>13</v>
      </c>
      <c r="D12" s="206">
        <v>56411.462707506791</v>
      </c>
      <c r="E12" s="43">
        <v>147.9</v>
      </c>
      <c r="F12" s="132">
        <f t="shared" si="5"/>
        <v>56559.362707506793</v>
      </c>
      <c r="G12" s="66">
        <v>1971522.6810000001</v>
      </c>
      <c r="H12" s="133">
        <v>246633.33300000001</v>
      </c>
      <c r="I12" s="133"/>
      <c r="J12" s="132">
        <f t="shared" si="2"/>
        <v>246633.33300000001</v>
      </c>
      <c r="K12" s="66">
        <v>22843.466</v>
      </c>
      <c r="L12" s="44">
        <v>249.45</v>
      </c>
      <c r="M12" s="44"/>
      <c r="N12" s="44"/>
      <c r="O12" s="44"/>
      <c r="P12" s="44"/>
      <c r="Q12" s="134">
        <f t="shared" si="6"/>
        <v>2297808.292707507</v>
      </c>
      <c r="R12" s="37"/>
    </row>
    <row r="13" spans="1:18">
      <c r="A13" s="19"/>
      <c r="B13" s="527" t="s">
        <v>21</v>
      </c>
      <c r="C13" s="38" t="s">
        <v>11</v>
      </c>
      <c r="D13" s="205">
        <v>345.42860000000002</v>
      </c>
      <c r="E13" s="42">
        <v>205.61779999999999</v>
      </c>
      <c r="F13" s="135">
        <f t="shared" si="5"/>
        <v>551.04639999999995</v>
      </c>
      <c r="G13" s="65">
        <v>71.236999999999995</v>
      </c>
      <c r="H13" s="128">
        <v>6.4000000000000001E-2</v>
      </c>
      <c r="I13" s="128"/>
      <c r="J13" s="135">
        <f t="shared" si="2"/>
        <v>6.4000000000000001E-2</v>
      </c>
      <c r="K13" s="65">
        <v>0.254</v>
      </c>
      <c r="L13" s="25">
        <v>2.1999999999999999E-2</v>
      </c>
      <c r="M13" s="25"/>
      <c r="N13" s="25"/>
      <c r="O13" s="25"/>
      <c r="P13" s="25"/>
      <c r="Q13" s="129">
        <f t="shared" si="6"/>
        <v>622.62339999999995</v>
      </c>
      <c r="R13" s="37"/>
    </row>
    <row r="14" spans="1:18">
      <c r="A14" s="126" t="s">
        <v>0</v>
      </c>
      <c r="B14" s="528"/>
      <c r="C14" s="131" t="s">
        <v>13</v>
      </c>
      <c r="D14" s="206">
        <v>390893.9028047368</v>
      </c>
      <c r="E14" s="43">
        <v>202081.42</v>
      </c>
      <c r="F14" s="132">
        <f t="shared" si="5"/>
        <v>592975.32280473679</v>
      </c>
      <c r="G14" s="66">
        <v>44681.425999999999</v>
      </c>
      <c r="H14" s="133">
        <v>160.358</v>
      </c>
      <c r="I14" s="133"/>
      <c r="J14" s="132">
        <f t="shared" si="2"/>
        <v>160.358</v>
      </c>
      <c r="K14" s="66">
        <v>582.31799999999998</v>
      </c>
      <c r="L14" s="44">
        <v>28.08</v>
      </c>
      <c r="M14" s="44"/>
      <c r="N14" s="44"/>
      <c r="O14" s="44"/>
      <c r="P14" s="44"/>
      <c r="Q14" s="134">
        <f t="shared" si="6"/>
        <v>638427.5048047367</v>
      </c>
      <c r="R14" s="37"/>
    </row>
    <row r="15" spans="1:18">
      <c r="A15" s="130" t="s">
        <v>22</v>
      </c>
      <c r="B15" s="527" t="s">
        <v>23</v>
      </c>
      <c r="C15" s="38" t="s">
        <v>11</v>
      </c>
      <c r="D15" s="205">
        <v>0.28260000000000002</v>
      </c>
      <c r="E15" s="42"/>
      <c r="F15" s="135">
        <f t="shared" si="5"/>
        <v>0.28260000000000002</v>
      </c>
      <c r="G15" s="65">
        <v>1.0243</v>
      </c>
      <c r="H15" s="128">
        <v>3.8871000000000002</v>
      </c>
      <c r="I15" s="128"/>
      <c r="J15" s="135">
        <f t="shared" si="2"/>
        <v>3.8871000000000002</v>
      </c>
      <c r="K15" s="65">
        <v>1.7817000000000001</v>
      </c>
      <c r="L15" s="25">
        <v>5.7299999999999997E-2</v>
      </c>
      <c r="M15" s="25"/>
      <c r="N15" s="25"/>
      <c r="O15" s="25"/>
      <c r="P15" s="25"/>
      <c r="Q15" s="129">
        <f t="shared" si="6"/>
        <v>7.0329999999999995</v>
      </c>
      <c r="R15" s="37"/>
    </row>
    <row r="16" spans="1:18">
      <c r="A16" s="130" t="s">
        <v>0</v>
      </c>
      <c r="B16" s="528"/>
      <c r="C16" s="131" t="s">
        <v>13</v>
      </c>
      <c r="D16" s="206">
        <v>208.58039936220933</v>
      </c>
      <c r="E16" s="43"/>
      <c r="F16" s="132">
        <f t="shared" si="5"/>
        <v>208.58039936220933</v>
      </c>
      <c r="G16" s="66">
        <v>1435.01</v>
      </c>
      <c r="H16" s="133">
        <v>5293.6</v>
      </c>
      <c r="I16" s="133"/>
      <c r="J16" s="132">
        <f t="shared" si="2"/>
        <v>5293.6</v>
      </c>
      <c r="K16" s="66">
        <v>2476.1410000000001</v>
      </c>
      <c r="L16" s="44">
        <v>53.704000000000001</v>
      </c>
      <c r="M16" s="44"/>
      <c r="N16" s="44"/>
      <c r="O16" s="44"/>
      <c r="P16" s="44"/>
      <c r="Q16" s="134">
        <f t="shared" si="6"/>
        <v>9467.0353993622102</v>
      </c>
      <c r="R16" s="37"/>
    </row>
    <row r="17" spans="1:18">
      <c r="A17" s="130" t="s">
        <v>24</v>
      </c>
      <c r="B17" s="527" t="s">
        <v>25</v>
      </c>
      <c r="C17" s="38" t="s">
        <v>11</v>
      </c>
      <c r="D17" s="205">
        <v>48.566000000000003</v>
      </c>
      <c r="E17" s="42">
        <v>87.791399999999996</v>
      </c>
      <c r="F17" s="135">
        <f t="shared" si="5"/>
        <v>136.35739999999998</v>
      </c>
      <c r="G17" s="65">
        <v>73.088999999999999</v>
      </c>
      <c r="H17" s="128">
        <v>5.3680000000000003</v>
      </c>
      <c r="I17" s="128"/>
      <c r="J17" s="135">
        <f t="shared" si="2"/>
        <v>5.3680000000000003</v>
      </c>
      <c r="K17" s="65">
        <v>0.47499999999999998</v>
      </c>
      <c r="L17" s="25">
        <v>4.2500000000000003E-2</v>
      </c>
      <c r="M17" s="25"/>
      <c r="N17" s="25"/>
      <c r="O17" s="25"/>
      <c r="P17" s="25"/>
      <c r="Q17" s="129">
        <f t="shared" si="6"/>
        <v>215.33189999999996</v>
      </c>
      <c r="R17" s="37"/>
    </row>
    <row r="18" spans="1:18">
      <c r="A18" s="130"/>
      <c r="B18" s="528"/>
      <c r="C18" s="131" t="s">
        <v>13</v>
      </c>
      <c r="D18" s="206">
        <v>73477.32457532332</v>
      </c>
      <c r="E18" s="43">
        <v>124732.704</v>
      </c>
      <c r="F18" s="132">
        <f t="shared" si="5"/>
        <v>198210.02857532332</v>
      </c>
      <c r="G18" s="66">
        <v>67545</v>
      </c>
      <c r="H18" s="133">
        <v>1463.5830000000001</v>
      </c>
      <c r="I18" s="133"/>
      <c r="J18" s="132">
        <f t="shared" si="2"/>
        <v>1463.5830000000001</v>
      </c>
      <c r="K18" s="66">
        <v>92.34</v>
      </c>
      <c r="L18" s="44">
        <v>30.591000000000001</v>
      </c>
      <c r="M18" s="44"/>
      <c r="N18" s="44"/>
      <c r="O18" s="44"/>
      <c r="P18" s="44"/>
      <c r="Q18" s="134">
        <f t="shared" si="6"/>
        <v>267341.54257532331</v>
      </c>
      <c r="R18" s="37"/>
    </row>
    <row r="19" spans="1:18">
      <c r="A19" s="130" t="s">
        <v>26</v>
      </c>
      <c r="B19" s="36" t="s">
        <v>27</v>
      </c>
      <c r="C19" s="38" t="s">
        <v>11</v>
      </c>
      <c r="D19" s="205">
        <v>9.7579999999999991</v>
      </c>
      <c r="E19" s="42">
        <v>111.2868</v>
      </c>
      <c r="F19" s="135">
        <f t="shared" si="5"/>
        <v>121.0448</v>
      </c>
      <c r="G19" s="65">
        <v>162.25210000000001</v>
      </c>
      <c r="H19" s="128">
        <v>136.798</v>
      </c>
      <c r="I19" s="128"/>
      <c r="J19" s="135">
        <f t="shared" si="2"/>
        <v>136.798</v>
      </c>
      <c r="K19" s="65">
        <v>5.6608000000000001</v>
      </c>
      <c r="L19" s="25"/>
      <c r="M19" s="25"/>
      <c r="N19" s="25"/>
      <c r="O19" s="25"/>
      <c r="P19" s="25"/>
      <c r="Q19" s="129">
        <f t="shared" si="6"/>
        <v>425.75569999999999</v>
      </c>
      <c r="R19" s="37"/>
    </row>
    <row r="20" spans="1:18">
      <c r="A20" s="130"/>
      <c r="B20" s="131" t="s">
        <v>28</v>
      </c>
      <c r="C20" s="131" t="s">
        <v>13</v>
      </c>
      <c r="D20" s="206">
        <v>8096.2739752434663</v>
      </c>
      <c r="E20" s="43">
        <v>81880.630999999994</v>
      </c>
      <c r="F20" s="132">
        <f t="shared" si="5"/>
        <v>89976.904975243466</v>
      </c>
      <c r="G20" s="66">
        <v>101365.144</v>
      </c>
      <c r="H20" s="133">
        <v>65277.082999999999</v>
      </c>
      <c r="I20" s="133"/>
      <c r="J20" s="132">
        <f t="shared" si="2"/>
        <v>65277.082999999999</v>
      </c>
      <c r="K20" s="66">
        <v>2459.1480000000001</v>
      </c>
      <c r="L20" s="44"/>
      <c r="M20" s="44"/>
      <c r="N20" s="44"/>
      <c r="O20" s="44"/>
      <c r="P20" s="44"/>
      <c r="Q20" s="134">
        <f t="shared" si="6"/>
        <v>259078.27997524344</v>
      </c>
      <c r="R20" s="37"/>
    </row>
    <row r="21" spans="1:18">
      <c r="A21" s="130" t="s">
        <v>18</v>
      </c>
      <c r="B21" s="527" t="s">
        <v>29</v>
      </c>
      <c r="C21" s="38" t="s">
        <v>11</v>
      </c>
      <c r="D21" s="205">
        <v>89.446600000000004</v>
      </c>
      <c r="E21" s="42">
        <v>4.2548000000000004</v>
      </c>
      <c r="F21" s="135">
        <f t="shared" si="5"/>
        <v>93.701400000000007</v>
      </c>
      <c r="G21" s="65">
        <v>1.72E-2</v>
      </c>
      <c r="H21" s="128"/>
      <c r="I21" s="128"/>
      <c r="J21" s="135">
        <f t="shared" si="2"/>
        <v>0</v>
      </c>
      <c r="K21" s="65"/>
      <c r="L21" s="25"/>
      <c r="M21" s="25"/>
      <c r="N21" s="25"/>
      <c r="O21" s="25"/>
      <c r="P21" s="25"/>
      <c r="Q21" s="129">
        <f t="shared" si="6"/>
        <v>93.718600000000009</v>
      </c>
      <c r="R21" s="37"/>
    </row>
    <row r="22" spans="1:18">
      <c r="A22" s="19"/>
      <c r="B22" s="528"/>
      <c r="C22" s="131" t="s">
        <v>13</v>
      </c>
      <c r="D22" s="206">
        <v>30326.877267267417</v>
      </c>
      <c r="E22" s="43">
        <v>2283.6460000000002</v>
      </c>
      <c r="F22" s="132">
        <f t="shared" si="5"/>
        <v>32610.523267267417</v>
      </c>
      <c r="G22" s="66">
        <v>6.0789999999999997</v>
      </c>
      <c r="H22" s="133"/>
      <c r="I22" s="133"/>
      <c r="J22" s="132">
        <f t="shared" si="2"/>
        <v>0</v>
      </c>
      <c r="K22" s="66"/>
      <c r="L22" s="44"/>
      <c r="M22" s="44"/>
      <c r="N22" s="44"/>
      <c r="O22" s="44"/>
      <c r="P22" s="44"/>
      <c r="Q22" s="134">
        <f t="shared" si="6"/>
        <v>32616.602267267419</v>
      </c>
      <c r="R22" s="37"/>
    </row>
    <row r="23" spans="1:18">
      <c r="A23" s="19"/>
      <c r="B23" s="529" t="s">
        <v>19</v>
      </c>
      <c r="C23" s="38" t="s">
        <v>11</v>
      </c>
      <c r="D23" s="8">
        <v>493.48179999999996</v>
      </c>
      <c r="E23" s="25">
        <v>408.95080000000002</v>
      </c>
      <c r="F23" s="135">
        <f t="shared" ref="F23:Q24" si="7">SUM(F13,F15,F17,F19,F21)</f>
        <v>902.43259999999998</v>
      </c>
      <c r="G23" s="39">
        <v>307.61959999999999</v>
      </c>
      <c r="H23" s="40">
        <v>146.11709999999999</v>
      </c>
      <c r="I23" s="40">
        <f t="shared" si="7"/>
        <v>0</v>
      </c>
      <c r="J23" s="135">
        <f t="shared" si="7"/>
        <v>146.11709999999999</v>
      </c>
      <c r="K23" s="39">
        <v>8.1715</v>
      </c>
      <c r="L23" s="25">
        <f t="shared" si="7"/>
        <v>0.12179999999999999</v>
      </c>
      <c r="M23" s="25">
        <f t="shared" si="7"/>
        <v>0</v>
      </c>
      <c r="N23" s="25">
        <f t="shared" si="7"/>
        <v>0</v>
      </c>
      <c r="O23" s="25">
        <f t="shared" si="7"/>
        <v>0</v>
      </c>
      <c r="P23" s="25">
        <f t="shared" si="7"/>
        <v>0</v>
      </c>
      <c r="Q23" s="129">
        <f>SUM(Q13,Q15,Q17,Q19,Q21)</f>
        <v>1364.4625999999998</v>
      </c>
      <c r="R23" s="37"/>
    </row>
    <row r="24" spans="1:18">
      <c r="A24" s="137"/>
      <c r="B24" s="530"/>
      <c r="C24" s="131" t="s">
        <v>13</v>
      </c>
      <c r="D24" s="11">
        <v>503002.9590219332</v>
      </c>
      <c r="E24" s="44">
        <v>410978.40100000001</v>
      </c>
      <c r="F24" s="132">
        <f t="shared" si="7"/>
        <v>913981.36002193321</v>
      </c>
      <c r="G24" s="58">
        <v>215032.65900000001</v>
      </c>
      <c r="H24" s="53">
        <v>72194.623999999996</v>
      </c>
      <c r="I24" s="53">
        <f t="shared" si="7"/>
        <v>0</v>
      </c>
      <c r="J24" s="132">
        <f t="shared" si="7"/>
        <v>72194.623999999996</v>
      </c>
      <c r="K24" s="58">
        <v>5609.9470000000001</v>
      </c>
      <c r="L24" s="44">
        <f t="shared" si="7"/>
        <v>112.375</v>
      </c>
      <c r="M24" s="44">
        <f t="shared" si="7"/>
        <v>0</v>
      </c>
      <c r="N24" s="44">
        <f t="shared" si="7"/>
        <v>0</v>
      </c>
      <c r="O24" s="44">
        <f t="shared" si="7"/>
        <v>0</v>
      </c>
      <c r="P24" s="44">
        <f t="shared" si="7"/>
        <v>0</v>
      </c>
      <c r="Q24" s="134">
        <f t="shared" si="7"/>
        <v>1206930.965021933</v>
      </c>
      <c r="R24" s="37"/>
    </row>
    <row r="25" spans="1:18">
      <c r="A25" s="126" t="s">
        <v>0</v>
      </c>
      <c r="B25" s="527" t="s">
        <v>30</v>
      </c>
      <c r="C25" s="38" t="s">
        <v>11</v>
      </c>
      <c r="D25" s="205">
        <v>9.8620000000000001</v>
      </c>
      <c r="E25" s="42">
        <v>17.167999999999999</v>
      </c>
      <c r="F25" s="135">
        <f t="shared" ref="F25:F28" si="8">SUM(D25,E25)</f>
        <v>27.03</v>
      </c>
      <c r="G25" s="65">
        <v>179.22710000000001</v>
      </c>
      <c r="H25" s="128">
        <v>1.5940000000000001</v>
      </c>
      <c r="I25" s="128"/>
      <c r="J25" s="135">
        <f t="shared" si="2"/>
        <v>1.5940000000000001</v>
      </c>
      <c r="K25" s="65"/>
      <c r="L25" s="25">
        <v>0.41799999999999998</v>
      </c>
      <c r="M25" s="25"/>
      <c r="N25" s="25"/>
      <c r="O25" s="25"/>
      <c r="P25" s="25"/>
      <c r="Q25" s="129">
        <f t="shared" ref="Q25:Q28" si="9">SUM(F25,G25,J25,K25,L25,M25,N25,O25,P25)</f>
        <v>208.26910000000001</v>
      </c>
      <c r="R25" s="37"/>
    </row>
    <row r="26" spans="1:18">
      <c r="A26" s="130" t="s">
        <v>31</v>
      </c>
      <c r="B26" s="528"/>
      <c r="C26" s="131" t="s">
        <v>13</v>
      </c>
      <c r="D26" s="206">
        <v>7997.5079755454699</v>
      </c>
      <c r="E26" s="43">
        <v>13600.602000000001</v>
      </c>
      <c r="F26" s="132">
        <f t="shared" si="8"/>
        <v>21598.109975545471</v>
      </c>
      <c r="G26" s="66">
        <v>181244.92600000001</v>
      </c>
      <c r="H26" s="133">
        <v>1335.3009999999999</v>
      </c>
      <c r="I26" s="133"/>
      <c r="J26" s="132">
        <f t="shared" si="2"/>
        <v>1335.3009999999999</v>
      </c>
      <c r="K26" s="66"/>
      <c r="L26" s="44">
        <v>399.399</v>
      </c>
      <c r="M26" s="44"/>
      <c r="N26" s="44"/>
      <c r="O26" s="44"/>
      <c r="P26" s="44"/>
      <c r="Q26" s="134">
        <f t="shared" si="9"/>
        <v>204577.73597554548</v>
      </c>
      <c r="R26" s="37"/>
    </row>
    <row r="27" spans="1:18">
      <c r="A27" s="130" t="s">
        <v>32</v>
      </c>
      <c r="B27" s="36" t="s">
        <v>15</v>
      </c>
      <c r="C27" s="38" t="s">
        <v>11</v>
      </c>
      <c r="D27" s="205">
        <v>2.7330000000000001</v>
      </c>
      <c r="E27" s="42">
        <v>8.0619999999999994</v>
      </c>
      <c r="F27" s="135">
        <f t="shared" si="8"/>
        <v>10.795</v>
      </c>
      <c r="G27" s="65">
        <v>44.214399999999998</v>
      </c>
      <c r="H27" s="128">
        <v>0.36399999999999999</v>
      </c>
      <c r="I27" s="128"/>
      <c r="J27" s="135">
        <f t="shared" si="2"/>
        <v>0.36399999999999999</v>
      </c>
      <c r="K27" s="65">
        <v>5.8000000000000003E-2</v>
      </c>
      <c r="L27" s="25">
        <v>0.04</v>
      </c>
      <c r="M27" s="25"/>
      <c r="N27" s="25"/>
      <c r="O27" s="25"/>
      <c r="P27" s="25"/>
      <c r="Q27" s="129">
        <f t="shared" si="9"/>
        <v>55.471399999999996</v>
      </c>
      <c r="R27" s="37"/>
    </row>
    <row r="28" spans="1:18">
      <c r="A28" s="130" t="s">
        <v>33</v>
      </c>
      <c r="B28" s="131" t="s">
        <v>34</v>
      </c>
      <c r="C28" s="131" t="s">
        <v>13</v>
      </c>
      <c r="D28" s="206">
        <v>888.88319728200065</v>
      </c>
      <c r="E28" s="43">
        <v>2722.259</v>
      </c>
      <c r="F28" s="132">
        <f t="shared" si="8"/>
        <v>3611.1421972820008</v>
      </c>
      <c r="G28" s="66">
        <v>19339.156999999999</v>
      </c>
      <c r="H28" s="409">
        <v>88.167000000000002</v>
      </c>
      <c r="I28" s="133"/>
      <c r="J28" s="132">
        <f t="shared" si="2"/>
        <v>88.167000000000002</v>
      </c>
      <c r="K28" s="66">
        <v>50.801000000000002</v>
      </c>
      <c r="L28" s="44">
        <v>15.509</v>
      </c>
      <c r="M28" s="44"/>
      <c r="N28" s="44"/>
      <c r="O28" s="44"/>
      <c r="P28" s="44"/>
      <c r="Q28" s="134">
        <f t="shared" si="9"/>
        <v>23104.776197282001</v>
      </c>
      <c r="R28" s="37"/>
    </row>
    <row r="29" spans="1:18">
      <c r="A29" s="130" t="s">
        <v>18</v>
      </c>
      <c r="B29" s="529" t="s">
        <v>19</v>
      </c>
      <c r="C29" s="38" t="s">
        <v>11</v>
      </c>
      <c r="D29" s="8">
        <v>12.595000000000001</v>
      </c>
      <c r="E29" s="25">
        <v>25.229999999999997</v>
      </c>
      <c r="F29" s="135">
        <f t="shared" ref="F29:Q30" si="10">SUM(F25,F27)</f>
        <v>37.825000000000003</v>
      </c>
      <c r="G29" s="39">
        <v>223.44150000000002</v>
      </c>
      <c r="H29" s="40">
        <v>1.9580000000000002</v>
      </c>
      <c r="I29" s="40">
        <f t="shared" si="10"/>
        <v>0</v>
      </c>
      <c r="J29" s="135">
        <f t="shared" si="10"/>
        <v>1.9580000000000002</v>
      </c>
      <c r="K29" s="39">
        <v>5.8000000000000003E-2</v>
      </c>
      <c r="L29" s="25">
        <f t="shared" si="10"/>
        <v>0.45799999999999996</v>
      </c>
      <c r="M29" s="4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129">
        <f t="shared" si="10"/>
        <v>263.7405</v>
      </c>
      <c r="R29" s="37"/>
    </row>
    <row r="30" spans="1:18">
      <c r="A30" s="137"/>
      <c r="B30" s="530"/>
      <c r="C30" s="131" t="s">
        <v>13</v>
      </c>
      <c r="D30" s="11">
        <v>8886.3911728274707</v>
      </c>
      <c r="E30" s="44">
        <v>16322.861000000001</v>
      </c>
      <c r="F30" s="132">
        <f t="shared" si="10"/>
        <v>25209.252172827473</v>
      </c>
      <c r="G30" s="58">
        <v>200584.08300000001</v>
      </c>
      <c r="H30" s="53">
        <v>1423.4679999999998</v>
      </c>
      <c r="I30" s="53">
        <f t="shared" si="10"/>
        <v>0</v>
      </c>
      <c r="J30" s="132">
        <f t="shared" si="10"/>
        <v>1423.4679999999998</v>
      </c>
      <c r="K30" s="58">
        <v>50.801000000000002</v>
      </c>
      <c r="L30" s="44">
        <f t="shared" si="10"/>
        <v>414.90800000000002</v>
      </c>
      <c r="M30" s="58">
        <f t="shared" si="10"/>
        <v>0</v>
      </c>
      <c r="N30" s="44">
        <f t="shared" si="10"/>
        <v>0</v>
      </c>
      <c r="O30" s="44">
        <f t="shared" si="10"/>
        <v>0</v>
      </c>
      <c r="P30" s="44">
        <f t="shared" si="10"/>
        <v>0</v>
      </c>
      <c r="Q30" s="134">
        <f t="shared" si="10"/>
        <v>227682.5121728275</v>
      </c>
      <c r="R30" s="37"/>
    </row>
    <row r="31" spans="1:18">
      <c r="A31" s="126" t="s">
        <v>0</v>
      </c>
      <c r="B31" s="527" t="s">
        <v>35</v>
      </c>
      <c r="C31" s="38" t="s">
        <v>11</v>
      </c>
      <c r="D31" s="205" t="s">
        <v>0</v>
      </c>
      <c r="E31" s="42">
        <v>5.0000000000000001E-3</v>
      </c>
      <c r="F31" s="135">
        <f t="shared" ref="F31:F36" si="11">SUM(D31,E31)</f>
        <v>5.0000000000000001E-3</v>
      </c>
      <c r="G31" s="65">
        <v>0.1867</v>
      </c>
      <c r="H31" s="128">
        <v>62.434399999999997</v>
      </c>
      <c r="I31" s="128"/>
      <c r="J31" s="135">
        <f t="shared" si="2"/>
        <v>62.434399999999997</v>
      </c>
      <c r="K31" s="65">
        <v>0.79749999999999999</v>
      </c>
      <c r="L31" s="25">
        <v>0.77429999999999999</v>
      </c>
      <c r="M31" s="25"/>
      <c r="N31" s="25"/>
      <c r="O31" s="25"/>
      <c r="P31" s="25">
        <v>0.1512</v>
      </c>
      <c r="Q31" s="129">
        <f t="shared" ref="Q31:Q36" si="12">SUM(F31,G31,J31,K31,L31,M31,N31,O31,P31)</f>
        <v>64.349099999999993</v>
      </c>
      <c r="R31" s="37"/>
    </row>
    <row r="32" spans="1:18">
      <c r="A32" s="130" t="s">
        <v>36</v>
      </c>
      <c r="B32" s="528"/>
      <c r="C32" s="131" t="s">
        <v>13</v>
      </c>
      <c r="D32" s="206" t="s">
        <v>0</v>
      </c>
      <c r="E32" s="43">
        <v>0.54</v>
      </c>
      <c r="F32" s="132">
        <f t="shared" si="11"/>
        <v>0.54</v>
      </c>
      <c r="G32" s="66">
        <v>42.411999999999999</v>
      </c>
      <c r="H32" s="133">
        <v>25955.785</v>
      </c>
      <c r="I32" s="133"/>
      <c r="J32" s="132">
        <f t="shared" si="2"/>
        <v>25955.785</v>
      </c>
      <c r="K32" s="66">
        <v>241.553</v>
      </c>
      <c r="L32" s="44">
        <v>238.50700000000001</v>
      </c>
      <c r="M32" s="44"/>
      <c r="N32" s="44"/>
      <c r="O32" s="44"/>
      <c r="P32" s="44">
        <v>48.988</v>
      </c>
      <c r="Q32" s="134">
        <f t="shared" si="12"/>
        <v>26527.785000000003</v>
      </c>
      <c r="R32" s="37"/>
    </row>
    <row r="33" spans="1:18">
      <c r="A33" s="130" t="s">
        <v>0</v>
      </c>
      <c r="B33" s="527" t="s">
        <v>37</v>
      </c>
      <c r="C33" s="38" t="s">
        <v>11</v>
      </c>
      <c r="D33" s="205" t="s">
        <v>0</v>
      </c>
      <c r="E33" s="42"/>
      <c r="F33" s="135">
        <f t="shared" si="11"/>
        <v>0</v>
      </c>
      <c r="G33" s="65">
        <v>0.01</v>
      </c>
      <c r="H33" s="128">
        <v>2.1008</v>
      </c>
      <c r="I33" s="128"/>
      <c r="J33" s="135">
        <f t="shared" si="2"/>
        <v>2.1008</v>
      </c>
      <c r="K33" s="65">
        <v>0.90200000000000002</v>
      </c>
      <c r="L33" s="25">
        <v>4.4999999999999998E-2</v>
      </c>
      <c r="M33" s="25"/>
      <c r="N33" s="25"/>
      <c r="O33" s="25"/>
      <c r="P33" s="25"/>
      <c r="Q33" s="129">
        <f t="shared" si="12"/>
        <v>3.0577999999999999</v>
      </c>
      <c r="R33" s="37"/>
    </row>
    <row r="34" spans="1:18">
      <c r="A34" s="130" t="s">
        <v>38</v>
      </c>
      <c r="B34" s="528"/>
      <c r="C34" s="131" t="s">
        <v>13</v>
      </c>
      <c r="D34" s="206" t="s">
        <v>0</v>
      </c>
      <c r="E34" s="43"/>
      <c r="F34" s="132">
        <f t="shared" si="11"/>
        <v>0</v>
      </c>
      <c r="G34" s="66">
        <v>2.2770000000000001</v>
      </c>
      <c r="H34" s="133">
        <v>662.07600000000002</v>
      </c>
      <c r="I34" s="133"/>
      <c r="J34" s="132">
        <f t="shared" si="2"/>
        <v>662.07600000000002</v>
      </c>
      <c r="K34" s="66">
        <v>32.616</v>
      </c>
      <c r="L34" s="44">
        <v>9.18</v>
      </c>
      <c r="M34" s="44"/>
      <c r="N34" s="44"/>
      <c r="O34" s="44"/>
      <c r="P34" s="44"/>
      <c r="Q34" s="134">
        <f t="shared" si="12"/>
        <v>706.149</v>
      </c>
      <c r="R34" s="37"/>
    </row>
    <row r="35" spans="1:18">
      <c r="A35" s="130"/>
      <c r="B35" s="36" t="s">
        <v>15</v>
      </c>
      <c r="C35" s="38" t="s">
        <v>11</v>
      </c>
      <c r="D35" s="205" t="s">
        <v>0</v>
      </c>
      <c r="E35" s="42"/>
      <c r="F35" s="135">
        <f t="shared" si="11"/>
        <v>0</v>
      </c>
      <c r="G35" s="65"/>
      <c r="H35" s="128">
        <v>4.1567999999999996</v>
      </c>
      <c r="I35" s="128"/>
      <c r="J35" s="135">
        <f t="shared" si="2"/>
        <v>4.1567999999999996</v>
      </c>
      <c r="K35" s="65"/>
      <c r="L35" s="25"/>
      <c r="M35" s="25"/>
      <c r="N35" s="25"/>
      <c r="O35" s="25"/>
      <c r="P35" s="25"/>
      <c r="Q35" s="129">
        <f t="shared" si="12"/>
        <v>4.1567999999999996</v>
      </c>
      <c r="R35" s="37"/>
    </row>
    <row r="36" spans="1:18">
      <c r="A36" s="130" t="s">
        <v>18</v>
      </c>
      <c r="B36" s="131" t="s">
        <v>39</v>
      </c>
      <c r="C36" s="131" t="s">
        <v>13</v>
      </c>
      <c r="D36" s="206" t="s">
        <v>0</v>
      </c>
      <c r="E36" s="43"/>
      <c r="F36" s="132">
        <f t="shared" si="11"/>
        <v>0</v>
      </c>
      <c r="G36" s="66"/>
      <c r="H36" s="133">
        <v>370.43799999999999</v>
      </c>
      <c r="I36" s="133"/>
      <c r="J36" s="132">
        <f t="shared" si="2"/>
        <v>370.43799999999999</v>
      </c>
      <c r="K36" s="66"/>
      <c r="L36" s="44"/>
      <c r="M36" s="44"/>
      <c r="N36" s="44"/>
      <c r="O36" s="44"/>
      <c r="P36" s="44"/>
      <c r="Q36" s="134">
        <f t="shared" si="12"/>
        <v>370.43799999999999</v>
      </c>
      <c r="R36" s="37"/>
    </row>
    <row r="37" spans="1:18">
      <c r="A37" s="19"/>
      <c r="B37" s="529" t="s">
        <v>19</v>
      </c>
      <c r="C37" s="38" t="s">
        <v>11</v>
      </c>
      <c r="D37" s="195">
        <v>0</v>
      </c>
      <c r="E37" s="190">
        <v>5.0000000000000001E-3</v>
      </c>
      <c r="F37" s="135">
        <f t="shared" ref="F37:Q38" si="13">SUM(F31,F33,F35)</f>
        <v>5.0000000000000001E-3</v>
      </c>
      <c r="G37" s="39">
        <v>0.19670000000000001</v>
      </c>
      <c r="H37" s="40">
        <v>68.692000000000007</v>
      </c>
      <c r="I37" s="40">
        <f t="shared" si="13"/>
        <v>0</v>
      </c>
      <c r="J37" s="135">
        <f t="shared" si="13"/>
        <v>68.692000000000007</v>
      </c>
      <c r="K37" s="39">
        <v>1.6995</v>
      </c>
      <c r="L37" s="25">
        <f t="shared" si="13"/>
        <v>0.81930000000000003</v>
      </c>
      <c r="M37" s="25">
        <f t="shared" si="13"/>
        <v>0</v>
      </c>
      <c r="N37" s="25">
        <f t="shared" si="13"/>
        <v>0</v>
      </c>
      <c r="O37" s="25">
        <f t="shared" si="13"/>
        <v>0</v>
      </c>
      <c r="P37" s="25">
        <f t="shared" si="13"/>
        <v>0.1512</v>
      </c>
      <c r="Q37" s="129">
        <f t="shared" si="13"/>
        <v>71.563699999999997</v>
      </c>
      <c r="R37" s="37"/>
    </row>
    <row r="38" spans="1:18">
      <c r="A38" s="137"/>
      <c r="B38" s="530"/>
      <c r="C38" s="131" t="s">
        <v>13</v>
      </c>
      <c r="D38" s="196">
        <v>0</v>
      </c>
      <c r="E38" s="191">
        <v>0.54</v>
      </c>
      <c r="F38" s="132">
        <f t="shared" si="13"/>
        <v>0.54</v>
      </c>
      <c r="G38" s="58">
        <v>44.689</v>
      </c>
      <c r="H38" s="53">
        <v>26988.298999999999</v>
      </c>
      <c r="I38" s="53">
        <f t="shared" si="13"/>
        <v>0</v>
      </c>
      <c r="J38" s="132">
        <f t="shared" si="13"/>
        <v>26988.298999999999</v>
      </c>
      <c r="K38" s="58">
        <v>274.16899999999998</v>
      </c>
      <c r="L38" s="44">
        <f t="shared" si="13"/>
        <v>247.68700000000001</v>
      </c>
      <c r="M38" s="44">
        <f t="shared" si="13"/>
        <v>0</v>
      </c>
      <c r="N38" s="44">
        <f t="shared" si="13"/>
        <v>0</v>
      </c>
      <c r="O38" s="44">
        <f t="shared" si="13"/>
        <v>0</v>
      </c>
      <c r="P38" s="44">
        <f t="shared" si="13"/>
        <v>48.988</v>
      </c>
      <c r="Q38" s="134">
        <f t="shared" si="13"/>
        <v>27604.372000000003</v>
      </c>
      <c r="R38" s="37"/>
    </row>
    <row r="39" spans="1:18">
      <c r="A39" s="531" t="s">
        <v>40</v>
      </c>
      <c r="B39" s="532"/>
      <c r="C39" s="38" t="s">
        <v>11</v>
      </c>
      <c r="D39" s="205">
        <v>3.5000000000000001E-3</v>
      </c>
      <c r="E39" s="42">
        <v>2E-3</v>
      </c>
      <c r="F39" s="135">
        <f t="shared" ref="F39:F58" si="14">SUM(D39,E39)</f>
        <v>5.4999999999999997E-3</v>
      </c>
      <c r="G39" s="65">
        <v>0.26050000000000001</v>
      </c>
      <c r="H39" s="128">
        <v>69.326700000000002</v>
      </c>
      <c r="I39" s="128"/>
      <c r="J39" s="135">
        <f t="shared" si="2"/>
        <v>69.326700000000002</v>
      </c>
      <c r="K39" s="65">
        <v>9.6243999999999996</v>
      </c>
      <c r="L39" s="25">
        <v>0.1681</v>
      </c>
      <c r="M39" s="25"/>
      <c r="N39" s="25">
        <v>6.1699999999999998E-2</v>
      </c>
      <c r="O39" s="25"/>
      <c r="P39" s="25"/>
      <c r="Q39" s="129">
        <f t="shared" ref="Q39:Q58" si="15">SUM(F39,G39,J39,K39,L39,M39,N39,O39,P39)</f>
        <v>79.446899999999999</v>
      </c>
      <c r="R39" s="37"/>
    </row>
    <row r="40" spans="1:18">
      <c r="A40" s="533"/>
      <c r="B40" s="534"/>
      <c r="C40" s="131" t="s">
        <v>13</v>
      </c>
      <c r="D40" s="206">
        <v>6.263999980846136</v>
      </c>
      <c r="E40" s="43">
        <v>1.08</v>
      </c>
      <c r="F40" s="132">
        <f t="shared" si="14"/>
        <v>7.343999980846136</v>
      </c>
      <c r="G40" s="66">
        <v>151.011</v>
      </c>
      <c r="H40" s="133">
        <v>38120.406000000003</v>
      </c>
      <c r="I40" s="133"/>
      <c r="J40" s="132">
        <f t="shared" si="2"/>
        <v>38120.406000000003</v>
      </c>
      <c r="K40" s="66">
        <v>7361.1570000000002</v>
      </c>
      <c r="L40" s="44">
        <v>74.384</v>
      </c>
      <c r="M40" s="44"/>
      <c r="N40" s="44">
        <v>24.001999999999999</v>
      </c>
      <c r="O40" s="44"/>
      <c r="P40" s="44"/>
      <c r="Q40" s="134">
        <f t="shared" si="15"/>
        <v>45738.303999980846</v>
      </c>
      <c r="R40" s="37"/>
    </row>
    <row r="41" spans="1:18">
      <c r="A41" s="531" t="s">
        <v>41</v>
      </c>
      <c r="B41" s="532"/>
      <c r="C41" s="38" t="s">
        <v>11</v>
      </c>
      <c r="D41" s="205">
        <v>0.36180000000000001</v>
      </c>
      <c r="E41" s="42"/>
      <c r="F41" s="135">
        <f t="shared" si="14"/>
        <v>0.36180000000000001</v>
      </c>
      <c r="G41" s="65">
        <v>163.72819999999999</v>
      </c>
      <c r="H41" s="128">
        <v>150.17750000000001</v>
      </c>
      <c r="I41" s="128"/>
      <c r="J41" s="135">
        <f t="shared" si="2"/>
        <v>150.17750000000001</v>
      </c>
      <c r="K41" s="65">
        <v>28.964600000000001</v>
      </c>
      <c r="L41" s="25">
        <v>20.309899999999999</v>
      </c>
      <c r="M41" s="25"/>
      <c r="N41" s="25">
        <v>6.5799999999999997E-2</v>
      </c>
      <c r="O41" s="25">
        <v>3.04E-2</v>
      </c>
      <c r="P41" s="25">
        <v>1.0500000000000001E-2</v>
      </c>
      <c r="Q41" s="129">
        <f t="shared" si="15"/>
        <v>363.64870000000002</v>
      </c>
      <c r="R41" s="37"/>
    </row>
    <row r="42" spans="1:18">
      <c r="A42" s="533"/>
      <c r="B42" s="534"/>
      <c r="C42" s="131" t="s">
        <v>13</v>
      </c>
      <c r="D42" s="206">
        <v>406.18259875798753</v>
      </c>
      <c r="E42" s="43"/>
      <c r="F42" s="132">
        <f t="shared" si="14"/>
        <v>406.18259875798753</v>
      </c>
      <c r="G42" s="66">
        <v>21283.734</v>
      </c>
      <c r="H42" s="133">
        <v>31363.057000000001</v>
      </c>
      <c r="I42" s="133"/>
      <c r="J42" s="132">
        <f t="shared" si="2"/>
        <v>31363.057000000001</v>
      </c>
      <c r="K42" s="66">
        <v>4691.4740000000002</v>
      </c>
      <c r="L42" s="44">
        <v>1726.6289999999999</v>
      </c>
      <c r="M42" s="44"/>
      <c r="N42" s="44">
        <v>0.83099999999999996</v>
      </c>
      <c r="O42" s="44">
        <v>2.415</v>
      </c>
      <c r="P42" s="44">
        <v>2.5590000000000002</v>
      </c>
      <c r="Q42" s="134">
        <f t="shared" si="15"/>
        <v>59476.881598757995</v>
      </c>
      <c r="R42" s="37"/>
    </row>
    <row r="43" spans="1:18">
      <c r="A43" s="531" t="s">
        <v>42</v>
      </c>
      <c r="B43" s="532"/>
      <c r="C43" s="38" t="s">
        <v>11</v>
      </c>
      <c r="D43" s="205" t="s">
        <v>0</v>
      </c>
      <c r="E43" s="42"/>
      <c r="F43" s="135">
        <f t="shared" si="14"/>
        <v>0</v>
      </c>
      <c r="G43" s="65"/>
      <c r="H43" s="128"/>
      <c r="I43" s="128"/>
      <c r="J43" s="135">
        <f t="shared" si="2"/>
        <v>0</v>
      </c>
      <c r="K43" s="65"/>
      <c r="L43" s="25"/>
      <c r="M43" s="25"/>
      <c r="N43" s="25"/>
      <c r="O43" s="25"/>
      <c r="P43" s="25"/>
      <c r="Q43" s="129">
        <f t="shared" si="15"/>
        <v>0</v>
      </c>
      <c r="R43" s="37"/>
    </row>
    <row r="44" spans="1:18">
      <c r="A44" s="533"/>
      <c r="B44" s="534"/>
      <c r="C44" s="131" t="s">
        <v>13</v>
      </c>
      <c r="D44" s="206" t="s">
        <v>0</v>
      </c>
      <c r="E44" s="43"/>
      <c r="F44" s="132">
        <f t="shared" si="14"/>
        <v>0</v>
      </c>
      <c r="G44" s="66"/>
      <c r="H44" s="133"/>
      <c r="I44" s="133"/>
      <c r="J44" s="132">
        <f t="shared" si="2"/>
        <v>0</v>
      </c>
      <c r="K44" s="66"/>
      <c r="L44" s="44"/>
      <c r="M44" s="44"/>
      <c r="N44" s="44"/>
      <c r="O44" s="44"/>
      <c r="P44" s="44"/>
      <c r="Q44" s="134">
        <f t="shared" si="15"/>
        <v>0</v>
      </c>
      <c r="R44" s="37"/>
    </row>
    <row r="45" spans="1:18">
      <c r="A45" s="531" t="s">
        <v>43</v>
      </c>
      <c r="B45" s="532"/>
      <c r="C45" s="38" t="s">
        <v>11</v>
      </c>
      <c r="D45" s="205" t="s">
        <v>0</v>
      </c>
      <c r="E45" s="42"/>
      <c r="F45" s="135">
        <f t="shared" si="14"/>
        <v>0</v>
      </c>
      <c r="G45" s="65"/>
      <c r="H45" s="128"/>
      <c r="I45" s="128"/>
      <c r="J45" s="135">
        <f t="shared" si="2"/>
        <v>0</v>
      </c>
      <c r="K45" s="65"/>
      <c r="L45" s="25"/>
      <c r="M45" s="25"/>
      <c r="N45" s="25"/>
      <c r="O45" s="25"/>
      <c r="P45" s="25"/>
      <c r="Q45" s="129">
        <f t="shared" si="15"/>
        <v>0</v>
      </c>
      <c r="R45" s="37"/>
    </row>
    <row r="46" spans="1:18">
      <c r="A46" s="533"/>
      <c r="B46" s="534"/>
      <c r="C46" s="131" t="s">
        <v>13</v>
      </c>
      <c r="D46" s="206" t="s">
        <v>0</v>
      </c>
      <c r="E46" s="43"/>
      <c r="F46" s="132">
        <f t="shared" si="14"/>
        <v>0</v>
      </c>
      <c r="G46" s="66"/>
      <c r="H46" s="133"/>
      <c r="I46" s="133"/>
      <c r="J46" s="132">
        <f t="shared" si="2"/>
        <v>0</v>
      </c>
      <c r="K46" s="66"/>
      <c r="L46" s="44"/>
      <c r="M46" s="44"/>
      <c r="N46" s="44"/>
      <c r="O46" s="44"/>
      <c r="P46" s="44"/>
      <c r="Q46" s="134">
        <f t="shared" si="15"/>
        <v>0</v>
      </c>
      <c r="R46" s="37"/>
    </row>
    <row r="47" spans="1:18">
      <c r="A47" s="531" t="s">
        <v>44</v>
      </c>
      <c r="B47" s="532"/>
      <c r="C47" s="38" t="s">
        <v>11</v>
      </c>
      <c r="D47" s="205" t="s">
        <v>0</v>
      </c>
      <c r="E47" s="42"/>
      <c r="F47" s="135">
        <f t="shared" si="14"/>
        <v>0</v>
      </c>
      <c r="G47" s="65"/>
      <c r="H47" s="128">
        <v>2.2000000000000001E-3</v>
      </c>
      <c r="I47" s="128"/>
      <c r="J47" s="135">
        <f t="shared" si="2"/>
        <v>2.2000000000000001E-3</v>
      </c>
      <c r="K47" s="65"/>
      <c r="L47" s="25"/>
      <c r="M47" s="25"/>
      <c r="N47" s="25"/>
      <c r="O47" s="25"/>
      <c r="P47" s="25"/>
      <c r="Q47" s="129">
        <f t="shared" si="15"/>
        <v>2.2000000000000001E-3</v>
      </c>
      <c r="R47" s="37"/>
    </row>
    <row r="48" spans="1:18">
      <c r="A48" s="533"/>
      <c r="B48" s="534"/>
      <c r="C48" s="131" t="s">
        <v>13</v>
      </c>
      <c r="D48" s="206" t="s">
        <v>0</v>
      </c>
      <c r="E48" s="43"/>
      <c r="F48" s="132">
        <f t="shared" si="14"/>
        <v>0</v>
      </c>
      <c r="G48" s="66"/>
      <c r="H48" s="133">
        <v>0.23799999999999999</v>
      </c>
      <c r="I48" s="133"/>
      <c r="J48" s="132">
        <f t="shared" si="2"/>
        <v>0.23799999999999999</v>
      </c>
      <c r="K48" s="66"/>
      <c r="L48" s="44"/>
      <c r="M48" s="44"/>
      <c r="N48" s="44"/>
      <c r="O48" s="44"/>
      <c r="P48" s="44"/>
      <c r="Q48" s="134">
        <f t="shared" si="15"/>
        <v>0.23799999999999999</v>
      </c>
      <c r="R48" s="37"/>
    </row>
    <row r="49" spans="1:18">
      <c r="A49" s="531" t="s">
        <v>45</v>
      </c>
      <c r="B49" s="532"/>
      <c r="C49" s="38" t="s">
        <v>11</v>
      </c>
      <c r="D49" s="205">
        <v>1.7000000000000001E-2</v>
      </c>
      <c r="E49" s="42">
        <v>0.111</v>
      </c>
      <c r="F49" s="135">
        <f t="shared" si="14"/>
        <v>0.128</v>
      </c>
      <c r="G49" s="65">
        <v>88.107399999999998</v>
      </c>
      <c r="H49" s="128">
        <v>515.98119999999994</v>
      </c>
      <c r="I49" s="128"/>
      <c r="J49" s="135">
        <f t="shared" si="2"/>
        <v>515.98119999999994</v>
      </c>
      <c r="K49" s="65">
        <v>244.55590000000001</v>
      </c>
      <c r="L49" s="25">
        <v>29.746500000000001</v>
      </c>
      <c r="M49" s="25"/>
      <c r="N49" s="25">
        <v>2.5999999999999999E-2</v>
      </c>
      <c r="O49" s="25"/>
      <c r="P49" s="25"/>
      <c r="Q49" s="129">
        <f t="shared" si="15"/>
        <v>878.54499999999996</v>
      </c>
      <c r="R49" s="37"/>
    </row>
    <row r="50" spans="1:18">
      <c r="A50" s="533"/>
      <c r="B50" s="534"/>
      <c r="C50" s="131" t="s">
        <v>13</v>
      </c>
      <c r="D50" s="206">
        <v>11.663999964334185</v>
      </c>
      <c r="E50" s="43">
        <v>29.724</v>
      </c>
      <c r="F50" s="132">
        <f t="shared" si="14"/>
        <v>41.387999964334185</v>
      </c>
      <c r="G50" s="66">
        <v>7086.9110000000001</v>
      </c>
      <c r="H50" s="133">
        <v>80318.837</v>
      </c>
      <c r="I50" s="133"/>
      <c r="J50" s="132">
        <f t="shared" si="2"/>
        <v>80318.837</v>
      </c>
      <c r="K50" s="66">
        <v>23561.236000000001</v>
      </c>
      <c r="L50" s="44">
        <v>2091.556</v>
      </c>
      <c r="M50" s="44"/>
      <c r="N50" s="44">
        <v>0.56200000000000006</v>
      </c>
      <c r="O50" s="44"/>
      <c r="P50" s="44"/>
      <c r="Q50" s="134">
        <f t="shared" si="15"/>
        <v>113100.48999996434</v>
      </c>
      <c r="R50" s="37"/>
    </row>
    <row r="51" spans="1:18">
      <c r="A51" s="531" t="s">
        <v>46</v>
      </c>
      <c r="B51" s="532"/>
      <c r="C51" s="38" t="s">
        <v>11</v>
      </c>
      <c r="D51" s="205">
        <v>1.7709999999999999</v>
      </c>
      <c r="E51" s="42">
        <v>0.05</v>
      </c>
      <c r="F51" s="135">
        <f t="shared" si="14"/>
        <v>1.821</v>
      </c>
      <c r="G51" s="65">
        <v>113.63500000000001</v>
      </c>
      <c r="H51" s="128"/>
      <c r="I51" s="128"/>
      <c r="J51" s="135">
        <f t="shared" si="2"/>
        <v>0</v>
      </c>
      <c r="K51" s="65">
        <v>1.1000000000000001</v>
      </c>
      <c r="L51" s="25"/>
      <c r="M51" s="25"/>
      <c r="N51" s="25"/>
      <c r="O51" s="25"/>
      <c r="P51" s="25"/>
      <c r="Q51" s="129">
        <f t="shared" si="15"/>
        <v>116.556</v>
      </c>
      <c r="R51" s="37"/>
    </row>
    <row r="52" spans="1:18">
      <c r="A52" s="533"/>
      <c r="B52" s="534"/>
      <c r="C52" s="131" t="s">
        <v>13</v>
      </c>
      <c r="D52" s="206">
        <v>2034.3311937794856</v>
      </c>
      <c r="E52" s="43">
        <v>45.792000000000002</v>
      </c>
      <c r="F52" s="132">
        <f t="shared" si="14"/>
        <v>2080.1231937794855</v>
      </c>
      <c r="G52" s="66">
        <v>62667.28</v>
      </c>
      <c r="H52" s="133"/>
      <c r="I52" s="133"/>
      <c r="J52" s="132">
        <f t="shared" si="2"/>
        <v>0</v>
      </c>
      <c r="K52" s="66">
        <v>175.82400000000001</v>
      </c>
      <c r="L52" s="44"/>
      <c r="M52" s="44"/>
      <c r="N52" s="44"/>
      <c r="O52" s="44"/>
      <c r="P52" s="44"/>
      <c r="Q52" s="134">
        <f t="shared" si="15"/>
        <v>64923.227193779487</v>
      </c>
      <c r="R52" s="37"/>
    </row>
    <row r="53" spans="1:18">
      <c r="A53" s="531" t="s">
        <v>47</v>
      </c>
      <c r="B53" s="532"/>
      <c r="C53" s="38" t="s">
        <v>11</v>
      </c>
      <c r="D53" s="205" t="s">
        <v>0</v>
      </c>
      <c r="E53" s="42"/>
      <c r="F53" s="135">
        <f t="shared" si="14"/>
        <v>0</v>
      </c>
      <c r="G53" s="65">
        <v>8.6300000000000002E-2</v>
      </c>
      <c r="H53" s="128">
        <v>2.7799999999999998E-2</v>
      </c>
      <c r="I53" s="128"/>
      <c r="J53" s="135">
        <f t="shared" si="2"/>
        <v>2.7799999999999998E-2</v>
      </c>
      <c r="K53" s="65"/>
      <c r="L53" s="25">
        <v>4.0599999999999997E-2</v>
      </c>
      <c r="M53" s="25"/>
      <c r="N53" s="25"/>
      <c r="O53" s="25"/>
      <c r="P53" s="25"/>
      <c r="Q53" s="129">
        <f t="shared" si="15"/>
        <v>0.1547</v>
      </c>
      <c r="R53" s="37"/>
    </row>
    <row r="54" spans="1:18">
      <c r="A54" s="533"/>
      <c r="B54" s="534"/>
      <c r="C54" s="131" t="s">
        <v>13</v>
      </c>
      <c r="D54" s="206" t="s">
        <v>0</v>
      </c>
      <c r="E54" s="43"/>
      <c r="F54" s="132">
        <f t="shared" si="14"/>
        <v>0</v>
      </c>
      <c r="G54" s="66">
        <v>184.82300000000001</v>
      </c>
      <c r="H54" s="133">
        <v>20.175999999999998</v>
      </c>
      <c r="I54" s="133"/>
      <c r="J54" s="132">
        <f t="shared" si="2"/>
        <v>20.175999999999998</v>
      </c>
      <c r="K54" s="66"/>
      <c r="L54" s="44">
        <v>36.088000000000001</v>
      </c>
      <c r="M54" s="44"/>
      <c r="N54" s="44"/>
      <c r="O54" s="44"/>
      <c r="P54" s="44"/>
      <c r="Q54" s="134">
        <f t="shared" si="15"/>
        <v>241.08699999999999</v>
      </c>
      <c r="R54" s="37"/>
    </row>
    <row r="55" spans="1:18">
      <c r="A55" s="126" t="s">
        <v>0</v>
      </c>
      <c r="B55" s="527" t="s">
        <v>48</v>
      </c>
      <c r="C55" s="38" t="s">
        <v>11</v>
      </c>
      <c r="D55" s="205">
        <v>0.48580000000000001</v>
      </c>
      <c r="E55" s="42"/>
      <c r="F55" s="135">
        <f t="shared" si="14"/>
        <v>0.48580000000000001</v>
      </c>
      <c r="G55" s="65">
        <v>6.2399999999999997E-2</v>
      </c>
      <c r="H55" s="128">
        <v>11.230499999999999</v>
      </c>
      <c r="I55" s="128"/>
      <c r="J55" s="135">
        <f t="shared" si="2"/>
        <v>11.230499999999999</v>
      </c>
      <c r="K55" s="65">
        <v>0.81559999999999999</v>
      </c>
      <c r="L55" s="25">
        <v>1.17E-2</v>
      </c>
      <c r="M55" s="25">
        <v>4.6199999999999998E-2</v>
      </c>
      <c r="N55" s="25">
        <v>1.4424999999999999</v>
      </c>
      <c r="O55" s="25">
        <v>4.2900000000000001E-2</v>
      </c>
      <c r="P55" s="25">
        <v>0.307</v>
      </c>
      <c r="Q55" s="129">
        <f t="shared" si="15"/>
        <v>14.444599999999999</v>
      </c>
      <c r="R55" s="37"/>
    </row>
    <row r="56" spans="1:18">
      <c r="A56" s="130" t="s">
        <v>36</v>
      </c>
      <c r="B56" s="528"/>
      <c r="C56" s="131" t="s">
        <v>13</v>
      </c>
      <c r="D56" s="206">
        <v>462.31559858634574</v>
      </c>
      <c r="E56" s="43"/>
      <c r="F56" s="132">
        <f t="shared" si="14"/>
        <v>462.31559858634574</v>
      </c>
      <c r="G56" s="66">
        <v>117.517</v>
      </c>
      <c r="H56" s="133">
        <v>10260.370000000001</v>
      </c>
      <c r="I56" s="133"/>
      <c r="J56" s="132">
        <f t="shared" si="2"/>
        <v>10260.370000000001</v>
      </c>
      <c r="K56" s="66">
        <v>458.94299999999998</v>
      </c>
      <c r="L56" s="44">
        <v>14.16</v>
      </c>
      <c r="M56" s="44">
        <v>43.438000000000002</v>
      </c>
      <c r="N56" s="44">
        <v>725.76400000000001</v>
      </c>
      <c r="O56" s="44">
        <v>33.026000000000003</v>
      </c>
      <c r="P56" s="44">
        <v>265.52699999999999</v>
      </c>
      <c r="Q56" s="134">
        <f t="shared" si="15"/>
        <v>12381.060598586346</v>
      </c>
      <c r="R56" s="37"/>
    </row>
    <row r="57" spans="1:18">
      <c r="A57" s="130" t="s">
        <v>12</v>
      </c>
      <c r="B57" s="36" t="s">
        <v>15</v>
      </c>
      <c r="C57" s="38" t="s">
        <v>11</v>
      </c>
      <c r="D57" s="205">
        <v>0.61719999999999997</v>
      </c>
      <c r="E57" s="42">
        <v>0.41254000000000002</v>
      </c>
      <c r="F57" s="135">
        <f t="shared" si="14"/>
        <v>1.0297399999999999</v>
      </c>
      <c r="G57" s="65">
        <v>0.44900000000000001</v>
      </c>
      <c r="H57" s="128">
        <v>8.9344999999999999</v>
      </c>
      <c r="I57" s="128"/>
      <c r="J57" s="135">
        <f t="shared" si="2"/>
        <v>8.9344999999999999</v>
      </c>
      <c r="K57" s="65">
        <v>0.1711</v>
      </c>
      <c r="L57" s="25">
        <v>6.9099999999999995E-2</v>
      </c>
      <c r="M57" s="25"/>
      <c r="N57" s="25">
        <v>7.6E-3</v>
      </c>
      <c r="O57" s="25">
        <v>1.6999999999999999E-3</v>
      </c>
      <c r="P57" s="25">
        <v>2.2100000000000002E-2</v>
      </c>
      <c r="Q57" s="129">
        <f t="shared" si="15"/>
        <v>10.684839999999999</v>
      </c>
      <c r="R57" s="37"/>
    </row>
    <row r="58" spans="1:18">
      <c r="A58" s="130" t="s">
        <v>18</v>
      </c>
      <c r="B58" s="131" t="s">
        <v>49</v>
      </c>
      <c r="C58" s="131" t="s">
        <v>13</v>
      </c>
      <c r="D58" s="206">
        <v>56.397599827549172</v>
      </c>
      <c r="E58" s="43">
        <v>308.92599999999999</v>
      </c>
      <c r="F58" s="132">
        <f t="shared" si="14"/>
        <v>365.32359982754917</v>
      </c>
      <c r="G58" s="66">
        <v>39.331000000000003</v>
      </c>
      <c r="H58" s="133">
        <v>5129.3710000000001</v>
      </c>
      <c r="I58" s="133"/>
      <c r="J58" s="132">
        <f t="shared" si="2"/>
        <v>5129.3710000000001</v>
      </c>
      <c r="K58" s="66">
        <v>94.384</v>
      </c>
      <c r="L58" s="44">
        <v>14.252000000000001</v>
      </c>
      <c r="M58" s="44"/>
      <c r="N58" s="44">
        <v>5.4320000000000004</v>
      </c>
      <c r="O58" s="44">
        <v>3.532</v>
      </c>
      <c r="P58" s="44">
        <v>27.274999999999999</v>
      </c>
      <c r="Q58" s="134">
        <f t="shared" si="15"/>
        <v>5678.9005998275497</v>
      </c>
      <c r="R58" s="37"/>
    </row>
    <row r="59" spans="1:18">
      <c r="A59" s="19"/>
      <c r="B59" s="529" t="s">
        <v>19</v>
      </c>
      <c r="C59" s="38" t="s">
        <v>11</v>
      </c>
      <c r="D59" s="8">
        <v>1.103</v>
      </c>
      <c r="E59" s="25">
        <v>0.41254000000000002</v>
      </c>
      <c r="F59" s="135">
        <f t="shared" ref="F59:Q60" si="16">SUM(F55,F57)</f>
        <v>1.5155399999999999</v>
      </c>
      <c r="G59" s="39">
        <v>0.51139999999999997</v>
      </c>
      <c r="H59" s="40">
        <v>20.164999999999999</v>
      </c>
      <c r="I59" s="40">
        <f t="shared" si="16"/>
        <v>0</v>
      </c>
      <c r="J59" s="135">
        <f t="shared" si="16"/>
        <v>20.164999999999999</v>
      </c>
      <c r="K59" s="39">
        <v>0.98670000000000002</v>
      </c>
      <c r="L59" s="25">
        <f t="shared" si="16"/>
        <v>8.0799999999999997E-2</v>
      </c>
      <c r="M59" s="25">
        <f t="shared" si="16"/>
        <v>4.6199999999999998E-2</v>
      </c>
      <c r="N59" s="25">
        <f t="shared" si="16"/>
        <v>1.4500999999999999</v>
      </c>
      <c r="O59" s="25">
        <f t="shared" si="16"/>
        <v>4.4600000000000001E-2</v>
      </c>
      <c r="P59" s="25">
        <f t="shared" si="16"/>
        <v>0.3291</v>
      </c>
      <c r="Q59" s="129">
        <f t="shared" si="16"/>
        <v>25.129439999999999</v>
      </c>
      <c r="R59" s="37"/>
    </row>
    <row r="60" spans="1:18">
      <c r="A60" s="137"/>
      <c r="B60" s="530"/>
      <c r="C60" s="131" t="s">
        <v>13</v>
      </c>
      <c r="D60" s="11">
        <v>518.71319841389493</v>
      </c>
      <c r="E60" s="44">
        <v>308.92599999999999</v>
      </c>
      <c r="F60" s="132">
        <f t="shared" si="16"/>
        <v>827.63919841389497</v>
      </c>
      <c r="G60" s="58">
        <v>156.84800000000001</v>
      </c>
      <c r="H60" s="53">
        <v>15389.741000000002</v>
      </c>
      <c r="I60" s="53">
        <f t="shared" si="16"/>
        <v>0</v>
      </c>
      <c r="J60" s="132">
        <f t="shared" si="16"/>
        <v>15389.741000000002</v>
      </c>
      <c r="K60" s="58">
        <v>553.327</v>
      </c>
      <c r="L60" s="44">
        <f t="shared" si="16"/>
        <v>28.411999999999999</v>
      </c>
      <c r="M60" s="44">
        <f t="shared" si="16"/>
        <v>43.438000000000002</v>
      </c>
      <c r="N60" s="44">
        <f t="shared" si="16"/>
        <v>731.19600000000003</v>
      </c>
      <c r="O60" s="44">
        <f t="shared" si="16"/>
        <v>36.558000000000007</v>
      </c>
      <c r="P60" s="44">
        <f t="shared" si="16"/>
        <v>292.80199999999996</v>
      </c>
      <c r="Q60" s="134">
        <f t="shared" si="16"/>
        <v>18059.961198413897</v>
      </c>
      <c r="R60" s="37"/>
    </row>
    <row r="61" spans="1:18">
      <c r="A61" s="126" t="s">
        <v>0</v>
      </c>
      <c r="B61" s="527" t="s">
        <v>50</v>
      </c>
      <c r="C61" s="38" t="s">
        <v>11</v>
      </c>
      <c r="D61" s="205" t="s">
        <v>0</v>
      </c>
      <c r="E61" s="42"/>
      <c r="F61" s="135">
        <f t="shared" ref="F61:F68" si="17">SUM(D61,E61)</f>
        <v>0</v>
      </c>
      <c r="G61" s="65"/>
      <c r="H61" s="128">
        <v>7.5902000000000003</v>
      </c>
      <c r="I61" s="128"/>
      <c r="J61" s="135">
        <f t="shared" si="2"/>
        <v>7.5902000000000003</v>
      </c>
      <c r="K61" s="65"/>
      <c r="L61" s="25"/>
      <c r="M61" s="25"/>
      <c r="N61" s="25"/>
      <c r="O61" s="25"/>
      <c r="P61" s="25"/>
      <c r="Q61" s="129">
        <f t="shared" ref="Q61:Q68" si="18">SUM(F61,G61,J61,K61,L61,M61,N61,O61,P61)</f>
        <v>7.5902000000000003</v>
      </c>
      <c r="R61" s="37"/>
    </row>
    <row r="62" spans="1:18">
      <c r="A62" s="130" t="s">
        <v>51</v>
      </c>
      <c r="B62" s="528"/>
      <c r="C62" s="131" t="s">
        <v>13</v>
      </c>
      <c r="D62" s="206" t="s">
        <v>0</v>
      </c>
      <c r="E62" s="43"/>
      <c r="F62" s="132">
        <f t="shared" si="17"/>
        <v>0</v>
      </c>
      <c r="G62" s="66"/>
      <c r="H62" s="133">
        <v>235.35599999999999</v>
      </c>
      <c r="I62" s="133"/>
      <c r="J62" s="132">
        <f t="shared" si="2"/>
        <v>235.35599999999999</v>
      </c>
      <c r="K62" s="66"/>
      <c r="L62" s="44"/>
      <c r="M62" s="44"/>
      <c r="N62" s="44"/>
      <c r="O62" s="44"/>
      <c r="P62" s="44"/>
      <c r="Q62" s="134">
        <f t="shared" si="18"/>
        <v>235.35599999999999</v>
      </c>
      <c r="R62" s="37"/>
    </row>
    <row r="63" spans="1:18">
      <c r="A63" s="130" t="s">
        <v>0</v>
      </c>
      <c r="B63" s="36" t="s">
        <v>52</v>
      </c>
      <c r="C63" s="38" t="s">
        <v>11</v>
      </c>
      <c r="D63" s="205">
        <v>14.443</v>
      </c>
      <c r="E63" s="42">
        <v>51.69</v>
      </c>
      <c r="F63" s="135">
        <f t="shared" si="17"/>
        <v>66.132999999999996</v>
      </c>
      <c r="G63" s="65">
        <v>332.24700000000001</v>
      </c>
      <c r="H63" s="128"/>
      <c r="I63" s="128"/>
      <c r="J63" s="135">
        <f t="shared" si="2"/>
        <v>0</v>
      </c>
      <c r="K63" s="65"/>
      <c r="L63" s="25"/>
      <c r="M63" s="25"/>
      <c r="N63" s="25"/>
      <c r="O63" s="25"/>
      <c r="P63" s="25"/>
      <c r="Q63" s="129">
        <f t="shared" si="18"/>
        <v>398.38</v>
      </c>
      <c r="R63" s="37"/>
    </row>
    <row r="64" spans="1:18">
      <c r="A64" s="130" t="s">
        <v>53</v>
      </c>
      <c r="B64" s="131" t="s">
        <v>54</v>
      </c>
      <c r="C64" s="131" t="s">
        <v>13</v>
      </c>
      <c r="D64" s="206">
        <v>1559.8439952303577</v>
      </c>
      <c r="E64" s="43">
        <v>4933.6559999999999</v>
      </c>
      <c r="F64" s="132">
        <f t="shared" si="17"/>
        <v>6493.4999952303579</v>
      </c>
      <c r="G64" s="66">
        <v>61363.821000000004</v>
      </c>
      <c r="H64" s="133"/>
      <c r="I64" s="133"/>
      <c r="J64" s="132">
        <f t="shared" si="2"/>
        <v>0</v>
      </c>
      <c r="K64" s="66"/>
      <c r="L64" s="44"/>
      <c r="M64" s="44"/>
      <c r="N64" s="44"/>
      <c r="O64" s="44"/>
      <c r="P64" s="44"/>
      <c r="Q64" s="134">
        <f t="shared" si="18"/>
        <v>67857.320995230359</v>
      </c>
      <c r="R64" s="37"/>
    </row>
    <row r="65" spans="1:18">
      <c r="A65" s="130" t="s">
        <v>0</v>
      </c>
      <c r="B65" s="527" t="s">
        <v>55</v>
      </c>
      <c r="C65" s="38" t="s">
        <v>11</v>
      </c>
      <c r="D65" s="205" t="s">
        <v>0</v>
      </c>
      <c r="E65" s="42"/>
      <c r="F65" s="135">
        <f t="shared" si="17"/>
        <v>0</v>
      </c>
      <c r="G65" s="65">
        <v>157.91900000000001</v>
      </c>
      <c r="H65" s="128"/>
      <c r="I65" s="128"/>
      <c r="J65" s="135">
        <f t="shared" si="2"/>
        <v>0</v>
      </c>
      <c r="K65" s="65"/>
      <c r="L65" s="25"/>
      <c r="M65" s="25"/>
      <c r="N65" s="25"/>
      <c r="O65" s="25"/>
      <c r="P65" s="25"/>
      <c r="Q65" s="129">
        <f t="shared" si="18"/>
        <v>157.91900000000001</v>
      </c>
      <c r="R65" s="37"/>
    </row>
    <row r="66" spans="1:18">
      <c r="A66" s="130" t="s">
        <v>18</v>
      </c>
      <c r="B66" s="528"/>
      <c r="C66" s="131" t="s">
        <v>13</v>
      </c>
      <c r="D66" s="206" t="s">
        <v>0</v>
      </c>
      <c r="E66" s="43"/>
      <c r="F66" s="132">
        <f t="shared" si="17"/>
        <v>0</v>
      </c>
      <c r="G66" s="66">
        <v>26360.638999999999</v>
      </c>
      <c r="H66" s="133"/>
      <c r="I66" s="133"/>
      <c r="J66" s="132">
        <f t="shared" si="2"/>
        <v>0</v>
      </c>
      <c r="K66" s="66"/>
      <c r="L66" s="44"/>
      <c r="M66" s="44"/>
      <c r="N66" s="44"/>
      <c r="O66" s="44"/>
      <c r="P66" s="44"/>
      <c r="Q66" s="134">
        <f t="shared" si="18"/>
        <v>26360.638999999999</v>
      </c>
      <c r="R66" s="37"/>
    </row>
    <row r="67" spans="1:18">
      <c r="A67" s="19"/>
      <c r="B67" s="36" t="s">
        <v>15</v>
      </c>
      <c r="C67" s="38" t="s">
        <v>11</v>
      </c>
      <c r="D67" s="205" t="s">
        <v>0</v>
      </c>
      <c r="E67" s="42">
        <v>1.202</v>
      </c>
      <c r="F67" s="135">
        <f t="shared" si="17"/>
        <v>1.202</v>
      </c>
      <c r="G67" s="65">
        <v>56.607500000000002</v>
      </c>
      <c r="H67" s="128"/>
      <c r="I67" s="128"/>
      <c r="J67" s="135">
        <f t="shared" si="2"/>
        <v>0</v>
      </c>
      <c r="K67" s="65">
        <v>1.55E-2</v>
      </c>
      <c r="L67" s="25"/>
      <c r="M67" s="25"/>
      <c r="N67" s="25"/>
      <c r="O67" s="25"/>
      <c r="P67" s="25"/>
      <c r="Q67" s="129">
        <f t="shared" si="18"/>
        <v>57.825000000000003</v>
      </c>
      <c r="R67" s="37"/>
    </row>
    <row r="68" spans="1:18" ht="19.5" thickBot="1">
      <c r="A68" s="138" t="s">
        <v>0</v>
      </c>
      <c r="B68" s="41" t="s">
        <v>54</v>
      </c>
      <c r="C68" s="41" t="s">
        <v>13</v>
      </c>
      <c r="D68" s="207">
        <v>1.0799999966976097</v>
      </c>
      <c r="E68" s="46">
        <v>68.105000000000004</v>
      </c>
      <c r="F68" s="139">
        <f t="shared" si="17"/>
        <v>69.184999996697613</v>
      </c>
      <c r="G68" s="78">
        <v>7237.4970000000003</v>
      </c>
      <c r="H68" s="140"/>
      <c r="I68" s="140"/>
      <c r="J68" s="139">
        <f t="shared" si="2"/>
        <v>0</v>
      </c>
      <c r="K68" s="78">
        <v>1.6739999999999999</v>
      </c>
      <c r="L68" s="29"/>
      <c r="M68" s="29"/>
      <c r="N68" s="29"/>
      <c r="O68" s="29"/>
      <c r="P68" s="29"/>
      <c r="Q68" s="141">
        <f t="shared" si="18"/>
        <v>7308.3559999966983</v>
      </c>
      <c r="R68" s="37"/>
    </row>
    <row r="69" spans="1:18">
      <c r="A69" s="157"/>
      <c r="B69" s="152"/>
      <c r="C69" s="152"/>
      <c r="D69" s="348"/>
      <c r="E69" s="487"/>
      <c r="F69" s="91"/>
      <c r="G69" s="154"/>
      <c r="H69" s="154"/>
      <c r="I69" s="154"/>
      <c r="J69" s="91"/>
      <c r="K69" s="154"/>
      <c r="L69" s="37"/>
      <c r="M69" s="37"/>
      <c r="N69" s="37"/>
      <c r="O69" s="37"/>
      <c r="P69" s="37"/>
      <c r="Q69" s="37"/>
      <c r="R69" s="37"/>
    </row>
    <row r="70" spans="1:18">
      <c r="A70" s="157"/>
      <c r="B70" s="152"/>
      <c r="C70" s="152"/>
      <c r="D70" s="348"/>
      <c r="E70" s="487"/>
      <c r="F70" s="91"/>
      <c r="G70" s="154"/>
      <c r="H70" s="154"/>
      <c r="I70" s="154"/>
      <c r="J70" s="91"/>
      <c r="K70" s="154"/>
      <c r="L70" s="37"/>
      <c r="M70" s="37"/>
      <c r="N70" s="37"/>
      <c r="O70" s="37"/>
      <c r="P70" s="37"/>
      <c r="Q70" s="37"/>
      <c r="R70" s="37"/>
    </row>
    <row r="71" spans="1:18">
      <c r="A71" s="157"/>
      <c r="B71" s="152"/>
      <c r="C71" s="152"/>
      <c r="D71" s="348"/>
      <c r="E71" s="487"/>
      <c r="F71" s="91"/>
      <c r="G71" s="154"/>
      <c r="H71" s="154"/>
      <c r="I71" s="154"/>
      <c r="J71" s="91"/>
      <c r="K71" s="154"/>
      <c r="L71" s="37"/>
      <c r="M71" s="37"/>
      <c r="N71" s="37"/>
      <c r="O71" s="37"/>
      <c r="P71" s="37"/>
      <c r="Q71" s="37"/>
      <c r="R71" s="37"/>
    </row>
    <row r="72" spans="1:18">
      <c r="A72" s="157"/>
      <c r="B72" s="152"/>
      <c r="C72" s="152"/>
      <c r="D72" s="348"/>
      <c r="E72" s="487"/>
      <c r="F72" s="91"/>
      <c r="G72" s="154"/>
      <c r="H72" s="154"/>
      <c r="I72" s="154"/>
      <c r="J72" s="91"/>
      <c r="K72" s="154"/>
      <c r="L72" s="37"/>
      <c r="M72" s="37"/>
      <c r="N72" s="37"/>
      <c r="O72" s="37"/>
      <c r="P72" s="37"/>
      <c r="Q72" s="37"/>
      <c r="R72" s="37"/>
    </row>
    <row r="73" spans="1:18">
      <c r="D73" s="208"/>
      <c r="E73" s="47"/>
      <c r="F73" s="91"/>
      <c r="G73" s="99"/>
      <c r="H73" s="54"/>
      <c r="I73" s="54"/>
      <c r="J73" s="91"/>
      <c r="K73" s="99"/>
      <c r="Q73" s="57"/>
    </row>
    <row r="74" spans="1:18" ht="19.5" thickBot="1">
      <c r="A74" s="27"/>
      <c r="B74" s="118" t="s">
        <v>108</v>
      </c>
      <c r="C74" s="27"/>
      <c r="D74" s="209"/>
      <c r="E74" s="48"/>
      <c r="F74" s="142"/>
      <c r="G74" s="100"/>
      <c r="H74" s="55"/>
      <c r="I74" s="55"/>
      <c r="J74" s="142"/>
      <c r="K74" s="56"/>
      <c r="L74" s="27"/>
      <c r="M74" s="27"/>
      <c r="N74" s="27"/>
      <c r="O74" s="27"/>
      <c r="P74" s="27"/>
      <c r="Q74" s="27"/>
    </row>
    <row r="75" spans="1:18">
      <c r="A75" s="137"/>
      <c r="B75" s="53"/>
      <c r="C75" s="144"/>
      <c r="D75" s="122" t="s">
        <v>1</v>
      </c>
      <c r="E75" s="81" t="s">
        <v>97</v>
      </c>
      <c r="F75" s="123" t="s">
        <v>2</v>
      </c>
      <c r="G75" s="81" t="s">
        <v>98</v>
      </c>
      <c r="H75" s="124" t="s">
        <v>3</v>
      </c>
      <c r="I75" s="124" t="s">
        <v>4</v>
      </c>
      <c r="J75" s="122" t="s">
        <v>99</v>
      </c>
      <c r="K75" s="124" t="s">
        <v>123</v>
      </c>
      <c r="L75" s="122" t="s">
        <v>123</v>
      </c>
      <c r="M75" s="122" t="s">
        <v>123</v>
      </c>
      <c r="N75" s="122" t="s">
        <v>136</v>
      </c>
      <c r="O75" s="122" t="s">
        <v>123</v>
      </c>
      <c r="P75" s="81" t="s">
        <v>123</v>
      </c>
      <c r="Q75" s="125" t="s">
        <v>93</v>
      </c>
      <c r="R75" s="37"/>
    </row>
    <row r="76" spans="1:18">
      <c r="A76" s="130" t="s">
        <v>51</v>
      </c>
      <c r="B76" s="529" t="s">
        <v>19</v>
      </c>
      <c r="C76" s="24" t="s">
        <v>11</v>
      </c>
      <c r="D76" s="8">
        <f t="shared" ref="D76:Q76" si="19">SUM(D61,D63,D65,D67)</f>
        <v>14.443</v>
      </c>
      <c r="E76" s="25">
        <f t="shared" si="19"/>
        <v>52.891999999999996</v>
      </c>
      <c r="F76" s="145">
        <f t="shared" si="19"/>
        <v>67.334999999999994</v>
      </c>
      <c r="G76" s="39">
        <f t="shared" si="19"/>
        <v>546.77350000000001</v>
      </c>
      <c r="H76" s="40">
        <f t="shared" si="19"/>
        <v>7.5902000000000003</v>
      </c>
      <c r="I76" s="40">
        <f t="shared" si="19"/>
        <v>0</v>
      </c>
      <c r="J76" s="145">
        <f t="shared" si="19"/>
        <v>7.5902000000000003</v>
      </c>
      <c r="K76" s="39">
        <f t="shared" si="19"/>
        <v>1.55E-2</v>
      </c>
      <c r="L76" s="25">
        <f t="shared" si="19"/>
        <v>0</v>
      </c>
      <c r="M76" s="25">
        <f t="shared" si="19"/>
        <v>0</v>
      </c>
      <c r="N76" s="25">
        <f t="shared" si="19"/>
        <v>0</v>
      </c>
      <c r="O76" s="25">
        <f t="shared" si="19"/>
        <v>0</v>
      </c>
      <c r="P76" s="25">
        <f t="shared" si="19"/>
        <v>0</v>
      </c>
      <c r="Q76" s="129">
        <f t="shared" si="19"/>
        <v>621.71420000000001</v>
      </c>
      <c r="R76" s="19"/>
    </row>
    <row r="77" spans="1:18">
      <c r="A77" s="120" t="s">
        <v>53</v>
      </c>
      <c r="B77" s="530"/>
      <c r="C77" s="146" t="s">
        <v>13</v>
      </c>
      <c r="D77" s="11">
        <f t="shared" ref="D77:Q77" si="20">SUM(D62,D64,D66,D68)</f>
        <v>1560.9239952270552</v>
      </c>
      <c r="E77" s="44">
        <f t="shared" si="20"/>
        <v>5001.7609999999995</v>
      </c>
      <c r="F77" s="147">
        <f t="shared" si="20"/>
        <v>6562.6849952270559</v>
      </c>
      <c r="G77" s="58">
        <f t="shared" si="20"/>
        <v>94961.957000000009</v>
      </c>
      <c r="H77" s="53">
        <f t="shared" si="20"/>
        <v>235.35599999999999</v>
      </c>
      <c r="I77" s="53">
        <f t="shared" si="20"/>
        <v>0</v>
      </c>
      <c r="J77" s="147">
        <f t="shared" si="20"/>
        <v>235.35599999999999</v>
      </c>
      <c r="K77" s="58">
        <f t="shared" si="20"/>
        <v>1.6739999999999999</v>
      </c>
      <c r="L77" s="44">
        <f t="shared" si="20"/>
        <v>0</v>
      </c>
      <c r="M77" s="44">
        <f t="shared" si="20"/>
        <v>0</v>
      </c>
      <c r="N77" s="44">
        <f t="shared" si="20"/>
        <v>0</v>
      </c>
      <c r="O77" s="44">
        <f t="shared" si="20"/>
        <v>0</v>
      </c>
      <c r="P77" s="44">
        <f t="shared" si="20"/>
        <v>0</v>
      </c>
      <c r="Q77" s="134">
        <f t="shared" si="20"/>
        <v>101761.67199522705</v>
      </c>
      <c r="R77" s="19"/>
    </row>
    <row r="78" spans="1:18">
      <c r="A78" s="130" t="s">
        <v>0</v>
      </c>
      <c r="B78" s="527" t="s">
        <v>57</v>
      </c>
      <c r="C78" s="24" t="s">
        <v>11</v>
      </c>
      <c r="D78" s="205">
        <v>0.9042</v>
      </c>
      <c r="E78" s="42">
        <v>4.7689000000000004</v>
      </c>
      <c r="F78" s="145">
        <f t="shared" ref="F78:F87" si="21">SUM(D78,E78)</f>
        <v>5.6731000000000007</v>
      </c>
      <c r="G78" s="65">
        <v>1.0747</v>
      </c>
      <c r="H78" s="128">
        <v>20.678699999999999</v>
      </c>
      <c r="I78" s="128"/>
      <c r="J78" s="145">
        <f t="shared" ref="J78:J133" si="22">SUM(H78:I78)</f>
        <v>20.678699999999999</v>
      </c>
      <c r="K78" s="65">
        <v>0.39319999999999999</v>
      </c>
      <c r="L78" s="25">
        <v>1.9386000000000001</v>
      </c>
      <c r="M78" s="25">
        <v>0.1179</v>
      </c>
      <c r="N78" s="25">
        <v>14.8918</v>
      </c>
      <c r="O78" s="25">
        <v>3.1610999999999998</v>
      </c>
      <c r="P78" s="25">
        <v>9.3161000000000005</v>
      </c>
      <c r="Q78" s="129">
        <f t="shared" ref="Q78:Q87" si="23">SUM(F78,G78,J78,K78,L78,M78,N78,O78,P78)</f>
        <v>57.245199999999997</v>
      </c>
      <c r="R78" s="19"/>
    </row>
    <row r="79" spans="1:18">
      <c r="A79" s="130" t="s">
        <v>31</v>
      </c>
      <c r="B79" s="528"/>
      <c r="C79" s="146" t="s">
        <v>13</v>
      </c>
      <c r="D79" s="206">
        <v>1977.5609939530757</v>
      </c>
      <c r="E79" s="43">
        <v>8979.0570000000007</v>
      </c>
      <c r="F79" s="147">
        <f t="shared" si="21"/>
        <v>10956.617993953076</v>
      </c>
      <c r="G79" s="66">
        <v>2381.6010000000001</v>
      </c>
      <c r="H79" s="133">
        <v>26109.526999999998</v>
      </c>
      <c r="I79" s="133"/>
      <c r="J79" s="147">
        <f t="shared" si="22"/>
        <v>26109.526999999998</v>
      </c>
      <c r="K79" s="66">
        <v>454.49</v>
      </c>
      <c r="L79" s="44">
        <v>3149.1610000000001</v>
      </c>
      <c r="M79" s="44">
        <v>163.976</v>
      </c>
      <c r="N79" s="44">
        <v>27192.646000000001</v>
      </c>
      <c r="O79" s="44">
        <v>3056.88</v>
      </c>
      <c r="P79" s="44">
        <v>15489.288</v>
      </c>
      <c r="Q79" s="134">
        <f t="shared" si="23"/>
        <v>88954.186993953073</v>
      </c>
      <c r="R79" s="19"/>
    </row>
    <row r="80" spans="1:18">
      <c r="A80" s="130" t="s">
        <v>0</v>
      </c>
      <c r="B80" s="527" t="s">
        <v>58</v>
      </c>
      <c r="C80" s="24" t="s">
        <v>11</v>
      </c>
      <c r="D80" s="205" t="s">
        <v>0</v>
      </c>
      <c r="E80" s="42"/>
      <c r="F80" s="145">
        <f t="shared" si="21"/>
        <v>0</v>
      </c>
      <c r="G80" s="65"/>
      <c r="H80" s="128">
        <v>4.9500000000000002E-2</v>
      </c>
      <c r="I80" s="128"/>
      <c r="J80" s="145">
        <f t="shared" si="22"/>
        <v>4.9500000000000002E-2</v>
      </c>
      <c r="K80" s="65"/>
      <c r="L80" s="25"/>
      <c r="M80" s="25"/>
      <c r="N80" s="25"/>
      <c r="O80" s="25"/>
      <c r="P80" s="25"/>
      <c r="Q80" s="129">
        <f t="shared" si="23"/>
        <v>4.9500000000000002E-2</v>
      </c>
      <c r="R80" s="19"/>
    </row>
    <row r="81" spans="1:18">
      <c r="A81" s="130" t="s">
        <v>0</v>
      </c>
      <c r="B81" s="528"/>
      <c r="C81" s="146" t="s">
        <v>13</v>
      </c>
      <c r="D81" s="206" t="s">
        <v>0</v>
      </c>
      <c r="E81" s="43"/>
      <c r="F81" s="147">
        <f t="shared" si="21"/>
        <v>0</v>
      </c>
      <c r="G81" s="66"/>
      <c r="H81" s="133">
        <v>4.0789999999999997</v>
      </c>
      <c r="I81" s="133"/>
      <c r="J81" s="147">
        <f t="shared" si="22"/>
        <v>4.0789999999999997</v>
      </c>
      <c r="K81" s="66"/>
      <c r="L81" s="44"/>
      <c r="M81" s="44"/>
      <c r="N81" s="44"/>
      <c r="O81" s="44"/>
      <c r="P81" s="44"/>
      <c r="Q81" s="134">
        <f t="shared" si="23"/>
        <v>4.0789999999999997</v>
      </c>
      <c r="R81" s="19"/>
    </row>
    <row r="82" spans="1:18">
      <c r="A82" s="130" t="s">
        <v>59</v>
      </c>
      <c r="B82" s="36" t="s">
        <v>60</v>
      </c>
      <c r="C82" s="24" t="s">
        <v>11</v>
      </c>
      <c r="D82" s="205" t="s">
        <v>0</v>
      </c>
      <c r="E82" s="42"/>
      <c r="F82" s="145">
        <f t="shared" si="21"/>
        <v>0</v>
      </c>
      <c r="G82" s="65"/>
      <c r="H82" s="128"/>
      <c r="I82" s="128"/>
      <c r="J82" s="145">
        <f t="shared" si="22"/>
        <v>0</v>
      </c>
      <c r="K82" s="65"/>
      <c r="L82" s="25"/>
      <c r="M82" s="25"/>
      <c r="N82" s="25"/>
      <c r="O82" s="25"/>
      <c r="P82" s="25"/>
      <c r="Q82" s="129">
        <f t="shared" si="23"/>
        <v>0</v>
      </c>
      <c r="R82" s="19"/>
    </row>
    <row r="83" spans="1:18">
      <c r="A83" s="130"/>
      <c r="B83" s="131" t="s">
        <v>61</v>
      </c>
      <c r="C83" s="146" t="s">
        <v>13</v>
      </c>
      <c r="D83" s="206" t="s">
        <v>0</v>
      </c>
      <c r="E83" s="43"/>
      <c r="F83" s="147">
        <f t="shared" si="21"/>
        <v>0</v>
      </c>
      <c r="G83" s="66"/>
      <c r="H83" s="133"/>
      <c r="I83" s="133"/>
      <c r="J83" s="147">
        <f t="shared" si="22"/>
        <v>0</v>
      </c>
      <c r="K83" s="66"/>
      <c r="L83" s="44"/>
      <c r="M83" s="44"/>
      <c r="N83" s="44"/>
      <c r="O83" s="44"/>
      <c r="P83" s="44"/>
      <c r="Q83" s="134">
        <f t="shared" si="23"/>
        <v>0</v>
      </c>
      <c r="R83" s="19"/>
    </row>
    <row r="84" spans="1:18">
      <c r="A84" s="130"/>
      <c r="B84" s="527" t="s">
        <v>62</v>
      </c>
      <c r="C84" s="24" t="s">
        <v>11</v>
      </c>
      <c r="D84" s="205" t="s">
        <v>0</v>
      </c>
      <c r="E84" s="42"/>
      <c r="F84" s="145">
        <f t="shared" si="21"/>
        <v>0</v>
      </c>
      <c r="G84" s="65"/>
      <c r="H84" s="128"/>
      <c r="I84" s="128"/>
      <c r="J84" s="145">
        <f t="shared" si="22"/>
        <v>0</v>
      </c>
      <c r="K84" s="65"/>
      <c r="L84" s="25"/>
      <c r="M84" s="25"/>
      <c r="N84" s="25"/>
      <c r="O84" s="25"/>
      <c r="P84" s="25"/>
      <c r="Q84" s="129">
        <f t="shared" si="23"/>
        <v>0</v>
      </c>
      <c r="R84" s="19"/>
    </row>
    <row r="85" spans="1:18">
      <c r="A85" s="130" t="s">
        <v>12</v>
      </c>
      <c r="B85" s="528"/>
      <c r="C85" s="146" t="s">
        <v>13</v>
      </c>
      <c r="D85" s="206" t="s">
        <v>0</v>
      </c>
      <c r="E85" s="43"/>
      <c r="F85" s="147">
        <f t="shared" si="21"/>
        <v>0</v>
      </c>
      <c r="G85" s="66"/>
      <c r="H85" s="133"/>
      <c r="I85" s="133"/>
      <c r="J85" s="147">
        <f t="shared" si="22"/>
        <v>0</v>
      </c>
      <c r="K85" s="66"/>
      <c r="L85" s="44"/>
      <c r="M85" s="44"/>
      <c r="N85" s="44"/>
      <c r="O85" s="44"/>
      <c r="P85" s="44"/>
      <c r="Q85" s="134">
        <f t="shared" si="23"/>
        <v>0</v>
      </c>
      <c r="R85" s="19"/>
    </row>
    <row r="86" spans="1:18">
      <c r="A86" s="130"/>
      <c r="B86" s="36" t="s">
        <v>15</v>
      </c>
      <c r="C86" s="24" t="s">
        <v>11</v>
      </c>
      <c r="D86" s="205">
        <v>0.42609999999999998</v>
      </c>
      <c r="E86" s="42">
        <v>1.2231000000000001</v>
      </c>
      <c r="F86" s="145">
        <f t="shared" si="21"/>
        <v>1.6492</v>
      </c>
      <c r="G86" s="65">
        <v>0.42259999999999998</v>
      </c>
      <c r="H86" s="128">
        <v>67.564400000000006</v>
      </c>
      <c r="I86" s="128"/>
      <c r="J86" s="145">
        <f t="shared" si="22"/>
        <v>67.564400000000006</v>
      </c>
      <c r="K86" s="65">
        <v>3.2300000000000002E-2</v>
      </c>
      <c r="L86" s="25">
        <v>1.8147</v>
      </c>
      <c r="M86" s="25">
        <v>3.15E-2</v>
      </c>
      <c r="N86" s="25">
        <v>7.1715</v>
      </c>
      <c r="O86" s="25">
        <v>1.2707999999999999</v>
      </c>
      <c r="P86" s="25">
        <v>2.5695999999999999</v>
      </c>
      <c r="Q86" s="129">
        <f t="shared" si="23"/>
        <v>82.526599999999988</v>
      </c>
      <c r="R86" s="19"/>
    </row>
    <row r="87" spans="1:18">
      <c r="A87" s="130"/>
      <c r="B87" s="131" t="s">
        <v>63</v>
      </c>
      <c r="C87" s="146" t="s">
        <v>13</v>
      </c>
      <c r="D87" s="206">
        <v>1037.7503968267993</v>
      </c>
      <c r="E87" s="43">
        <v>3343.4380000000001</v>
      </c>
      <c r="F87" s="147">
        <f t="shared" si="21"/>
        <v>4381.1883968267994</v>
      </c>
      <c r="G87" s="66">
        <v>999.28599999999994</v>
      </c>
      <c r="H87" s="133">
        <v>44566.614999999998</v>
      </c>
      <c r="I87" s="133"/>
      <c r="J87" s="147">
        <f t="shared" si="22"/>
        <v>44566.614999999998</v>
      </c>
      <c r="K87" s="66">
        <v>37.158999999999999</v>
      </c>
      <c r="L87" s="44">
        <v>1564.415</v>
      </c>
      <c r="M87" s="44">
        <v>30.683</v>
      </c>
      <c r="N87" s="44">
        <v>5832.5219999999999</v>
      </c>
      <c r="O87" s="44">
        <v>1984.05</v>
      </c>
      <c r="P87" s="44">
        <v>5618.5789999999997</v>
      </c>
      <c r="Q87" s="134">
        <f t="shared" si="23"/>
        <v>65014.497396826795</v>
      </c>
      <c r="R87" s="19"/>
    </row>
    <row r="88" spans="1:18">
      <c r="A88" s="130" t="s">
        <v>18</v>
      </c>
      <c r="B88" s="529" t="s">
        <v>19</v>
      </c>
      <c r="C88" s="24" t="s">
        <v>11</v>
      </c>
      <c r="D88" s="8">
        <v>1.3303</v>
      </c>
      <c r="E88" s="25">
        <v>5.9920000000000009</v>
      </c>
      <c r="F88" s="145">
        <f t="shared" ref="F88:Q89" si="24">SUM(F78,F80,F82,F84,F86)</f>
        <v>7.3223000000000003</v>
      </c>
      <c r="G88" s="39">
        <v>1.4973000000000001</v>
      </c>
      <c r="H88" s="40">
        <v>88.292600000000007</v>
      </c>
      <c r="I88" s="40">
        <f t="shared" si="24"/>
        <v>0</v>
      </c>
      <c r="J88" s="145">
        <f t="shared" si="24"/>
        <v>88.292600000000007</v>
      </c>
      <c r="K88" s="39">
        <v>0.42549999999999999</v>
      </c>
      <c r="L88" s="25">
        <f t="shared" si="24"/>
        <v>3.7533000000000003</v>
      </c>
      <c r="M88" s="25">
        <f t="shared" si="24"/>
        <v>0.14940000000000001</v>
      </c>
      <c r="N88" s="25">
        <f t="shared" si="24"/>
        <v>22.063299999999998</v>
      </c>
      <c r="O88" s="25">
        <f t="shared" si="24"/>
        <v>4.4318999999999997</v>
      </c>
      <c r="P88" s="25">
        <f t="shared" si="24"/>
        <v>11.8857</v>
      </c>
      <c r="Q88" s="129">
        <f t="shared" si="24"/>
        <v>139.82129999999998</v>
      </c>
      <c r="R88" s="19"/>
    </row>
    <row r="89" spans="1:18">
      <c r="A89" s="137"/>
      <c r="B89" s="530"/>
      <c r="C89" s="146" t="s">
        <v>13</v>
      </c>
      <c r="D89" s="11">
        <v>3015.3113907798752</v>
      </c>
      <c r="E89" s="44">
        <v>12322.495000000001</v>
      </c>
      <c r="F89" s="147">
        <f t="shared" si="24"/>
        <v>15337.806390779875</v>
      </c>
      <c r="G89" s="58">
        <v>3380.8870000000002</v>
      </c>
      <c r="H89" s="53">
        <v>70680.22099999999</v>
      </c>
      <c r="I89" s="53">
        <f t="shared" si="24"/>
        <v>0</v>
      </c>
      <c r="J89" s="147">
        <f t="shared" si="24"/>
        <v>70680.22099999999</v>
      </c>
      <c r="K89" s="58">
        <v>491.649</v>
      </c>
      <c r="L89" s="44">
        <f t="shared" si="24"/>
        <v>4713.576</v>
      </c>
      <c r="M89" s="44">
        <f t="shared" si="24"/>
        <v>194.65899999999999</v>
      </c>
      <c r="N89" s="44">
        <f t="shared" si="24"/>
        <v>33025.167999999998</v>
      </c>
      <c r="O89" s="44">
        <f t="shared" si="24"/>
        <v>5040.93</v>
      </c>
      <c r="P89" s="44">
        <f t="shared" si="24"/>
        <v>21107.866999999998</v>
      </c>
      <c r="Q89" s="134">
        <f t="shared" si="24"/>
        <v>153972.76339077987</v>
      </c>
      <c r="R89" s="19"/>
    </row>
    <row r="90" spans="1:18">
      <c r="A90" s="531" t="s">
        <v>64</v>
      </c>
      <c r="B90" s="532"/>
      <c r="C90" s="24" t="s">
        <v>11</v>
      </c>
      <c r="D90" s="205">
        <v>0.1211</v>
      </c>
      <c r="E90" s="42">
        <v>1.4521999999999999</v>
      </c>
      <c r="F90" s="145">
        <f t="shared" ref="F90:F103" si="25">SUM(D90,E90)</f>
        <v>1.5732999999999999</v>
      </c>
      <c r="G90" s="65">
        <v>5.8460000000000001</v>
      </c>
      <c r="H90" s="128">
        <v>19.558599999999998</v>
      </c>
      <c r="I90" s="128"/>
      <c r="J90" s="145">
        <f t="shared" si="22"/>
        <v>19.558599999999998</v>
      </c>
      <c r="K90" s="65">
        <v>1.5350999999999999</v>
      </c>
      <c r="L90" s="25">
        <v>4.3727</v>
      </c>
      <c r="M90" s="25"/>
      <c r="N90" s="25">
        <v>2.0400000000000001E-2</v>
      </c>
      <c r="O90" s="25">
        <v>6.7900000000000002E-2</v>
      </c>
      <c r="P90" s="25">
        <v>0.1013</v>
      </c>
      <c r="Q90" s="129">
        <f t="shared" ref="Q90:Q103" si="26">SUM(F90,G90,J90,K90,L90,M90,N90,O90,P90)</f>
        <v>33.075300000000006</v>
      </c>
      <c r="R90" s="19"/>
    </row>
    <row r="91" spans="1:18">
      <c r="A91" s="533"/>
      <c r="B91" s="534"/>
      <c r="C91" s="146" t="s">
        <v>13</v>
      </c>
      <c r="D91" s="206">
        <v>231.29279929276009</v>
      </c>
      <c r="E91" s="43">
        <v>2529.7919999999999</v>
      </c>
      <c r="F91" s="147">
        <f t="shared" si="25"/>
        <v>2761.0847992927602</v>
      </c>
      <c r="G91" s="66">
        <v>10113.573</v>
      </c>
      <c r="H91" s="133">
        <v>29024.786</v>
      </c>
      <c r="I91" s="133"/>
      <c r="J91" s="147">
        <f t="shared" si="22"/>
        <v>29024.786</v>
      </c>
      <c r="K91" s="66">
        <v>2036.1790000000001</v>
      </c>
      <c r="L91" s="44">
        <v>6201.7240000000002</v>
      </c>
      <c r="M91" s="44"/>
      <c r="N91" s="44">
        <v>33.264000000000003</v>
      </c>
      <c r="O91" s="44">
        <v>60.155999999999999</v>
      </c>
      <c r="P91" s="44">
        <v>138.61799999999999</v>
      </c>
      <c r="Q91" s="134">
        <f t="shared" si="26"/>
        <v>50369.384799292769</v>
      </c>
      <c r="R91" s="19"/>
    </row>
    <row r="92" spans="1:18">
      <c r="A92" s="531" t="s">
        <v>65</v>
      </c>
      <c r="B92" s="532"/>
      <c r="C92" s="24" t="s">
        <v>11</v>
      </c>
      <c r="D92" s="205" t="s">
        <v>0</v>
      </c>
      <c r="E92" s="42"/>
      <c r="F92" s="145">
        <f t="shared" si="25"/>
        <v>0</v>
      </c>
      <c r="G92" s="65"/>
      <c r="H92" s="128"/>
      <c r="I92" s="128"/>
      <c r="J92" s="145">
        <f t="shared" si="22"/>
        <v>0</v>
      </c>
      <c r="K92" s="65"/>
      <c r="L92" s="25">
        <v>0.218</v>
      </c>
      <c r="M92" s="25"/>
      <c r="N92" s="25"/>
      <c r="O92" s="25"/>
      <c r="P92" s="25"/>
      <c r="Q92" s="129">
        <f t="shared" si="26"/>
        <v>0.218</v>
      </c>
      <c r="R92" s="19"/>
    </row>
    <row r="93" spans="1:18">
      <c r="A93" s="533"/>
      <c r="B93" s="534"/>
      <c r="C93" s="146" t="s">
        <v>13</v>
      </c>
      <c r="D93" s="206" t="s">
        <v>0</v>
      </c>
      <c r="E93" s="43"/>
      <c r="F93" s="147">
        <f t="shared" si="25"/>
        <v>0</v>
      </c>
      <c r="G93" s="66"/>
      <c r="H93" s="133"/>
      <c r="I93" s="133"/>
      <c r="J93" s="147">
        <f t="shared" si="22"/>
        <v>0</v>
      </c>
      <c r="K93" s="66"/>
      <c r="L93" s="44">
        <v>100.116</v>
      </c>
      <c r="M93" s="44"/>
      <c r="N93" s="44"/>
      <c r="O93" s="44"/>
      <c r="P93" s="44"/>
      <c r="Q93" s="134">
        <f t="shared" si="26"/>
        <v>100.116</v>
      </c>
      <c r="R93" s="19"/>
    </row>
    <row r="94" spans="1:18">
      <c r="A94" s="531" t="s">
        <v>66</v>
      </c>
      <c r="B94" s="532"/>
      <c r="C94" s="24" t="s">
        <v>11</v>
      </c>
      <c r="D94" s="205" t="s">
        <v>0</v>
      </c>
      <c r="E94" s="42"/>
      <c r="F94" s="145">
        <f t="shared" si="25"/>
        <v>0</v>
      </c>
      <c r="G94" s="65"/>
      <c r="H94" s="128">
        <v>6.6E-3</v>
      </c>
      <c r="I94" s="128"/>
      <c r="J94" s="145">
        <f t="shared" si="22"/>
        <v>6.6E-3</v>
      </c>
      <c r="K94" s="65"/>
      <c r="L94" s="25"/>
      <c r="M94" s="25"/>
      <c r="N94" s="25"/>
      <c r="O94" s="25"/>
      <c r="P94" s="25"/>
      <c r="Q94" s="129">
        <f t="shared" si="26"/>
        <v>6.6E-3</v>
      </c>
      <c r="R94" s="19"/>
    </row>
    <row r="95" spans="1:18">
      <c r="A95" s="533"/>
      <c r="B95" s="534"/>
      <c r="C95" s="146" t="s">
        <v>13</v>
      </c>
      <c r="D95" s="206" t="s">
        <v>0</v>
      </c>
      <c r="E95" s="43"/>
      <c r="F95" s="147">
        <f t="shared" si="25"/>
        <v>0</v>
      </c>
      <c r="G95" s="66"/>
      <c r="H95" s="133">
        <v>13.932</v>
      </c>
      <c r="I95" s="133"/>
      <c r="J95" s="147">
        <f t="shared" si="22"/>
        <v>13.932</v>
      </c>
      <c r="K95" s="66"/>
      <c r="L95" s="44"/>
      <c r="M95" s="44"/>
      <c r="N95" s="44"/>
      <c r="O95" s="44"/>
      <c r="P95" s="44"/>
      <c r="Q95" s="134">
        <f t="shared" si="26"/>
        <v>13.932</v>
      </c>
      <c r="R95" s="19"/>
    </row>
    <row r="96" spans="1:18">
      <c r="A96" s="531" t="s">
        <v>67</v>
      </c>
      <c r="B96" s="532"/>
      <c r="C96" s="24" t="s">
        <v>11</v>
      </c>
      <c r="D96" s="205" t="s">
        <v>0</v>
      </c>
      <c r="E96" s="42"/>
      <c r="F96" s="145">
        <f t="shared" si="25"/>
        <v>0</v>
      </c>
      <c r="G96" s="65"/>
      <c r="H96" s="128">
        <v>0.13600000000000001</v>
      </c>
      <c r="I96" s="128"/>
      <c r="J96" s="145">
        <f t="shared" si="22"/>
        <v>0.13600000000000001</v>
      </c>
      <c r="K96" s="65"/>
      <c r="L96" s="25">
        <v>5.0000000000000001E-4</v>
      </c>
      <c r="M96" s="25"/>
      <c r="N96" s="25"/>
      <c r="O96" s="25"/>
      <c r="P96" s="25"/>
      <c r="Q96" s="129">
        <f t="shared" si="26"/>
        <v>0.13650000000000001</v>
      </c>
      <c r="R96" s="19"/>
    </row>
    <row r="97" spans="1:18">
      <c r="A97" s="533"/>
      <c r="B97" s="534"/>
      <c r="C97" s="146" t="s">
        <v>13</v>
      </c>
      <c r="D97" s="206" t="s">
        <v>0</v>
      </c>
      <c r="E97" s="43"/>
      <c r="F97" s="147">
        <f t="shared" si="25"/>
        <v>0</v>
      </c>
      <c r="G97" s="66"/>
      <c r="H97" s="133">
        <v>213.084</v>
      </c>
      <c r="I97" s="133"/>
      <c r="J97" s="147">
        <f t="shared" si="22"/>
        <v>213.084</v>
      </c>
      <c r="K97" s="66"/>
      <c r="L97" s="44">
        <v>2.7</v>
      </c>
      <c r="M97" s="44"/>
      <c r="N97" s="44"/>
      <c r="O97" s="44"/>
      <c r="P97" s="44"/>
      <c r="Q97" s="134">
        <f t="shared" si="26"/>
        <v>215.78399999999999</v>
      </c>
      <c r="R97" s="19"/>
    </row>
    <row r="98" spans="1:18">
      <c r="A98" s="531" t="s">
        <v>68</v>
      </c>
      <c r="B98" s="532"/>
      <c r="C98" s="24" t="s">
        <v>11</v>
      </c>
      <c r="D98" s="205" t="s">
        <v>0</v>
      </c>
      <c r="E98" s="42"/>
      <c r="F98" s="145">
        <f t="shared" si="25"/>
        <v>0</v>
      </c>
      <c r="G98" s="65"/>
      <c r="H98" s="128"/>
      <c r="I98" s="128"/>
      <c r="J98" s="145">
        <f t="shared" si="22"/>
        <v>0</v>
      </c>
      <c r="K98" s="65"/>
      <c r="L98" s="25"/>
      <c r="M98" s="25"/>
      <c r="N98" s="25"/>
      <c r="O98" s="25"/>
      <c r="P98" s="25"/>
      <c r="Q98" s="129">
        <f t="shared" si="26"/>
        <v>0</v>
      </c>
      <c r="R98" s="19"/>
    </row>
    <row r="99" spans="1:18">
      <c r="A99" s="533"/>
      <c r="B99" s="534"/>
      <c r="C99" s="146" t="s">
        <v>13</v>
      </c>
      <c r="D99" s="206" t="s">
        <v>0</v>
      </c>
      <c r="E99" s="43"/>
      <c r="F99" s="147">
        <f t="shared" si="25"/>
        <v>0</v>
      </c>
      <c r="G99" s="66"/>
      <c r="H99" s="133"/>
      <c r="I99" s="133"/>
      <c r="J99" s="147">
        <f t="shared" si="22"/>
        <v>0</v>
      </c>
      <c r="K99" s="66"/>
      <c r="L99" s="44"/>
      <c r="M99" s="44"/>
      <c r="N99" s="44"/>
      <c r="O99" s="44"/>
      <c r="P99" s="44"/>
      <c r="Q99" s="134">
        <f t="shared" si="26"/>
        <v>0</v>
      </c>
      <c r="R99" s="19"/>
    </row>
    <row r="100" spans="1:18">
      <c r="A100" s="531" t="s">
        <v>69</v>
      </c>
      <c r="B100" s="532"/>
      <c r="C100" s="24" t="s">
        <v>11</v>
      </c>
      <c r="D100" s="205">
        <v>7.9000000000000008E-3</v>
      </c>
      <c r="E100" s="42">
        <v>1.2999999999999999E-3</v>
      </c>
      <c r="F100" s="145">
        <f t="shared" si="25"/>
        <v>9.1999999999999998E-3</v>
      </c>
      <c r="G100" s="65">
        <v>0.4511</v>
      </c>
      <c r="H100" s="128">
        <v>7.9215</v>
      </c>
      <c r="I100" s="128"/>
      <c r="J100" s="145">
        <f t="shared" si="22"/>
        <v>7.9215</v>
      </c>
      <c r="K100" s="65">
        <v>4.4999999999999998E-2</v>
      </c>
      <c r="L100" s="25">
        <v>0.1053</v>
      </c>
      <c r="M100" s="25">
        <v>2.2000000000000001E-3</v>
      </c>
      <c r="N100" s="25">
        <v>0.82830000000000004</v>
      </c>
      <c r="O100" s="25">
        <v>7.4200000000000002E-2</v>
      </c>
      <c r="P100" s="25">
        <v>2.0352000000000001</v>
      </c>
      <c r="Q100" s="129">
        <f t="shared" si="26"/>
        <v>11.472</v>
      </c>
      <c r="R100" s="19"/>
    </row>
    <row r="101" spans="1:18">
      <c r="A101" s="533"/>
      <c r="B101" s="534"/>
      <c r="C101" s="146" t="s">
        <v>13</v>
      </c>
      <c r="D101" s="206">
        <v>17.690399945906844</v>
      </c>
      <c r="E101" s="43">
        <v>1.825</v>
      </c>
      <c r="F101" s="147">
        <f t="shared" si="25"/>
        <v>19.515399945906843</v>
      </c>
      <c r="G101" s="66">
        <v>865.27599999999995</v>
      </c>
      <c r="H101" s="133">
        <v>13762.196</v>
      </c>
      <c r="I101" s="133"/>
      <c r="J101" s="147">
        <f t="shared" si="22"/>
        <v>13762.196</v>
      </c>
      <c r="K101" s="66">
        <v>56.375999999999998</v>
      </c>
      <c r="L101" s="44">
        <v>132.595</v>
      </c>
      <c r="M101" s="44">
        <v>2.3759999999999999</v>
      </c>
      <c r="N101" s="44">
        <v>457.41800000000001</v>
      </c>
      <c r="O101" s="44">
        <v>73.051000000000002</v>
      </c>
      <c r="P101" s="44">
        <v>1918.1310000000001</v>
      </c>
      <c r="Q101" s="134">
        <f t="shared" si="26"/>
        <v>17286.934399945905</v>
      </c>
      <c r="R101" s="19"/>
    </row>
    <row r="102" spans="1:18">
      <c r="A102" s="531" t="s">
        <v>70</v>
      </c>
      <c r="B102" s="532"/>
      <c r="C102" s="24" t="s">
        <v>11</v>
      </c>
      <c r="D102" s="205">
        <v>1.9732000000000001</v>
      </c>
      <c r="E102" s="42">
        <v>334.12889999999999</v>
      </c>
      <c r="F102" s="145">
        <f t="shared" si="25"/>
        <v>336.10210000000001</v>
      </c>
      <c r="G102" s="65">
        <v>49.734499999999997</v>
      </c>
      <c r="H102" s="128">
        <v>333.82729999999998</v>
      </c>
      <c r="I102" s="128"/>
      <c r="J102" s="145">
        <f t="shared" si="22"/>
        <v>333.82729999999998</v>
      </c>
      <c r="K102" s="65">
        <v>9.5219000000000005</v>
      </c>
      <c r="L102" s="25">
        <v>5.5118999999999998</v>
      </c>
      <c r="M102" s="25">
        <v>1.4200000000000001E-2</v>
      </c>
      <c r="N102" s="25">
        <v>21.972000000000001</v>
      </c>
      <c r="O102" s="25">
        <v>1.0042</v>
      </c>
      <c r="P102" s="25">
        <v>1.8531</v>
      </c>
      <c r="Q102" s="129">
        <f t="shared" si="26"/>
        <v>759.54119999999989</v>
      </c>
      <c r="R102" s="19"/>
    </row>
    <row r="103" spans="1:18">
      <c r="A103" s="533"/>
      <c r="B103" s="534"/>
      <c r="C103" s="146" t="s">
        <v>13</v>
      </c>
      <c r="D103" s="206">
        <v>5398.5128234925951</v>
      </c>
      <c r="E103" s="43">
        <v>121945.004</v>
      </c>
      <c r="F103" s="147">
        <f t="shared" si="25"/>
        <v>127343.51682349259</v>
      </c>
      <c r="G103" s="66">
        <v>11008.691999999999</v>
      </c>
      <c r="H103" s="133">
        <v>66885.672000000006</v>
      </c>
      <c r="I103" s="133"/>
      <c r="J103" s="147">
        <f t="shared" si="22"/>
        <v>66885.672000000006</v>
      </c>
      <c r="K103" s="66">
        <v>2409.317</v>
      </c>
      <c r="L103" s="44">
        <v>1801.02</v>
      </c>
      <c r="M103" s="44">
        <v>3.5209999999999999</v>
      </c>
      <c r="N103" s="44">
        <v>10234.146000000001</v>
      </c>
      <c r="O103" s="44">
        <v>1024.5229999999999</v>
      </c>
      <c r="P103" s="44">
        <v>2557.7249999999999</v>
      </c>
      <c r="Q103" s="134">
        <f t="shared" si="26"/>
        <v>223268.1328234926</v>
      </c>
      <c r="R103" s="19"/>
    </row>
    <row r="104" spans="1:18">
      <c r="A104" s="535" t="s">
        <v>71</v>
      </c>
      <c r="B104" s="536"/>
      <c r="C104" s="24" t="s">
        <v>11</v>
      </c>
      <c r="D104" s="8">
        <v>716.69689999999991</v>
      </c>
      <c r="E104" s="25">
        <v>829.42074000000002</v>
      </c>
      <c r="F104" s="145">
        <f t="shared" ref="F104:Q104" si="27">SUM(F9,F11,F23,F29,F37,F39,F41,F43,F45,F47,F49,F51,F53,F59,F76,F88,F90,F92,F94,F96,F98,F100,F102)</f>
        <v>1546.1176400000002</v>
      </c>
      <c r="G104" s="39">
        <v>7330.2019999999993</v>
      </c>
      <c r="H104" s="40">
        <v>2404.0524</v>
      </c>
      <c r="I104" s="40">
        <f t="shared" si="27"/>
        <v>0</v>
      </c>
      <c r="J104" s="145">
        <f t="shared" si="27"/>
        <v>2404.0524</v>
      </c>
      <c r="K104" s="39">
        <v>502.54149999999998</v>
      </c>
      <c r="L104" s="25">
        <f t="shared" si="27"/>
        <v>66.769900000000021</v>
      </c>
      <c r="M104" s="25">
        <f t="shared" si="27"/>
        <v>10.007500000000002</v>
      </c>
      <c r="N104" s="25">
        <f t="shared" si="27"/>
        <v>46.4876</v>
      </c>
      <c r="O104" s="25">
        <f t="shared" si="27"/>
        <v>5.6532</v>
      </c>
      <c r="P104" s="25">
        <f t="shared" si="27"/>
        <v>16.366099999999999</v>
      </c>
      <c r="Q104" s="129">
        <f t="shared" si="27"/>
        <v>11928.197840000003</v>
      </c>
      <c r="R104" s="19"/>
    </row>
    <row r="105" spans="1:18">
      <c r="A105" s="537"/>
      <c r="B105" s="538"/>
      <c r="C105" s="146" t="s">
        <v>13</v>
      </c>
      <c r="D105" s="11">
        <v>582031.69850028167</v>
      </c>
      <c r="E105" s="44">
        <v>569636.10100000002</v>
      </c>
      <c r="F105" s="147">
        <f t="shared" ref="F105:Q105" si="28">SUM(F10,F12,F24,F30,F38,F40,F42,F44,F46,F48,F50,F52,F54,F60,F77,F89,F91,F93,F95,F97,F99,F101,F103)</f>
        <v>1151667.7995002817</v>
      </c>
      <c r="G105" s="58">
        <v>2599051.0589999999</v>
      </c>
      <c r="H105" s="53">
        <v>698363.75400000007</v>
      </c>
      <c r="I105" s="53">
        <f t="shared" si="28"/>
        <v>0</v>
      </c>
      <c r="J105" s="147">
        <f t="shared" si="28"/>
        <v>698363.75400000007</v>
      </c>
      <c r="K105" s="58">
        <v>75929.387000000002</v>
      </c>
      <c r="L105" s="44">
        <f t="shared" si="28"/>
        <v>17933.522999999997</v>
      </c>
      <c r="M105" s="44">
        <f t="shared" si="28"/>
        <v>5099.8649999999998</v>
      </c>
      <c r="N105" s="44">
        <f t="shared" si="28"/>
        <v>44506.587</v>
      </c>
      <c r="O105" s="44">
        <f t="shared" si="28"/>
        <v>6237.6330000000007</v>
      </c>
      <c r="P105" s="44">
        <f t="shared" si="28"/>
        <v>26066.689999999995</v>
      </c>
      <c r="Q105" s="134">
        <f t="shared" si="28"/>
        <v>4624856.2975002807</v>
      </c>
      <c r="R105" s="19"/>
    </row>
    <row r="106" spans="1:18">
      <c r="A106" s="126" t="s">
        <v>0</v>
      </c>
      <c r="B106" s="527" t="s">
        <v>72</v>
      </c>
      <c r="C106" s="24" t="s">
        <v>11</v>
      </c>
      <c r="D106" s="205" t="s">
        <v>0</v>
      </c>
      <c r="E106" s="42"/>
      <c r="F106" s="145">
        <f t="shared" ref="F106:F127" si="29">SUM(D106,E106)</f>
        <v>0</v>
      </c>
      <c r="G106" s="65"/>
      <c r="H106" s="128">
        <v>0.2394</v>
      </c>
      <c r="I106" s="128"/>
      <c r="J106" s="145">
        <f t="shared" si="22"/>
        <v>0.2394</v>
      </c>
      <c r="K106" s="65">
        <v>2.87E-2</v>
      </c>
      <c r="L106" s="25"/>
      <c r="M106" s="25"/>
      <c r="N106" s="25"/>
      <c r="O106" s="25"/>
      <c r="P106" s="25"/>
      <c r="Q106" s="129">
        <f t="shared" ref="Q106:Q127" si="30">SUM(F106,G106,J106,K106,L106,M106,N106,O106,P106)</f>
        <v>0.2681</v>
      </c>
      <c r="R106" s="19"/>
    </row>
    <row r="107" spans="1:18">
      <c r="A107" s="126" t="s">
        <v>0</v>
      </c>
      <c r="B107" s="528"/>
      <c r="C107" s="146" t="s">
        <v>13</v>
      </c>
      <c r="D107" s="206" t="s">
        <v>0</v>
      </c>
      <c r="E107" s="43"/>
      <c r="F107" s="147">
        <f t="shared" si="29"/>
        <v>0</v>
      </c>
      <c r="G107" s="66"/>
      <c r="H107" s="133">
        <v>1005.924</v>
      </c>
      <c r="I107" s="133"/>
      <c r="J107" s="147">
        <f t="shared" si="22"/>
        <v>1005.924</v>
      </c>
      <c r="K107" s="66">
        <v>152.13900000000001</v>
      </c>
      <c r="L107" s="44"/>
      <c r="M107" s="44"/>
      <c r="N107" s="44"/>
      <c r="O107" s="44"/>
      <c r="P107" s="44"/>
      <c r="Q107" s="134">
        <f t="shared" si="30"/>
        <v>1158.0630000000001</v>
      </c>
      <c r="R107" s="19"/>
    </row>
    <row r="108" spans="1:18">
      <c r="A108" s="130" t="s">
        <v>73</v>
      </c>
      <c r="B108" s="527" t="s">
        <v>74</v>
      </c>
      <c r="C108" s="24" t="s">
        <v>11</v>
      </c>
      <c r="D108" s="205">
        <v>6.1499999999999999E-2</v>
      </c>
      <c r="E108" s="42">
        <v>0.1676</v>
      </c>
      <c r="F108" s="145">
        <f t="shared" si="29"/>
        <v>0.2291</v>
      </c>
      <c r="G108" s="65">
        <v>3.7858999999999998</v>
      </c>
      <c r="H108" s="128">
        <v>22.318000000000001</v>
      </c>
      <c r="I108" s="128"/>
      <c r="J108" s="145">
        <f t="shared" si="22"/>
        <v>22.318000000000001</v>
      </c>
      <c r="K108" s="65">
        <v>8.4685000000000006</v>
      </c>
      <c r="L108" s="25">
        <v>16.1389</v>
      </c>
      <c r="M108" s="25"/>
      <c r="N108" s="25">
        <v>7.5200000000000003E-2</v>
      </c>
      <c r="O108" s="25">
        <v>1.0087999999999999</v>
      </c>
      <c r="P108" s="25">
        <v>2.5909</v>
      </c>
      <c r="Q108" s="129">
        <f t="shared" si="30"/>
        <v>54.615300000000005</v>
      </c>
      <c r="R108" s="19"/>
    </row>
    <row r="109" spans="1:18">
      <c r="A109" s="130" t="s">
        <v>0</v>
      </c>
      <c r="B109" s="528"/>
      <c r="C109" s="146" t="s">
        <v>13</v>
      </c>
      <c r="D109" s="206">
        <v>75.545999768997802</v>
      </c>
      <c r="E109" s="43">
        <v>120.90600000000001</v>
      </c>
      <c r="F109" s="147">
        <f t="shared" si="29"/>
        <v>196.45199976899781</v>
      </c>
      <c r="G109" s="66">
        <v>3404.248</v>
      </c>
      <c r="H109" s="133">
        <v>9325.7270000000008</v>
      </c>
      <c r="I109" s="133"/>
      <c r="J109" s="147">
        <f t="shared" si="22"/>
        <v>9325.7270000000008</v>
      </c>
      <c r="K109" s="66">
        <v>4306.8469999999998</v>
      </c>
      <c r="L109" s="44">
        <v>10291.637000000001</v>
      </c>
      <c r="M109" s="44"/>
      <c r="N109" s="44">
        <v>35.143000000000001</v>
      </c>
      <c r="O109" s="44">
        <v>610.52499999999998</v>
      </c>
      <c r="P109" s="44">
        <v>1675.873</v>
      </c>
      <c r="Q109" s="134">
        <f t="shared" si="30"/>
        <v>29846.451999769004</v>
      </c>
      <c r="R109" s="19"/>
    </row>
    <row r="110" spans="1:18">
      <c r="A110" s="130" t="s">
        <v>0</v>
      </c>
      <c r="B110" s="527" t="s">
        <v>75</v>
      </c>
      <c r="C110" s="24" t="s">
        <v>11</v>
      </c>
      <c r="D110" s="205">
        <v>2.9899999999999999E-2</v>
      </c>
      <c r="E110" s="42">
        <v>1.48</v>
      </c>
      <c r="F110" s="145">
        <f t="shared" si="29"/>
        <v>1.5099</v>
      </c>
      <c r="G110" s="65">
        <v>4.3023999999999996</v>
      </c>
      <c r="H110" s="128">
        <v>19.971900000000002</v>
      </c>
      <c r="I110" s="128"/>
      <c r="J110" s="145">
        <f t="shared" si="22"/>
        <v>19.971900000000002</v>
      </c>
      <c r="K110" s="65">
        <v>10.8962</v>
      </c>
      <c r="L110" s="25">
        <v>0.2271</v>
      </c>
      <c r="M110" s="25"/>
      <c r="N110" s="25">
        <v>7.9200000000000007E-2</v>
      </c>
      <c r="O110" s="25"/>
      <c r="P110" s="25"/>
      <c r="Q110" s="129">
        <f t="shared" si="30"/>
        <v>36.986700000000006</v>
      </c>
      <c r="R110" s="19"/>
    </row>
    <row r="111" spans="1:18">
      <c r="A111" s="130"/>
      <c r="B111" s="528"/>
      <c r="C111" s="146" t="s">
        <v>13</v>
      </c>
      <c r="D111" s="206">
        <v>54.377999833724644</v>
      </c>
      <c r="E111" s="43">
        <v>1120.5</v>
      </c>
      <c r="F111" s="147">
        <f t="shared" si="29"/>
        <v>1174.8779998337247</v>
      </c>
      <c r="G111" s="66">
        <v>2492.9989999999998</v>
      </c>
      <c r="H111" s="133">
        <v>7624.5590000000002</v>
      </c>
      <c r="I111" s="133"/>
      <c r="J111" s="147">
        <f t="shared" si="22"/>
        <v>7624.5590000000002</v>
      </c>
      <c r="K111" s="66">
        <v>3805.4839999999999</v>
      </c>
      <c r="L111" s="44">
        <v>110.7</v>
      </c>
      <c r="M111" s="44"/>
      <c r="N111" s="44">
        <v>15.173999999999999</v>
      </c>
      <c r="O111" s="44"/>
      <c r="P111" s="44"/>
      <c r="Q111" s="134">
        <f t="shared" si="30"/>
        <v>15223.793999833726</v>
      </c>
      <c r="R111" s="19"/>
    </row>
    <row r="112" spans="1:18">
      <c r="A112" s="130" t="s">
        <v>76</v>
      </c>
      <c r="B112" s="527" t="s">
        <v>77</v>
      </c>
      <c r="C112" s="24" t="s">
        <v>11</v>
      </c>
      <c r="D112" s="205" t="s">
        <v>0</v>
      </c>
      <c r="E112" s="42">
        <v>4.1999999999999997E-3</v>
      </c>
      <c r="F112" s="145">
        <f t="shared" si="29"/>
        <v>4.1999999999999997E-3</v>
      </c>
      <c r="G112" s="65">
        <v>3.1199999999999999E-2</v>
      </c>
      <c r="H112" s="128">
        <v>0.66010000000000002</v>
      </c>
      <c r="I112" s="128"/>
      <c r="J112" s="145">
        <f t="shared" si="22"/>
        <v>0.66010000000000002</v>
      </c>
      <c r="K112" s="65">
        <v>1.1000000000000001E-3</v>
      </c>
      <c r="L112" s="25">
        <v>8.3000000000000001E-3</v>
      </c>
      <c r="M112" s="25"/>
      <c r="N112" s="25">
        <v>4.1000000000000003E-3</v>
      </c>
      <c r="O112" s="25"/>
      <c r="P112" s="25">
        <v>8.3999999999999995E-3</v>
      </c>
      <c r="Q112" s="129">
        <f t="shared" si="30"/>
        <v>0.71739999999999993</v>
      </c>
      <c r="R112" s="19"/>
    </row>
    <row r="113" spans="1:18">
      <c r="A113" s="130"/>
      <c r="B113" s="528"/>
      <c r="C113" s="146" t="s">
        <v>13</v>
      </c>
      <c r="D113" s="206" t="s">
        <v>0</v>
      </c>
      <c r="E113" s="43">
        <v>3.24</v>
      </c>
      <c r="F113" s="147">
        <f t="shared" si="29"/>
        <v>3.24</v>
      </c>
      <c r="G113" s="66">
        <v>134.55600000000001</v>
      </c>
      <c r="H113" s="133">
        <v>827.50300000000004</v>
      </c>
      <c r="I113" s="133"/>
      <c r="J113" s="147">
        <f t="shared" si="22"/>
        <v>827.50300000000004</v>
      </c>
      <c r="K113" s="66">
        <v>0.95</v>
      </c>
      <c r="L113" s="44">
        <v>5.4969999999999999</v>
      </c>
      <c r="M113" s="44"/>
      <c r="N113" s="44">
        <v>2.1280000000000001</v>
      </c>
      <c r="O113" s="44"/>
      <c r="P113" s="44">
        <v>24.084</v>
      </c>
      <c r="Q113" s="134">
        <f t="shared" si="30"/>
        <v>997.95800000000008</v>
      </c>
      <c r="R113" s="19"/>
    </row>
    <row r="114" spans="1:18">
      <c r="A114" s="130"/>
      <c r="B114" s="527" t="s">
        <v>78</v>
      </c>
      <c r="C114" s="24" t="s">
        <v>11</v>
      </c>
      <c r="D114" s="205">
        <v>1.0851999999999999</v>
      </c>
      <c r="E114" s="42">
        <v>2.7566000000000002</v>
      </c>
      <c r="F114" s="145">
        <f t="shared" si="29"/>
        <v>3.8418000000000001</v>
      </c>
      <c r="G114" s="65">
        <v>0.1784</v>
      </c>
      <c r="H114" s="128">
        <v>52.661799999999999</v>
      </c>
      <c r="I114" s="128"/>
      <c r="J114" s="145">
        <f t="shared" si="22"/>
        <v>52.661799999999999</v>
      </c>
      <c r="K114" s="65">
        <v>1.78E-2</v>
      </c>
      <c r="L114" s="25">
        <v>1.1316999999999999</v>
      </c>
      <c r="M114" s="25">
        <v>1.2191000000000001</v>
      </c>
      <c r="N114" s="25">
        <v>18.575600000000001</v>
      </c>
      <c r="O114" s="25">
        <v>0.121</v>
      </c>
      <c r="P114" s="25">
        <v>26.7697</v>
      </c>
      <c r="Q114" s="129">
        <f t="shared" si="30"/>
        <v>104.51690000000001</v>
      </c>
      <c r="R114" s="19"/>
    </row>
    <row r="115" spans="1:18">
      <c r="A115" s="130"/>
      <c r="B115" s="528"/>
      <c r="C115" s="146" t="s">
        <v>13</v>
      </c>
      <c r="D115" s="206">
        <v>460.9807185904275</v>
      </c>
      <c r="E115" s="43">
        <v>1315.585</v>
      </c>
      <c r="F115" s="147">
        <f t="shared" si="29"/>
        <v>1776.5657185904274</v>
      </c>
      <c r="G115" s="66">
        <v>273.19900000000001</v>
      </c>
      <c r="H115" s="133">
        <v>34322.434000000001</v>
      </c>
      <c r="I115" s="133"/>
      <c r="J115" s="147">
        <f t="shared" si="22"/>
        <v>34322.434000000001</v>
      </c>
      <c r="K115" s="66">
        <v>12.744</v>
      </c>
      <c r="L115" s="44">
        <v>879.74599999999998</v>
      </c>
      <c r="M115" s="44">
        <v>711.76300000000003</v>
      </c>
      <c r="N115" s="44">
        <v>11546.216</v>
      </c>
      <c r="O115" s="44">
        <v>76.161000000000001</v>
      </c>
      <c r="P115" s="44">
        <v>18143.561000000002</v>
      </c>
      <c r="Q115" s="134">
        <f t="shared" si="30"/>
        <v>67742.389718590421</v>
      </c>
      <c r="R115" s="19"/>
    </row>
    <row r="116" spans="1:18">
      <c r="A116" s="130" t="s">
        <v>79</v>
      </c>
      <c r="B116" s="527" t="s">
        <v>80</v>
      </c>
      <c r="C116" s="24" t="s">
        <v>11</v>
      </c>
      <c r="D116" s="205" t="s">
        <v>0</v>
      </c>
      <c r="E116" s="42"/>
      <c r="F116" s="145">
        <f t="shared" si="29"/>
        <v>0</v>
      </c>
      <c r="G116" s="65"/>
      <c r="H116" s="128"/>
      <c r="I116" s="128"/>
      <c r="J116" s="145">
        <f t="shared" si="22"/>
        <v>0</v>
      </c>
      <c r="K116" s="65"/>
      <c r="L116" s="25"/>
      <c r="M116" s="25"/>
      <c r="N116" s="25"/>
      <c r="O116" s="25"/>
      <c r="P116" s="25"/>
      <c r="Q116" s="129">
        <f t="shared" si="30"/>
        <v>0</v>
      </c>
      <c r="R116" s="19"/>
    </row>
    <row r="117" spans="1:18">
      <c r="A117" s="130"/>
      <c r="B117" s="528"/>
      <c r="C117" s="146" t="s">
        <v>13</v>
      </c>
      <c r="D117" s="206" t="s">
        <v>0</v>
      </c>
      <c r="E117" s="43"/>
      <c r="F117" s="147">
        <f t="shared" si="29"/>
        <v>0</v>
      </c>
      <c r="G117" s="66"/>
      <c r="H117" s="133"/>
      <c r="I117" s="133"/>
      <c r="J117" s="147">
        <f t="shared" si="22"/>
        <v>0</v>
      </c>
      <c r="K117" s="66"/>
      <c r="L117" s="44"/>
      <c r="M117" s="44"/>
      <c r="N117" s="44"/>
      <c r="O117" s="44"/>
      <c r="P117" s="44"/>
      <c r="Q117" s="134">
        <f t="shared" si="30"/>
        <v>0</v>
      </c>
      <c r="R117" s="19"/>
    </row>
    <row r="118" spans="1:18">
      <c r="A118" s="130"/>
      <c r="B118" s="527" t="s">
        <v>81</v>
      </c>
      <c r="C118" s="24" t="s">
        <v>11</v>
      </c>
      <c r="D118" s="205">
        <v>2.07E-2</v>
      </c>
      <c r="E118" s="42">
        <v>1.6899999999999998E-2</v>
      </c>
      <c r="F118" s="145">
        <f t="shared" si="29"/>
        <v>3.7599999999999995E-2</v>
      </c>
      <c r="G118" s="65">
        <v>1.2999999999999999E-3</v>
      </c>
      <c r="H118" s="128"/>
      <c r="I118" s="128"/>
      <c r="J118" s="145">
        <f t="shared" si="22"/>
        <v>0</v>
      </c>
      <c r="K118" s="65"/>
      <c r="L118" s="25"/>
      <c r="M118" s="25"/>
      <c r="N118" s="25"/>
      <c r="O118" s="25"/>
      <c r="P118" s="25"/>
      <c r="Q118" s="129">
        <f t="shared" si="30"/>
        <v>3.8899999999999997E-2</v>
      </c>
      <c r="R118" s="19"/>
    </row>
    <row r="119" spans="1:18">
      <c r="A119" s="130"/>
      <c r="B119" s="528"/>
      <c r="C119" s="146" t="s">
        <v>13</v>
      </c>
      <c r="D119" s="206">
        <v>13.510799958687096</v>
      </c>
      <c r="E119" s="43">
        <v>10.206</v>
      </c>
      <c r="F119" s="147">
        <f t="shared" si="29"/>
        <v>23.716799958687098</v>
      </c>
      <c r="G119" s="66">
        <v>1.3560000000000001</v>
      </c>
      <c r="H119" s="133"/>
      <c r="I119" s="133"/>
      <c r="J119" s="147">
        <f t="shared" si="22"/>
        <v>0</v>
      </c>
      <c r="K119" s="66"/>
      <c r="L119" s="44"/>
      <c r="M119" s="44"/>
      <c r="N119" s="44"/>
      <c r="O119" s="44"/>
      <c r="P119" s="44"/>
      <c r="Q119" s="134">
        <f t="shared" si="30"/>
        <v>25.072799958687099</v>
      </c>
      <c r="R119" s="19"/>
    </row>
    <row r="120" spans="1:18">
      <c r="A120" s="130" t="s">
        <v>82</v>
      </c>
      <c r="B120" s="527" t="s">
        <v>83</v>
      </c>
      <c r="C120" s="24" t="s">
        <v>11</v>
      </c>
      <c r="D120" s="205">
        <v>1.0248999999999999</v>
      </c>
      <c r="E120" s="42">
        <v>1.1519999999999999</v>
      </c>
      <c r="F120" s="145">
        <f t="shared" si="29"/>
        <v>2.1768999999999998</v>
      </c>
      <c r="G120" s="65"/>
      <c r="H120" s="128"/>
      <c r="I120" s="128"/>
      <c r="J120" s="145">
        <f t="shared" si="22"/>
        <v>0</v>
      </c>
      <c r="K120" s="65"/>
      <c r="L120" s="25"/>
      <c r="M120" s="25"/>
      <c r="N120" s="25"/>
      <c r="O120" s="25"/>
      <c r="P120" s="25"/>
      <c r="Q120" s="129">
        <f t="shared" si="30"/>
        <v>2.1768999999999998</v>
      </c>
      <c r="R120" s="19"/>
    </row>
    <row r="121" spans="1:18">
      <c r="A121" s="130"/>
      <c r="B121" s="528"/>
      <c r="C121" s="146" t="s">
        <v>13</v>
      </c>
      <c r="D121" s="206">
        <v>592.99559818675664</v>
      </c>
      <c r="E121" s="43">
        <v>497.66399999999999</v>
      </c>
      <c r="F121" s="147">
        <f t="shared" si="29"/>
        <v>1090.6595981867567</v>
      </c>
      <c r="G121" s="66"/>
      <c r="H121" s="133"/>
      <c r="I121" s="133"/>
      <c r="J121" s="147">
        <f t="shared" si="22"/>
        <v>0</v>
      </c>
      <c r="K121" s="66"/>
      <c r="L121" s="44"/>
      <c r="M121" s="44"/>
      <c r="N121" s="44"/>
      <c r="O121" s="44"/>
      <c r="P121" s="44"/>
      <c r="Q121" s="134">
        <f t="shared" si="30"/>
        <v>1090.6595981867567</v>
      </c>
      <c r="R121" s="19"/>
    </row>
    <row r="122" spans="1:18">
      <c r="A122" s="130"/>
      <c r="B122" s="527" t="s">
        <v>84</v>
      </c>
      <c r="C122" s="24" t="s">
        <v>11</v>
      </c>
      <c r="D122" s="205">
        <v>4.8658000000000001</v>
      </c>
      <c r="E122" s="42">
        <v>0.185</v>
      </c>
      <c r="F122" s="145">
        <f t="shared" si="29"/>
        <v>5.0507999999999997</v>
      </c>
      <c r="G122" s="65">
        <v>2.2902</v>
      </c>
      <c r="H122" s="128">
        <v>3.2376999999999998</v>
      </c>
      <c r="I122" s="128"/>
      <c r="J122" s="145">
        <f t="shared" si="22"/>
        <v>3.2376999999999998</v>
      </c>
      <c r="K122" s="65"/>
      <c r="L122" s="25">
        <v>2.1819999999999999</v>
      </c>
      <c r="M122" s="25"/>
      <c r="N122" s="25"/>
      <c r="O122" s="25"/>
      <c r="P122" s="25"/>
      <c r="Q122" s="129">
        <f t="shared" si="30"/>
        <v>12.7607</v>
      </c>
      <c r="R122" s="19"/>
    </row>
    <row r="123" spans="1:18">
      <c r="A123" s="130"/>
      <c r="B123" s="528"/>
      <c r="C123" s="146" t="s">
        <v>13</v>
      </c>
      <c r="D123" s="206">
        <v>3955.6835879044338</v>
      </c>
      <c r="E123" s="43">
        <v>91.962000000000003</v>
      </c>
      <c r="F123" s="147">
        <f t="shared" si="29"/>
        <v>4047.6455879044338</v>
      </c>
      <c r="G123" s="66">
        <v>3620.2179999999998</v>
      </c>
      <c r="H123" s="133">
        <v>4573.1629999999996</v>
      </c>
      <c r="I123" s="133"/>
      <c r="J123" s="147">
        <f t="shared" si="22"/>
        <v>4573.1629999999996</v>
      </c>
      <c r="K123" s="66"/>
      <c r="L123" s="44">
        <v>2098.3000000000002</v>
      </c>
      <c r="M123" s="44"/>
      <c r="N123" s="44"/>
      <c r="O123" s="44"/>
      <c r="P123" s="44"/>
      <c r="Q123" s="134">
        <f t="shared" si="30"/>
        <v>14339.326587904434</v>
      </c>
      <c r="R123" s="19"/>
    </row>
    <row r="124" spans="1:18">
      <c r="A124" s="130" t="s">
        <v>18</v>
      </c>
      <c r="B124" s="527" t="s">
        <v>85</v>
      </c>
      <c r="C124" s="24" t="s">
        <v>11</v>
      </c>
      <c r="D124" s="205">
        <v>0.22720000000000001</v>
      </c>
      <c r="E124" s="42">
        <v>0.1052</v>
      </c>
      <c r="F124" s="145">
        <f t="shared" si="29"/>
        <v>0.33240000000000003</v>
      </c>
      <c r="G124" s="65">
        <v>1.9633</v>
      </c>
      <c r="H124" s="128">
        <v>10.649900000000001</v>
      </c>
      <c r="I124" s="128"/>
      <c r="J124" s="145">
        <f t="shared" si="22"/>
        <v>10.649900000000001</v>
      </c>
      <c r="K124" s="65">
        <v>8.4640000000000004</v>
      </c>
      <c r="L124" s="25">
        <v>41.479500000000002</v>
      </c>
      <c r="M124" s="25"/>
      <c r="N124" s="25">
        <v>3.8600000000000002E-2</v>
      </c>
      <c r="O124" s="25">
        <v>9.7600000000000006E-2</v>
      </c>
      <c r="P124" s="25">
        <v>0.1444</v>
      </c>
      <c r="Q124" s="129">
        <f t="shared" si="30"/>
        <v>63.169699999999999</v>
      </c>
      <c r="R124" s="19"/>
    </row>
    <row r="125" spans="1:18">
      <c r="A125" s="19"/>
      <c r="B125" s="528"/>
      <c r="C125" s="146" t="s">
        <v>13</v>
      </c>
      <c r="D125" s="206">
        <v>1206.0467963121878</v>
      </c>
      <c r="E125" s="43">
        <v>87.382999999999996</v>
      </c>
      <c r="F125" s="147">
        <f t="shared" si="29"/>
        <v>1293.4297963121878</v>
      </c>
      <c r="G125" s="66">
        <v>576.66399999999999</v>
      </c>
      <c r="H125" s="133">
        <v>3275.5459999999998</v>
      </c>
      <c r="I125" s="133"/>
      <c r="J125" s="147">
        <f t="shared" si="22"/>
        <v>3275.5459999999998</v>
      </c>
      <c r="K125" s="66">
        <v>2140.5419999999999</v>
      </c>
      <c r="L125" s="44">
        <v>5822.259</v>
      </c>
      <c r="M125" s="44"/>
      <c r="N125" s="44">
        <v>15.303000000000001</v>
      </c>
      <c r="O125" s="44">
        <v>27.388999999999999</v>
      </c>
      <c r="P125" s="44">
        <v>74.304000000000002</v>
      </c>
      <c r="Q125" s="134">
        <f t="shared" si="30"/>
        <v>13225.436796312186</v>
      </c>
      <c r="R125" s="19"/>
    </row>
    <row r="126" spans="1:18">
      <c r="A126" s="19"/>
      <c r="B126" s="36" t="s">
        <v>15</v>
      </c>
      <c r="C126" s="24" t="s">
        <v>11</v>
      </c>
      <c r="D126" s="205">
        <v>0.27500000000000002</v>
      </c>
      <c r="E126" s="42"/>
      <c r="F126" s="145">
        <f t="shared" si="29"/>
        <v>0.27500000000000002</v>
      </c>
      <c r="G126" s="65">
        <v>8.7828999999999997</v>
      </c>
      <c r="H126" s="128">
        <v>2.4504999999999999</v>
      </c>
      <c r="I126" s="128"/>
      <c r="J126" s="145">
        <f t="shared" si="22"/>
        <v>2.4504999999999999</v>
      </c>
      <c r="K126" s="65"/>
      <c r="L126" s="25">
        <v>1.8480000000000001</v>
      </c>
      <c r="M126" s="25"/>
      <c r="N126" s="25"/>
      <c r="O126" s="25"/>
      <c r="P126" s="25"/>
      <c r="Q126" s="129">
        <f t="shared" si="30"/>
        <v>13.356400000000001</v>
      </c>
      <c r="R126" s="19"/>
    </row>
    <row r="127" spans="1:18">
      <c r="A127" s="19"/>
      <c r="B127" s="131" t="s">
        <v>86</v>
      </c>
      <c r="C127" s="146" t="s">
        <v>13</v>
      </c>
      <c r="D127" s="206">
        <v>115.34399964730471</v>
      </c>
      <c r="E127" s="43"/>
      <c r="F127" s="147">
        <f t="shared" si="29"/>
        <v>115.34399964730471</v>
      </c>
      <c r="G127" s="66">
        <v>2081.5990000000002</v>
      </c>
      <c r="H127" s="133">
        <v>5010.6180000000004</v>
      </c>
      <c r="I127" s="133"/>
      <c r="J127" s="147">
        <f t="shared" si="22"/>
        <v>5010.6180000000004</v>
      </c>
      <c r="K127" s="66"/>
      <c r="L127" s="44">
        <v>276.14499999999998</v>
      </c>
      <c r="M127" s="44"/>
      <c r="N127" s="44"/>
      <c r="O127" s="44"/>
      <c r="P127" s="44"/>
      <c r="Q127" s="134">
        <f t="shared" si="30"/>
        <v>7483.7059996473054</v>
      </c>
      <c r="R127" s="19"/>
    </row>
    <row r="128" spans="1:18">
      <c r="A128" s="19"/>
      <c r="B128" s="529" t="s">
        <v>19</v>
      </c>
      <c r="C128" s="24" t="s">
        <v>11</v>
      </c>
      <c r="D128" s="8">
        <v>7.5902000000000003</v>
      </c>
      <c r="E128" s="25">
        <v>5.8674999999999997</v>
      </c>
      <c r="F128" s="145">
        <f t="shared" ref="F128:Q129" si="31">SUM(F106,F108,F110,F112,F114,F116,F118,F120,F122,F124,F126)</f>
        <v>13.457700000000001</v>
      </c>
      <c r="G128" s="39">
        <v>21.335599999999999</v>
      </c>
      <c r="H128" s="40">
        <v>112.18930000000002</v>
      </c>
      <c r="I128" s="40">
        <f t="shared" si="31"/>
        <v>0</v>
      </c>
      <c r="J128" s="145">
        <f t="shared" si="31"/>
        <v>112.18930000000002</v>
      </c>
      <c r="K128" s="39">
        <v>27.876300000000001</v>
      </c>
      <c r="L128" s="25">
        <f t="shared" si="31"/>
        <v>63.015499999999996</v>
      </c>
      <c r="M128" s="25">
        <f t="shared" si="31"/>
        <v>1.2191000000000001</v>
      </c>
      <c r="N128" s="25">
        <f t="shared" si="31"/>
        <v>18.7727</v>
      </c>
      <c r="O128" s="25">
        <f t="shared" si="31"/>
        <v>1.2273999999999998</v>
      </c>
      <c r="P128" s="45">
        <f t="shared" si="31"/>
        <v>29.513400000000001</v>
      </c>
      <c r="Q128" s="129">
        <f t="shared" si="31"/>
        <v>288.60699999999997</v>
      </c>
      <c r="R128" s="19"/>
    </row>
    <row r="129" spans="1:18">
      <c r="A129" s="137"/>
      <c r="B129" s="530"/>
      <c r="C129" s="146" t="s">
        <v>13</v>
      </c>
      <c r="D129" s="11">
        <v>6474.4855002025197</v>
      </c>
      <c r="E129" s="44">
        <v>3247.4459999999995</v>
      </c>
      <c r="F129" s="147">
        <f t="shared" si="31"/>
        <v>9721.9315002025196</v>
      </c>
      <c r="G129" s="58">
        <v>12584.838999999998</v>
      </c>
      <c r="H129" s="53">
        <v>65965.474000000002</v>
      </c>
      <c r="I129" s="53">
        <f t="shared" si="31"/>
        <v>0</v>
      </c>
      <c r="J129" s="147">
        <f t="shared" si="31"/>
        <v>65965.474000000002</v>
      </c>
      <c r="K129" s="58">
        <v>10418.706</v>
      </c>
      <c r="L129" s="44">
        <f t="shared" si="31"/>
        <v>19484.284000000003</v>
      </c>
      <c r="M129" s="44">
        <f t="shared" si="31"/>
        <v>711.76300000000003</v>
      </c>
      <c r="N129" s="44">
        <f t="shared" si="31"/>
        <v>11613.964</v>
      </c>
      <c r="O129" s="44">
        <f t="shared" si="31"/>
        <v>714.07499999999993</v>
      </c>
      <c r="P129" s="44">
        <f t="shared" si="31"/>
        <v>19917.822</v>
      </c>
      <c r="Q129" s="134">
        <f t="shared" si="31"/>
        <v>151132.85850020251</v>
      </c>
      <c r="R129" s="19"/>
    </row>
    <row r="130" spans="1:18">
      <c r="A130" s="126" t="s">
        <v>0</v>
      </c>
      <c r="B130" s="527" t="s">
        <v>87</v>
      </c>
      <c r="C130" s="24" t="s">
        <v>11</v>
      </c>
      <c r="D130" s="205" t="s">
        <v>0</v>
      </c>
      <c r="E130" s="42"/>
      <c r="F130" s="145">
        <f t="shared" ref="F130:F136" si="32">SUM(D130,E130)</f>
        <v>0</v>
      </c>
      <c r="G130" s="65"/>
      <c r="H130" s="128"/>
      <c r="I130" s="128"/>
      <c r="J130" s="145">
        <f t="shared" si="22"/>
        <v>0</v>
      </c>
      <c r="K130" s="65"/>
      <c r="L130" s="25"/>
      <c r="M130" s="25"/>
      <c r="N130" s="25"/>
      <c r="O130" s="25"/>
      <c r="P130" s="25"/>
      <c r="Q130" s="129">
        <f t="shared" ref="Q130:Q136" si="33">SUM(F130,G130,J130,K130,L130,M130,N130,O130,P130)</f>
        <v>0</v>
      </c>
      <c r="R130" s="19"/>
    </row>
    <row r="131" spans="1:18">
      <c r="A131" s="126" t="s">
        <v>0</v>
      </c>
      <c r="B131" s="528"/>
      <c r="C131" s="146" t="s">
        <v>13</v>
      </c>
      <c r="D131" s="206" t="s">
        <v>0</v>
      </c>
      <c r="E131" s="43"/>
      <c r="F131" s="147">
        <f t="shared" si="32"/>
        <v>0</v>
      </c>
      <c r="G131" s="66"/>
      <c r="H131" s="133"/>
      <c r="I131" s="133"/>
      <c r="J131" s="147">
        <f t="shared" si="22"/>
        <v>0</v>
      </c>
      <c r="K131" s="66"/>
      <c r="L131" s="44"/>
      <c r="M131" s="44"/>
      <c r="N131" s="44"/>
      <c r="O131" s="44"/>
      <c r="P131" s="44"/>
      <c r="Q131" s="134">
        <f t="shared" si="33"/>
        <v>0</v>
      </c>
      <c r="R131" s="19"/>
    </row>
    <row r="132" spans="1:18">
      <c r="A132" s="130" t="s">
        <v>88</v>
      </c>
      <c r="B132" s="527" t="s">
        <v>89</v>
      </c>
      <c r="C132" s="24" t="s">
        <v>11</v>
      </c>
      <c r="D132" s="205">
        <v>0.13700000000000001</v>
      </c>
      <c r="E132" s="42"/>
      <c r="F132" s="145">
        <f t="shared" si="32"/>
        <v>0.13700000000000001</v>
      </c>
      <c r="G132" s="65">
        <v>3.2000000000000001E-2</v>
      </c>
      <c r="H132" s="128"/>
      <c r="I132" s="128"/>
      <c r="J132" s="145">
        <f t="shared" si="22"/>
        <v>0</v>
      </c>
      <c r="K132" s="65"/>
      <c r="L132" s="25"/>
      <c r="M132" s="25"/>
      <c r="N132" s="25"/>
      <c r="O132" s="25"/>
      <c r="P132" s="25"/>
      <c r="Q132" s="129">
        <f t="shared" si="33"/>
        <v>0.16900000000000001</v>
      </c>
      <c r="R132" s="19"/>
    </row>
    <row r="133" spans="1:18">
      <c r="A133" s="130"/>
      <c r="B133" s="528"/>
      <c r="C133" s="146" t="s">
        <v>13</v>
      </c>
      <c r="D133" s="206">
        <v>158.32799951586958</v>
      </c>
      <c r="E133" s="43"/>
      <c r="F133" s="147">
        <f t="shared" si="32"/>
        <v>158.32799951586958</v>
      </c>
      <c r="G133" s="66">
        <v>66.959999999999994</v>
      </c>
      <c r="H133" s="133"/>
      <c r="I133" s="133"/>
      <c r="J133" s="147">
        <f t="shared" si="22"/>
        <v>0</v>
      </c>
      <c r="K133" s="66"/>
      <c r="L133" s="44"/>
      <c r="M133" s="44"/>
      <c r="N133" s="44"/>
      <c r="O133" s="44"/>
      <c r="P133" s="44"/>
      <c r="Q133" s="151">
        <f t="shared" si="33"/>
        <v>225.28799951586956</v>
      </c>
      <c r="R133" s="19"/>
    </row>
    <row r="134" spans="1:18">
      <c r="A134" s="130" t="s">
        <v>90</v>
      </c>
      <c r="B134" s="36" t="s">
        <v>15</v>
      </c>
      <c r="C134" s="21" t="s">
        <v>11</v>
      </c>
      <c r="D134" s="212" t="s">
        <v>0</v>
      </c>
      <c r="E134" s="85"/>
      <c r="F134" s="153">
        <f t="shared" si="32"/>
        <v>0</v>
      </c>
      <c r="G134" s="93">
        <v>8.9999999999999993E-3</v>
      </c>
      <c r="H134" s="410"/>
      <c r="I134" s="154"/>
      <c r="J134" s="153">
        <f t="shared" ref="J134:J136" si="34">SUM(H134:I134)</f>
        <v>0</v>
      </c>
      <c r="K134" s="93"/>
      <c r="L134" s="69">
        <v>0.06</v>
      </c>
      <c r="M134" s="69"/>
      <c r="N134" s="69"/>
      <c r="O134" s="69"/>
      <c r="P134" s="69"/>
      <c r="Q134" s="129">
        <f t="shared" si="33"/>
        <v>6.8999999999999992E-2</v>
      </c>
      <c r="R134" s="19"/>
    </row>
    <row r="135" spans="1:18">
      <c r="A135" s="130"/>
      <c r="B135" s="36" t="s">
        <v>91</v>
      </c>
      <c r="C135" s="24" t="s">
        <v>92</v>
      </c>
      <c r="D135" s="205" t="s">
        <v>0</v>
      </c>
      <c r="E135" s="42"/>
      <c r="F135" s="155">
        <f t="shared" si="32"/>
        <v>0</v>
      </c>
      <c r="G135" s="65"/>
      <c r="H135" s="128"/>
      <c r="I135" s="128"/>
      <c r="J135" s="155">
        <f t="shared" si="34"/>
        <v>0</v>
      </c>
      <c r="K135" s="65"/>
      <c r="L135" s="25"/>
      <c r="M135" s="39"/>
      <c r="N135" s="25"/>
      <c r="O135" s="25"/>
      <c r="P135" s="25"/>
      <c r="Q135" s="129">
        <f t="shared" si="33"/>
        <v>0</v>
      </c>
      <c r="R135" s="19"/>
    </row>
    <row r="136" spans="1:18">
      <c r="A136" s="130" t="s">
        <v>18</v>
      </c>
      <c r="B136" s="44"/>
      <c r="C136" s="146" t="s">
        <v>13</v>
      </c>
      <c r="D136" s="206" t="s">
        <v>0</v>
      </c>
      <c r="E136" s="43"/>
      <c r="F136" s="156">
        <f t="shared" si="32"/>
        <v>0</v>
      </c>
      <c r="G136" s="66">
        <v>18.943999999999999</v>
      </c>
      <c r="H136" s="409"/>
      <c r="I136" s="133"/>
      <c r="J136" s="156">
        <f t="shared" si="34"/>
        <v>0</v>
      </c>
      <c r="K136" s="77"/>
      <c r="L136" s="44">
        <v>43.2</v>
      </c>
      <c r="M136" s="68"/>
      <c r="N136" s="44"/>
      <c r="O136" s="44"/>
      <c r="P136" s="44"/>
      <c r="Q136" s="151">
        <f t="shared" si="33"/>
        <v>62.144000000000005</v>
      </c>
      <c r="R136" s="19"/>
    </row>
    <row r="137" spans="1:18">
      <c r="A137" s="19"/>
      <c r="B137" s="164" t="s">
        <v>0</v>
      </c>
      <c r="C137" s="21" t="s">
        <v>11</v>
      </c>
      <c r="D137" s="293">
        <f>SUM(D130,D132,D134)</f>
        <v>0.13700000000000001</v>
      </c>
      <c r="E137" s="190">
        <f t="shared" ref="E137:P137" si="35">SUM(E130,E132,E134)</f>
        <v>0</v>
      </c>
      <c r="F137" s="153">
        <f t="shared" si="35"/>
        <v>0.13700000000000001</v>
      </c>
      <c r="G137" s="39">
        <f t="shared" si="35"/>
        <v>4.1000000000000002E-2</v>
      </c>
      <c r="H137" s="40">
        <f t="shared" si="35"/>
        <v>0</v>
      </c>
      <c r="I137" s="37">
        <f t="shared" si="35"/>
        <v>0</v>
      </c>
      <c r="J137" s="153">
        <f t="shared" si="35"/>
        <v>0</v>
      </c>
      <c r="K137" s="136">
        <f t="shared" si="35"/>
        <v>0</v>
      </c>
      <c r="L137" s="25">
        <f t="shared" si="35"/>
        <v>0.06</v>
      </c>
      <c r="M137" s="73">
        <f t="shared" si="35"/>
        <v>0</v>
      </c>
      <c r="N137" s="114">
        <f t="shared" si="35"/>
        <v>0</v>
      </c>
      <c r="O137" s="69">
        <f t="shared" si="35"/>
        <v>0</v>
      </c>
      <c r="P137" s="69">
        <f t="shared" si="35"/>
        <v>0</v>
      </c>
      <c r="Q137" s="129">
        <f>SUM(Q130,Q132,Q134)</f>
        <v>0.23799999999999999</v>
      </c>
      <c r="R137" s="19"/>
    </row>
    <row r="138" spans="1:18">
      <c r="A138" s="19"/>
      <c r="B138" s="165" t="s">
        <v>19</v>
      </c>
      <c r="C138" s="24" t="s">
        <v>92</v>
      </c>
      <c r="D138" s="195"/>
      <c r="E138" s="190"/>
      <c r="F138" s="155"/>
      <c r="G138" s="74"/>
      <c r="H138" s="411"/>
      <c r="I138" s="40"/>
      <c r="J138" s="155"/>
      <c r="K138" s="39"/>
      <c r="L138" s="25"/>
      <c r="M138" s="59"/>
      <c r="N138" s="59"/>
      <c r="O138" s="25"/>
      <c r="P138" s="25"/>
      <c r="Q138" s="129"/>
      <c r="R138" s="19"/>
    </row>
    <row r="139" spans="1:18">
      <c r="A139" s="137"/>
      <c r="B139" s="44"/>
      <c r="C139" s="146" t="s">
        <v>13</v>
      </c>
      <c r="D139" s="196">
        <f>SUM(D131,D133,D136)</f>
        <v>158.32799951586958</v>
      </c>
      <c r="E139" s="191">
        <f t="shared" ref="E139:P139" si="36">SUM(E131,E133,E136)</f>
        <v>0</v>
      </c>
      <c r="F139" s="156">
        <f t="shared" si="36"/>
        <v>158.32799951586958</v>
      </c>
      <c r="G139" s="58">
        <f t="shared" si="36"/>
        <v>85.903999999999996</v>
      </c>
      <c r="H139" s="53">
        <f t="shared" si="36"/>
        <v>0</v>
      </c>
      <c r="I139" s="53">
        <f t="shared" si="36"/>
        <v>0</v>
      </c>
      <c r="J139" s="156">
        <f t="shared" si="36"/>
        <v>0</v>
      </c>
      <c r="K139" s="49">
        <f t="shared" si="36"/>
        <v>0</v>
      </c>
      <c r="L139" s="44">
        <f t="shared" si="36"/>
        <v>43.2</v>
      </c>
      <c r="M139" s="60">
        <f t="shared" si="36"/>
        <v>0</v>
      </c>
      <c r="N139" s="60">
        <f t="shared" si="36"/>
        <v>0</v>
      </c>
      <c r="O139" s="44">
        <f t="shared" si="36"/>
        <v>0</v>
      </c>
      <c r="P139" s="44">
        <f t="shared" si="36"/>
        <v>0</v>
      </c>
      <c r="Q139" s="151">
        <f>SUM(Q131,Q133,Q136)</f>
        <v>287.43199951586956</v>
      </c>
      <c r="R139" s="19"/>
    </row>
    <row r="140" spans="1:18">
      <c r="A140" s="19"/>
      <c r="B140" s="20" t="s">
        <v>0</v>
      </c>
      <c r="C140" s="21" t="s">
        <v>11</v>
      </c>
      <c r="D140" s="306">
        <f>SUM(D104,D128,D137)</f>
        <v>724.42409999999984</v>
      </c>
      <c r="E140" s="320">
        <f t="shared" ref="E140:P140" si="37">SUM(E104,E128,E137)</f>
        <v>835.28823999999997</v>
      </c>
      <c r="F140" s="153">
        <f t="shared" si="37"/>
        <v>1559.71234</v>
      </c>
      <c r="G140" s="101">
        <f t="shared" si="37"/>
        <v>7351.5785999999998</v>
      </c>
      <c r="H140" s="412">
        <f t="shared" si="37"/>
        <v>2516.2417</v>
      </c>
      <c r="I140" s="47">
        <f t="shared" si="37"/>
        <v>0</v>
      </c>
      <c r="J140" s="153">
        <f t="shared" si="37"/>
        <v>2516.2417</v>
      </c>
      <c r="K140" s="109">
        <f t="shared" si="37"/>
        <v>530.41779999999994</v>
      </c>
      <c r="L140" s="69">
        <f t="shared" si="37"/>
        <v>129.84540000000001</v>
      </c>
      <c r="M140" s="73">
        <f t="shared" si="37"/>
        <v>11.226600000000001</v>
      </c>
      <c r="N140" s="73">
        <f t="shared" si="37"/>
        <v>65.260300000000001</v>
      </c>
      <c r="O140" s="69">
        <f t="shared" si="37"/>
        <v>6.8805999999999994</v>
      </c>
      <c r="P140" s="69">
        <f t="shared" si="37"/>
        <v>45.8795</v>
      </c>
      <c r="Q140" s="129">
        <f>SUM(Q104,Q128,Q137)</f>
        <v>12217.042840000002</v>
      </c>
      <c r="R140" s="19"/>
    </row>
    <row r="141" spans="1:18">
      <c r="A141" s="19"/>
      <c r="B141" s="23" t="s">
        <v>93</v>
      </c>
      <c r="C141" s="24" t="s">
        <v>92</v>
      </c>
      <c r="D141" s="216"/>
      <c r="E141" s="357"/>
      <c r="F141" s="155"/>
      <c r="G141" s="102"/>
      <c r="H141" s="413"/>
      <c r="I141" s="160"/>
      <c r="J141" s="155"/>
      <c r="K141" s="102"/>
      <c r="L141" s="25"/>
      <c r="M141" s="59"/>
      <c r="N141" s="59"/>
      <c r="O141" s="25"/>
      <c r="P141" s="25"/>
      <c r="Q141" s="129"/>
      <c r="R141" s="19"/>
    </row>
    <row r="142" spans="1:18" ht="19.5" thickBot="1">
      <c r="A142" s="26"/>
      <c r="B142" s="27"/>
      <c r="C142" s="28" t="s">
        <v>13</v>
      </c>
      <c r="D142" s="217">
        <f>SUM(D105,D129,D139)</f>
        <v>588664.5120000001</v>
      </c>
      <c r="E142" s="204">
        <f t="shared" ref="E142:Q142" si="38">SUM(E105,E129,E139)</f>
        <v>572883.54700000002</v>
      </c>
      <c r="F142" s="161">
        <f t="shared" si="38"/>
        <v>1161548.0590000001</v>
      </c>
      <c r="G142" s="90">
        <f t="shared" si="38"/>
        <v>2611721.8020000001</v>
      </c>
      <c r="H142" s="55">
        <f t="shared" si="38"/>
        <v>764329.22800000012</v>
      </c>
      <c r="I142" s="48">
        <f t="shared" si="38"/>
        <v>0</v>
      </c>
      <c r="J142" s="161">
        <f t="shared" si="38"/>
        <v>764329.22800000012</v>
      </c>
      <c r="K142" s="90">
        <f t="shared" si="38"/>
        <v>86348.093000000008</v>
      </c>
      <c r="L142" s="29">
        <f t="shared" si="38"/>
        <v>37461.006999999998</v>
      </c>
      <c r="M142" s="61">
        <f t="shared" si="38"/>
        <v>5811.6279999999997</v>
      </c>
      <c r="N142" s="61">
        <f t="shared" si="38"/>
        <v>56120.550999999999</v>
      </c>
      <c r="O142" s="29">
        <f t="shared" si="38"/>
        <v>6951.7080000000005</v>
      </c>
      <c r="P142" s="29">
        <f t="shared" si="38"/>
        <v>45984.511999999995</v>
      </c>
      <c r="Q142" s="141">
        <f t="shared" si="38"/>
        <v>4776276.5879999986</v>
      </c>
      <c r="R142" s="19"/>
    </row>
    <row r="143" spans="1:18">
      <c r="Q143" s="162" t="s">
        <v>94</v>
      </c>
    </row>
    <row r="145" spans="12:12">
      <c r="L145" s="37"/>
    </row>
    <row r="146" spans="12:12">
      <c r="L146" s="37"/>
    </row>
    <row r="147" spans="12:12">
      <c r="L147" s="37"/>
    </row>
    <row r="148" spans="12:12">
      <c r="L148" s="3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総括表</vt:lpstr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2018-01-16T01:59:42Z</cp:lastPrinted>
  <dcterms:created xsi:type="dcterms:W3CDTF">2013-06-24T02:13:34Z</dcterms:created>
  <dcterms:modified xsi:type="dcterms:W3CDTF">2019-04-10T10:53:40Z</dcterms:modified>
</cp:coreProperties>
</file>